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40984.FHOOE\Desktop\TESTEval\FIN\"/>
    </mc:Choice>
  </mc:AlternateContent>
  <bookViews>
    <workbookView xWindow="0" yWindow="0" windowWidth="28800" windowHeight="13785"/>
  </bookViews>
  <sheets>
    <sheet name="Even Distribution" sheetId="1" r:id="rId1"/>
    <sheet name="Random Distribution" sheetId="2" r:id="rId2"/>
    <sheet name="Timings" sheetId="3" r:id="rId3"/>
    <sheet name="Even Exact" sheetId="4" r:id="rId4"/>
    <sheet name="Random Exact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46" i="2" l="1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B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B145" i="1"/>
  <c r="AJ131" i="5" l="1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BB124" i="5"/>
  <c r="BT123" i="5"/>
  <c r="BQ123" i="5"/>
  <c r="BN123" i="5"/>
  <c r="BM123" i="5"/>
  <c r="BK123" i="5"/>
  <c r="BH123" i="5"/>
  <c r="BB123" i="5"/>
  <c r="AS123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D119" i="5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BU117" i="5"/>
  <c r="BT117" i="5"/>
  <c r="BS117" i="5"/>
  <c r="BS110" i="5" s="1"/>
  <c r="BR117" i="5"/>
  <c r="BR110" i="5" s="1"/>
  <c r="BQ117" i="5"/>
  <c r="BP117" i="5"/>
  <c r="BO117" i="5"/>
  <c r="BO110" i="5" s="1"/>
  <c r="BN117" i="5"/>
  <c r="BN110" i="5" s="1"/>
  <c r="BM117" i="5"/>
  <c r="BL117" i="5"/>
  <c r="BK117" i="5"/>
  <c r="BK110" i="5" s="1"/>
  <c r="BJ117" i="5"/>
  <c r="BJ110" i="5" s="1"/>
  <c r="BI117" i="5"/>
  <c r="BH117" i="5"/>
  <c r="BG117" i="5"/>
  <c r="BG110" i="5" s="1"/>
  <c r="BF117" i="5"/>
  <c r="BF110" i="5" s="1"/>
  <c r="BE117" i="5"/>
  <c r="BD117" i="5"/>
  <c r="BC117" i="5"/>
  <c r="BC110" i="5" s="1"/>
  <c r="BB117" i="5"/>
  <c r="BB110" i="5" s="1"/>
  <c r="BA117" i="5"/>
  <c r="AZ117" i="5"/>
  <c r="AY117" i="5"/>
  <c r="AY110" i="5" s="1"/>
  <c r="AX117" i="5"/>
  <c r="AX110" i="5" s="1"/>
  <c r="AW117" i="5"/>
  <c r="AV117" i="5"/>
  <c r="AU117" i="5"/>
  <c r="AU110" i="5" s="1"/>
  <c r="AT117" i="5"/>
  <c r="AT110" i="5" s="1"/>
  <c r="AS117" i="5"/>
  <c r="AR117" i="5"/>
  <c r="AQ117" i="5"/>
  <c r="AQ110" i="5" s="1"/>
  <c r="AP117" i="5"/>
  <c r="AP110" i="5" s="1"/>
  <c r="AO117" i="5"/>
  <c r="AN117" i="5"/>
  <c r="AM117" i="5"/>
  <c r="AM110" i="5" s="1"/>
  <c r="AJ117" i="5"/>
  <c r="AI117" i="5"/>
  <c r="AH117" i="5"/>
  <c r="AG117" i="5"/>
  <c r="AG115" i="5" s="1"/>
  <c r="AF117" i="5"/>
  <c r="AF115" i="5" s="1"/>
  <c r="AE117" i="5"/>
  <c r="AD117" i="5"/>
  <c r="AC117" i="5"/>
  <c r="AC115" i="5" s="1"/>
  <c r="AB117" i="5"/>
  <c r="AA117" i="5"/>
  <c r="Z117" i="5"/>
  <c r="Y117" i="5"/>
  <c r="Y115" i="5" s="1"/>
  <c r="X117" i="5"/>
  <c r="W117" i="5"/>
  <c r="V117" i="5"/>
  <c r="U117" i="5"/>
  <c r="U115" i="5" s="1"/>
  <c r="T117" i="5"/>
  <c r="S117" i="5"/>
  <c r="R117" i="5"/>
  <c r="Q117" i="5"/>
  <c r="Q115" i="5" s="1"/>
  <c r="P117" i="5"/>
  <c r="P115" i="5" s="1"/>
  <c r="O117" i="5"/>
  <c r="N117" i="5"/>
  <c r="M117" i="5"/>
  <c r="M115" i="5" s="1"/>
  <c r="L117" i="5"/>
  <c r="K117" i="5"/>
  <c r="J117" i="5"/>
  <c r="I117" i="5"/>
  <c r="I115" i="5" s="1"/>
  <c r="H117" i="5"/>
  <c r="H115" i="5" s="1"/>
  <c r="G117" i="5"/>
  <c r="F117" i="5"/>
  <c r="E117" i="5"/>
  <c r="E115" i="5" s="1"/>
  <c r="D117" i="5"/>
  <c r="C117" i="5"/>
  <c r="B117" i="5"/>
  <c r="BU116" i="5"/>
  <c r="BU109" i="5" s="1"/>
  <c r="BT116" i="5"/>
  <c r="BT110" i="5" s="1"/>
  <c r="BS116" i="5"/>
  <c r="BR116" i="5"/>
  <c r="BQ116" i="5"/>
  <c r="BP116" i="5"/>
  <c r="BP110" i="5" s="1"/>
  <c r="BO116" i="5"/>
  <c r="BN116" i="5"/>
  <c r="BM116" i="5"/>
  <c r="BL116" i="5"/>
  <c r="BL110" i="5" s="1"/>
  <c r="BK116" i="5"/>
  <c r="BJ116" i="5"/>
  <c r="BI116" i="5"/>
  <c r="BI109" i="5" s="1"/>
  <c r="BH116" i="5"/>
  <c r="BH110" i="5" s="1"/>
  <c r="BG116" i="5"/>
  <c r="BF116" i="5"/>
  <c r="BE116" i="5"/>
  <c r="BE109" i="5" s="1"/>
  <c r="BD116" i="5"/>
  <c r="BD110" i="5" s="1"/>
  <c r="BC116" i="5"/>
  <c r="BB116" i="5"/>
  <c r="BA116" i="5"/>
  <c r="AZ116" i="5"/>
  <c r="AZ110" i="5" s="1"/>
  <c r="AY116" i="5"/>
  <c r="AX116" i="5"/>
  <c r="AW116" i="5"/>
  <c r="AV116" i="5"/>
  <c r="AV110" i="5" s="1"/>
  <c r="AU116" i="5"/>
  <c r="AT116" i="5"/>
  <c r="AS116" i="5"/>
  <c r="AR116" i="5"/>
  <c r="AR110" i="5" s="1"/>
  <c r="AQ116" i="5"/>
  <c r="AP116" i="5"/>
  <c r="AO116" i="5"/>
  <c r="AN116" i="5"/>
  <c r="AN110" i="5" s="1"/>
  <c r="AM116" i="5"/>
  <c r="AJ116" i="5"/>
  <c r="AI116" i="5"/>
  <c r="AI115" i="5" s="1"/>
  <c r="AH116" i="5"/>
  <c r="AG116" i="5"/>
  <c r="AF116" i="5"/>
  <c r="AE116" i="5"/>
  <c r="AE115" i="5" s="1"/>
  <c r="AD116" i="5"/>
  <c r="AD115" i="5" s="1"/>
  <c r="AC116" i="5"/>
  <c r="AB116" i="5"/>
  <c r="AA116" i="5"/>
  <c r="AA115" i="5" s="1"/>
  <c r="Z116" i="5"/>
  <c r="Z115" i="5" s="1"/>
  <c r="Y116" i="5"/>
  <c r="X116" i="5"/>
  <c r="W116" i="5"/>
  <c r="W115" i="5" s="1"/>
  <c r="V116" i="5"/>
  <c r="V115" i="5" s="1"/>
  <c r="U116" i="5"/>
  <c r="T116" i="5"/>
  <c r="S116" i="5"/>
  <c r="S115" i="5" s="1"/>
  <c r="R116" i="5"/>
  <c r="R115" i="5" s="1"/>
  <c r="Q116" i="5"/>
  <c r="P116" i="5"/>
  <c r="O116" i="5"/>
  <c r="O115" i="5" s="1"/>
  <c r="N116" i="5"/>
  <c r="M116" i="5"/>
  <c r="L116" i="5"/>
  <c r="K116" i="5"/>
  <c r="K115" i="5" s="1"/>
  <c r="J116" i="5"/>
  <c r="J115" i="5" s="1"/>
  <c r="I116" i="5"/>
  <c r="H116" i="5"/>
  <c r="G116" i="5"/>
  <c r="G115" i="5" s="1"/>
  <c r="F116" i="5"/>
  <c r="F115" i="5" s="1"/>
  <c r="E116" i="5"/>
  <c r="D116" i="5"/>
  <c r="C116" i="5"/>
  <c r="C115" i="5" s="1"/>
  <c r="B116" i="5"/>
  <c r="BU115" i="5"/>
  <c r="BT115" i="5"/>
  <c r="BT114" i="5" s="1" a="1"/>
  <c r="BT114" i="5" s="1"/>
  <c r="BT108" i="5" s="1"/>
  <c r="BS115" i="5"/>
  <c r="BS114" i="5" s="1" a="1"/>
  <c r="BS114" i="5" s="1"/>
  <c r="BS108" i="5" s="1"/>
  <c r="BR115" i="5"/>
  <c r="BQ115" i="5"/>
  <c r="BP115" i="5"/>
  <c r="BP114" i="5" s="1" a="1"/>
  <c r="BP114" i="5" s="1"/>
  <c r="BP108" i="5" s="1"/>
  <c r="BO115" i="5"/>
  <c r="BO109" i="5" s="1"/>
  <c r="BN115" i="5"/>
  <c r="BM115" i="5"/>
  <c r="BL115" i="5"/>
  <c r="BK115" i="5"/>
  <c r="BK114" i="5" s="1" a="1"/>
  <c r="BK114" i="5" s="1"/>
  <c r="BK108" i="5" s="1"/>
  <c r="BJ115" i="5"/>
  <c r="BI115" i="5"/>
  <c r="BI118" i="5" s="1" a="1"/>
  <c r="BI118" i="5" s="1"/>
  <c r="BH115" i="5"/>
  <c r="BG115" i="5"/>
  <c r="BG114" i="5" s="1" a="1"/>
  <c r="BG114" i="5" s="1"/>
  <c r="BG108" i="5" s="1"/>
  <c r="BF115" i="5"/>
  <c r="BE115" i="5"/>
  <c r="BE118" i="5" s="1" a="1"/>
  <c r="BE118" i="5" s="1"/>
  <c r="BD115" i="5"/>
  <c r="BC115" i="5"/>
  <c r="BC108" i="5" s="1"/>
  <c r="BB115" i="5"/>
  <c r="BA115" i="5"/>
  <c r="BA118" i="5" s="1" a="1"/>
  <c r="BA118" i="5" s="1"/>
  <c r="BA111" i="5" s="1"/>
  <c r="AZ115" i="5"/>
  <c r="AZ114" i="5" s="1" a="1"/>
  <c r="AZ114" i="5" s="1"/>
  <c r="AZ108" i="5" s="1"/>
  <c r="AY115" i="5"/>
  <c r="AY114" i="5" s="1" a="1"/>
  <c r="AY114" i="5" s="1"/>
  <c r="AX115" i="5"/>
  <c r="AW115" i="5"/>
  <c r="AW118" i="5" s="1" a="1"/>
  <c r="AW118" i="5" s="1"/>
  <c r="AV115" i="5"/>
  <c r="AU115" i="5"/>
  <c r="AU109" i="5" s="1"/>
  <c r="AT115" i="5"/>
  <c r="AS115" i="5"/>
  <c r="AS118" i="5" s="1" a="1"/>
  <c r="AS118" i="5" s="1"/>
  <c r="AR115" i="5"/>
  <c r="AQ115" i="5"/>
  <c r="AP115" i="5"/>
  <c r="AO115" i="5"/>
  <c r="AO118" i="5" s="1" a="1"/>
  <c r="AO118" i="5" s="1"/>
  <c r="AN115" i="5"/>
  <c r="AM115" i="5"/>
  <c r="AM109" i="5" s="1"/>
  <c r="AH115" i="5"/>
  <c r="X115" i="5"/>
  <c r="N115" i="5"/>
  <c r="B115" i="5"/>
  <c r="BU114" i="5" a="1"/>
  <c r="BU114" i="5" s="1"/>
  <c r="BQ114" i="5" a="1"/>
  <c r="BQ114" i="5" s="1"/>
  <c r="BQ108" i="5" s="1"/>
  <c r="BO114" i="5" a="1"/>
  <c r="BO114" i="5" s="1"/>
  <c r="BM114" i="5" a="1"/>
  <c r="BM114" i="5" s="1"/>
  <c r="BL114" i="5" a="1"/>
  <c r="BL114" i="5" s="1"/>
  <c r="BI114" i="5" a="1"/>
  <c r="BI114" i="5" s="1"/>
  <c r="BI108" i="5" s="1"/>
  <c r="BH114" i="5" a="1"/>
  <c r="BH114" i="5" s="1"/>
  <c r="BH108" i="5" s="1"/>
  <c r="BD114" i="5" a="1"/>
  <c r="BD114" i="5" s="1"/>
  <c r="BD108" i="5" s="1"/>
  <c r="BC114" i="5" a="1"/>
  <c r="BC114" i="5" s="1"/>
  <c r="BA114" i="5" a="1"/>
  <c r="BA114" i="5" s="1"/>
  <c r="BA108" i="5" s="1"/>
  <c r="AW114" i="5" a="1"/>
  <c r="AW114" i="5" s="1"/>
  <c r="AW108" i="5" s="1"/>
  <c r="AV114" i="5" a="1"/>
  <c r="AV114" i="5" s="1"/>
  <c r="AR114" i="5" a="1"/>
  <c r="AR114" i="5" s="1"/>
  <c r="AO114" i="5" a="1"/>
  <c r="AO114" i="5" s="1"/>
  <c r="AO108" i="5" s="1"/>
  <c r="AN114" i="5" a="1"/>
  <c r="AN114" i="5" s="1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BI111" i="5"/>
  <c r="BE111" i="5"/>
  <c r="AW111" i="5"/>
  <c r="AS111" i="5"/>
  <c r="AO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BU110" i="5"/>
  <c r="BQ110" i="5"/>
  <c r="BM110" i="5"/>
  <c r="BI110" i="5"/>
  <c r="BE110" i="5"/>
  <c r="BA110" i="5"/>
  <c r="AW110" i="5"/>
  <c r="AS110" i="5"/>
  <c r="AO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BS109" i="5"/>
  <c r="BQ109" i="5"/>
  <c r="BM109" i="5"/>
  <c r="BL109" i="5"/>
  <c r="BG109" i="5"/>
  <c r="BC109" i="5"/>
  <c r="BA109" i="5"/>
  <c r="AW109" i="5"/>
  <c r="AV109" i="5"/>
  <c r="AQ109" i="5"/>
  <c r="AO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BU108" i="5"/>
  <c r="BO108" i="5"/>
  <c r="BM108" i="5"/>
  <c r="BL108" i="5"/>
  <c r="AV108" i="5"/>
  <c r="AR108" i="5"/>
  <c r="AN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DF106" i="5"/>
  <c r="DE106" i="5"/>
  <c r="DD106" i="5"/>
  <c r="DC106" i="5"/>
  <c r="DB106" i="5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G130" i="5"/>
  <c r="X123" i="5"/>
  <c r="AE123" i="5"/>
  <c r="CK107" i="5"/>
  <c r="Y130" i="5"/>
  <c r="CZ115" i="5"/>
  <c r="Z124" i="5"/>
  <c r="AH124" i="5"/>
  <c r="CI108" i="5"/>
  <c r="R130" i="5"/>
  <c r="CH114" i="5"/>
  <c r="DE114" i="5"/>
  <c r="D124" i="5"/>
  <c r="V124" i="5"/>
  <c r="BZ107" i="5"/>
  <c r="AB130" i="5"/>
  <c r="J124" i="5"/>
  <c r="T123" i="5"/>
  <c r="CT114" i="5"/>
  <c r="CZ107" i="5"/>
  <c r="J123" i="5"/>
  <c r="CO108" i="5"/>
  <c r="CF114" i="5"/>
  <c r="Y124" i="5"/>
  <c r="H123" i="5"/>
  <c r="DC107" i="5"/>
  <c r="BZ108" i="5"/>
  <c r="H130" i="5"/>
  <c r="P123" i="5"/>
  <c r="E124" i="5"/>
  <c r="CX115" i="5"/>
  <c r="AA124" i="5"/>
  <c r="L124" i="5"/>
  <c r="CM108" i="5"/>
  <c r="C123" i="5"/>
  <c r="BY115" i="5"/>
  <c r="W124" i="5"/>
  <c r="DF115" i="5"/>
  <c r="DF114" i="5"/>
  <c r="BZ115" i="5"/>
  <c r="DE115" i="5"/>
  <c r="CP107" i="5"/>
  <c r="CZ114" i="5"/>
  <c r="K124" i="5"/>
  <c r="CV114" i="5"/>
  <c r="CY114" i="5"/>
  <c r="DB108" i="5"/>
  <c r="AG130" i="5"/>
  <c r="AD124" i="5"/>
  <c r="AB123" i="5"/>
  <c r="L130" i="5"/>
  <c r="CS115" i="5"/>
  <c r="CD107" i="5"/>
  <c r="N123" i="5"/>
  <c r="CF107" i="5"/>
  <c r="CR107" i="5"/>
  <c r="O123" i="5"/>
  <c r="CA107" i="5"/>
  <c r="DD108" i="5"/>
  <c r="AJ124" i="5"/>
  <c r="B123" i="5"/>
  <c r="AJ130" i="5"/>
  <c r="Q123" i="5"/>
  <c r="DE107" i="5"/>
  <c r="CQ115" i="5"/>
  <c r="K130" i="5"/>
  <c r="BY114" i="5"/>
  <c r="C130" i="5"/>
  <c r="CD115" i="5"/>
  <c r="CC107" i="5"/>
  <c r="CT108" i="5"/>
  <c r="CP115" i="5"/>
  <c r="X130" i="5"/>
  <c r="CV115" i="5"/>
  <c r="BY107" i="5"/>
  <c r="DC115" i="5"/>
  <c r="AC124" i="5"/>
  <c r="AF124" i="5"/>
  <c r="CM107" i="5"/>
  <c r="BZ114" i="5"/>
  <c r="CF115" i="5"/>
  <c r="CS114" i="5"/>
  <c r="CK114" i="5"/>
  <c r="BX115" i="5"/>
  <c r="B124" i="5"/>
  <c r="DC114" i="5"/>
  <c r="DD107" i="5"/>
  <c r="AH130" i="5"/>
  <c r="AD130" i="5"/>
  <c r="S123" i="5"/>
  <c r="CB108" i="5"/>
  <c r="CW115" i="5"/>
  <c r="CC115" i="5"/>
  <c r="DA108" i="5"/>
  <c r="K123" i="5"/>
  <c r="CF108" i="5"/>
  <c r="CZ108" i="5"/>
  <c r="CD114" i="5"/>
  <c r="R123" i="5"/>
  <c r="O130" i="5"/>
  <c r="CB114" i="5"/>
  <c r="W123" i="5"/>
  <c r="L123" i="5"/>
  <c r="DB114" i="5"/>
  <c r="CW114" i="5"/>
  <c r="AI124" i="5"/>
  <c r="DD114" i="5"/>
  <c r="AF130" i="5"/>
  <c r="AI130" i="5"/>
  <c r="CO115" i="5"/>
  <c r="T124" i="5"/>
  <c r="AI123" i="5"/>
  <c r="DB107" i="5"/>
  <c r="CR108" i="5"/>
  <c r="BX108" i="5"/>
  <c r="CW108" i="5"/>
  <c r="CW107" i="5"/>
  <c r="AG123" i="5"/>
  <c r="CL115" i="5"/>
  <c r="CC114" i="5"/>
  <c r="DE108" i="5"/>
  <c r="CL108" i="5"/>
  <c r="DA115" i="5"/>
  <c r="CI107" i="5"/>
  <c r="U124" i="5"/>
  <c r="AA123" i="5"/>
  <c r="S130" i="5"/>
  <c r="CC108" i="5"/>
  <c r="CE115" i="5"/>
  <c r="CN108" i="5"/>
  <c r="CU108" i="5"/>
  <c r="AJ123" i="5"/>
  <c r="DA107" i="5"/>
  <c r="J130" i="5"/>
  <c r="T130" i="5"/>
  <c r="M123" i="5"/>
  <c r="CG115" i="5"/>
  <c r="CR115" i="5"/>
  <c r="F123" i="5"/>
  <c r="CQ107" i="5"/>
  <c r="Z123" i="5"/>
  <c r="CA114" i="5"/>
  <c r="CJ115" i="5"/>
  <c r="CA108" i="5"/>
  <c r="CN114" i="5"/>
  <c r="CH115" i="5"/>
  <c r="B130" i="5"/>
  <c r="CH107" i="5"/>
  <c r="CU107" i="5"/>
  <c r="M130" i="5"/>
  <c r="F130" i="5"/>
  <c r="M124" i="5"/>
  <c r="V123" i="5"/>
  <c r="CQ108" i="5"/>
  <c r="CI115" i="5"/>
  <c r="N130" i="5"/>
  <c r="Y123" i="5"/>
  <c r="DC108" i="5"/>
  <c r="AA130" i="5"/>
  <c r="CJ114" i="5"/>
  <c r="Q130" i="5"/>
  <c r="CN115" i="5"/>
  <c r="DD115" i="5"/>
  <c r="CO114" i="5"/>
  <c r="CJ108" i="5"/>
  <c r="CP108" i="5"/>
  <c r="N124" i="5"/>
  <c r="I123" i="5"/>
  <c r="AH123" i="5"/>
  <c r="CM115" i="5"/>
  <c r="D130" i="5"/>
  <c r="E123" i="5"/>
  <c r="H124" i="5"/>
  <c r="CV108" i="5"/>
  <c r="AB124" i="5"/>
  <c r="CN107" i="5"/>
  <c r="P124" i="5"/>
  <c r="CK108" i="5"/>
  <c r="CO107" i="5"/>
  <c r="CT115" i="5"/>
  <c r="CE108" i="5"/>
  <c r="S124" i="5"/>
  <c r="CE107" i="5"/>
  <c r="R124" i="5"/>
  <c r="CX108" i="5"/>
  <c r="CG114" i="5"/>
  <c r="CS108" i="5"/>
  <c r="CR114" i="5"/>
  <c r="CB107" i="5"/>
  <c r="W130" i="5"/>
  <c r="CH108" i="5"/>
  <c r="CP114" i="5"/>
  <c r="O124" i="5"/>
  <c r="P130" i="5"/>
  <c r="CB115" i="5"/>
  <c r="U130" i="5"/>
  <c r="CY107" i="5"/>
  <c r="CG107" i="5"/>
  <c r="CS107" i="5"/>
  <c r="AG124" i="5"/>
  <c r="CD108" i="5"/>
  <c r="DF108" i="5"/>
  <c r="AE124" i="5"/>
  <c r="AC130" i="5"/>
  <c r="C124" i="5"/>
  <c r="I124" i="5"/>
  <c r="CJ107" i="5"/>
  <c r="CY108" i="5"/>
  <c r="CU115" i="5"/>
  <c r="F124" i="5"/>
  <c r="CL107" i="5"/>
  <c r="AC123" i="5"/>
  <c r="X124" i="5"/>
  <c r="CX107" i="5"/>
  <c r="CE114" i="5"/>
  <c r="D123" i="5"/>
  <c r="CM114" i="5"/>
  <c r="CV107" i="5"/>
  <c r="CT107" i="5"/>
  <c r="U123" i="5"/>
  <c r="CY115" i="5"/>
  <c r="Q124" i="5"/>
  <c r="BX114" i="5"/>
  <c r="CK115" i="5"/>
  <c r="CG108" i="5"/>
  <c r="CQ114" i="5"/>
  <c r="DA114" i="5"/>
  <c r="AD123" i="5"/>
  <c r="DB115" i="5"/>
  <c r="E130" i="5"/>
  <c r="G124" i="5"/>
  <c r="CA115" i="5"/>
  <c r="CI114" i="5"/>
  <c r="CU114" i="5"/>
  <c r="BY108" i="5"/>
  <c r="BX107" i="5"/>
  <c r="CL114" i="5"/>
  <c r="Z130" i="5"/>
  <c r="I130" i="5"/>
  <c r="V130" i="5"/>
  <c r="AE130" i="5"/>
  <c r="DF107" i="5"/>
  <c r="AF123" i="5"/>
  <c r="CX114" i="5"/>
  <c r="G123" i="5"/>
  <c r="BH109" i="5" l="1"/>
  <c r="AY108" i="5"/>
  <c r="AR109" i="5"/>
  <c r="AY109" i="5"/>
  <c r="BD109" i="5"/>
  <c r="BT109" i="5"/>
  <c r="D115" i="5"/>
  <c r="L115" i="5"/>
  <c r="T115" i="5"/>
  <c r="AB115" i="5"/>
  <c r="AJ115" i="5"/>
  <c r="AN109" i="5"/>
  <c r="AZ109" i="5"/>
  <c r="BK109" i="5"/>
  <c r="BP109" i="5"/>
  <c r="AK135" i="5"/>
  <c r="AM118" i="5" a="1"/>
  <c r="AM118" i="5" s="1"/>
  <c r="AM111" i="5" s="1"/>
  <c r="AQ118" i="5" a="1"/>
  <c r="AQ118" i="5" s="1"/>
  <c r="AQ111" i="5" s="1"/>
  <c r="AU118" i="5" a="1"/>
  <c r="AU118" i="5" s="1"/>
  <c r="AU111" i="5" s="1"/>
  <c r="AY118" i="5" a="1"/>
  <c r="AY118" i="5" s="1"/>
  <c r="AY111" i="5" s="1"/>
  <c r="BC118" i="5" a="1"/>
  <c r="BC118" i="5" s="1"/>
  <c r="BC111" i="5" s="1"/>
  <c r="BG118" i="5" a="1"/>
  <c r="BG118" i="5" s="1"/>
  <c r="BG111" i="5" s="1"/>
  <c r="BK118" i="5" a="1"/>
  <c r="BK118" i="5" s="1"/>
  <c r="BK111" i="5" s="1"/>
  <c r="BO118" i="5" a="1"/>
  <c r="BO118" i="5" s="1"/>
  <c r="BO111" i="5" s="1"/>
  <c r="BS118" i="5" a="1"/>
  <c r="BS118" i="5" s="1"/>
  <c r="BS111" i="5" s="1"/>
  <c r="AN118" i="5" a="1"/>
  <c r="AN118" i="5" s="1"/>
  <c r="AN111" i="5" s="1"/>
  <c r="AR118" i="5" a="1"/>
  <c r="AR118" i="5" s="1"/>
  <c r="AR111" i="5" s="1"/>
  <c r="AV118" i="5" a="1"/>
  <c r="AV118" i="5" s="1"/>
  <c r="AV111" i="5" s="1"/>
  <c r="AZ118" i="5" a="1"/>
  <c r="AZ118" i="5" s="1"/>
  <c r="AZ111" i="5" s="1"/>
  <c r="BD118" i="5" a="1"/>
  <c r="BD118" i="5" s="1"/>
  <c r="BD111" i="5" s="1"/>
  <c r="BH118" i="5" a="1"/>
  <c r="BH118" i="5" s="1"/>
  <c r="BH111" i="5" s="1"/>
  <c r="BL118" i="5" a="1"/>
  <c r="BL118" i="5" s="1"/>
  <c r="BL111" i="5" s="1"/>
  <c r="BP118" i="5" a="1"/>
  <c r="BP118" i="5" s="1"/>
  <c r="BP111" i="5" s="1"/>
  <c r="BT118" i="5" a="1"/>
  <c r="BT118" i="5" s="1"/>
  <c r="BT111" i="5" s="1"/>
  <c r="BM118" i="5" a="1"/>
  <c r="BM118" i="5" s="1"/>
  <c r="BM111" i="5" s="1"/>
  <c r="BQ118" i="5" a="1"/>
  <c r="BQ118" i="5" s="1"/>
  <c r="BQ111" i="5" s="1"/>
  <c r="BU118" i="5" a="1"/>
  <c r="BU118" i="5" s="1"/>
  <c r="BU111" i="5" s="1"/>
  <c r="AS109" i="5"/>
  <c r="AS114" i="5" a="1"/>
  <c r="AS114" i="5" s="1"/>
  <c r="AS108" i="5" s="1"/>
  <c r="BE114" i="5" a="1"/>
  <c r="BE114" i="5" s="1"/>
  <c r="BE108" i="5" s="1"/>
  <c r="CJ110" i="5"/>
  <c r="CR110" i="5"/>
  <c r="DD117" i="5"/>
  <c r="BZ110" i="5"/>
  <c r="CH110" i="5"/>
  <c r="CP110" i="5"/>
  <c r="CX110" i="5"/>
  <c r="DF110" i="5"/>
  <c r="CB110" i="5"/>
  <c r="CZ110" i="5"/>
  <c r="CN117" i="5"/>
  <c r="CD110" i="5"/>
  <c r="CL110" i="5"/>
  <c r="CT110" i="5"/>
  <c r="DB110" i="5"/>
  <c r="BX110" i="5"/>
  <c r="CF110" i="5"/>
  <c r="CN110" i="5"/>
  <c r="CV110" i="5"/>
  <c r="DD110" i="5"/>
  <c r="BX117" i="5"/>
  <c r="J132" i="5"/>
  <c r="Z132" i="5"/>
  <c r="BY110" i="5"/>
  <c r="CC110" i="5"/>
  <c r="CG110" i="5"/>
  <c r="CK110" i="5"/>
  <c r="CO110" i="5"/>
  <c r="CS110" i="5"/>
  <c r="CW110" i="5"/>
  <c r="DA110" i="5"/>
  <c r="DE110" i="5"/>
  <c r="CB117" i="5"/>
  <c r="CR117" i="5"/>
  <c r="N132" i="5"/>
  <c r="AD132" i="5"/>
  <c r="CF117" i="5"/>
  <c r="CV117" i="5"/>
  <c r="B132" i="5"/>
  <c r="R132" i="5"/>
  <c r="AH132" i="5"/>
  <c r="CA110" i="5"/>
  <c r="CE110" i="5"/>
  <c r="CI110" i="5"/>
  <c r="CM110" i="5"/>
  <c r="CQ110" i="5"/>
  <c r="CU110" i="5"/>
  <c r="CY110" i="5"/>
  <c r="DC110" i="5"/>
  <c r="CJ117" i="5"/>
  <c r="CZ117" i="5"/>
  <c r="F132" i="5"/>
  <c r="V132" i="5"/>
  <c r="BY117" i="5"/>
  <c r="CC117" i="5"/>
  <c r="CG117" i="5"/>
  <c r="CK117" i="5"/>
  <c r="CO117" i="5"/>
  <c r="CS117" i="5"/>
  <c r="CW117" i="5"/>
  <c r="DA117" i="5"/>
  <c r="DE117" i="5"/>
  <c r="C132" i="5"/>
  <c r="G132" i="5"/>
  <c r="K132" i="5"/>
  <c r="O132" i="5"/>
  <c r="S132" i="5"/>
  <c r="W132" i="5"/>
  <c r="AA132" i="5"/>
  <c r="AE132" i="5"/>
  <c r="AI132" i="5"/>
  <c r="BZ117" i="5"/>
  <c r="CD117" i="5"/>
  <c r="CH117" i="5"/>
  <c r="CL117" i="5"/>
  <c r="CP117" i="5"/>
  <c r="CT117" i="5"/>
  <c r="CX117" i="5"/>
  <c r="DB117" i="5"/>
  <c r="DF117" i="5"/>
  <c r="D132" i="5"/>
  <c r="H132" i="5"/>
  <c r="L132" i="5"/>
  <c r="P132" i="5"/>
  <c r="T132" i="5"/>
  <c r="X132" i="5"/>
  <c r="AB132" i="5"/>
  <c r="AF132" i="5"/>
  <c r="AJ132" i="5"/>
  <c r="CA117" i="5"/>
  <c r="CE117" i="5"/>
  <c r="CI117" i="5"/>
  <c r="CM117" i="5"/>
  <c r="CQ117" i="5"/>
  <c r="CU117" i="5"/>
  <c r="CY117" i="5"/>
  <c r="DC117" i="5"/>
  <c r="E132" i="5"/>
  <c r="I132" i="5"/>
  <c r="M132" i="5"/>
  <c r="Q132" i="5"/>
  <c r="U132" i="5"/>
  <c r="Y132" i="5"/>
  <c r="AC132" i="5"/>
  <c r="AG132" i="5"/>
  <c r="AP114" i="5" a="1"/>
  <c r="AP114" i="5" s="1"/>
  <c r="AP109" i="5"/>
  <c r="AT114" i="5" a="1"/>
  <c r="AT114" i="5" s="1"/>
  <c r="AT109" i="5"/>
  <c r="AX114" i="5" a="1"/>
  <c r="AX114" i="5" s="1"/>
  <c r="AX109" i="5"/>
  <c r="BB114" i="5" a="1"/>
  <c r="BB114" i="5" s="1"/>
  <c r="BB109" i="5"/>
  <c r="BF114" i="5" a="1"/>
  <c r="BF114" i="5" s="1"/>
  <c r="BF109" i="5"/>
  <c r="BJ114" i="5" a="1"/>
  <c r="BJ114" i="5" s="1"/>
  <c r="BJ109" i="5"/>
  <c r="BN114" i="5" a="1"/>
  <c r="BN114" i="5" s="1"/>
  <c r="BN109" i="5"/>
  <c r="BR114" i="5" a="1"/>
  <c r="BR114" i="5" s="1"/>
  <c r="BR109" i="5"/>
  <c r="AQ114" i="5" a="1"/>
  <c r="AQ114" i="5" s="1"/>
  <c r="AP118" i="5" a="1"/>
  <c r="AP118" i="5" s="1"/>
  <c r="AP111" i="5" s="1"/>
  <c r="AT118" i="5" a="1"/>
  <c r="AT118" i="5" s="1"/>
  <c r="AT111" i="5" s="1"/>
  <c r="AX118" i="5" a="1"/>
  <c r="AX118" i="5" s="1"/>
  <c r="AX111" i="5" s="1"/>
  <c r="BB118" i="5" a="1"/>
  <c r="BB118" i="5" s="1"/>
  <c r="BB111" i="5" s="1"/>
  <c r="BF118" i="5" a="1"/>
  <c r="BF118" i="5" s="1"/>
  <c r="BF111" i="5" s="1"/>
  <c r="BJ118" i="5" a="1"/>
  <c r="BJ118" i="5" s="1"/>
  <c r="BJ111" i="5" s="1"/>
  <c r="BN118" i="5" a="1"/>
  <c r="BN118" i="5" s="1"/>
  <c r="BN111" i="5" s="1"/>
  <c r="BR118" i="5" a="1"/>
  <c r="BR118" i="5" s="1"/>
  <c r="BR111" i="5" s="1"/>
  <c r="AM114" i="5" a="1"/>
  <c r="AM114" i="5" s="1"/>
  <c r="AU114" i="5" a="1"/>
  <c r="AU114" i="5" s="1"/>
  <c r="AK131" i="5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BB124" i="4"/>
  <c r="BT123" i="4"/>
  <c r="BQ123" i="4"/>
  <c r="BN123" i="4"/>
  <c r="BM123" i="4"/>
  <c r="BK123" i="4"/>
  <c r="BH123" i="4"/>
  <c r="BB123" i="4"/>
  <c r="AS123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BU117" i="4"/>
  <c r="BT117" i="4"/>
  <c r="BS117" i="4"/>
  <c r="BS110" i="4" s="1"/>
  <c r="BR117" i="4"/>
  <c r="BQ117" i="4"/>
  <c r="BP117" i="4"/>
  <c r="BO117" i="4"/>
  <c r="BN117" i="4"/>
  <c r="BM117" i="4"/>
  <c r="BL117" i="4"/>
  <c r="BK117" i="4"/>
  <c r="BK110" i="4" s="1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J117" i="4"/>
  <c r="AI117" i="4"/>
  <c r="AH117" i="4"/>
  <c r="AG117" i="4"/>
  <c r="AG115" i="4" s="1"/>
  <c r="AF117" i="4"/>
  <c r="AE117" i="4"/>
  <c r="AD117" i="4"/>
  <c r="AC117" i="4"/>
  <c r="AC115" i="4" s="1"/>
  <c r="AB117" i="4"/>
  <c r="AA117" i="4"/>
  <c r="Z117" i="4"/>
  <c r="Y117" i="4"/>
  <c r="Y115" i="4" s="1"/>
  <c r="X117" i="4"/>
  <c r="W117" i="4"/>
  <c r="V117" i="4"/>
  <c r="U117" i="4"/>
  <c r="U115" i="4" s="1"/>
  <c r="T117" i="4"/>
  <c r="S117" i="4"/>
  <c r="R117" i="4"/>
  <c r="Q117" i="4"/>
  <c r="Q115" i="4" s="1"/>
  <c r="P117" i="4"/>
  <c r="O117" i="4"/>
  <c r="N117" i="4"/>
  <c r="M117" i="4"/>
  <c r="M115" i="4" s="1"/>
  <c r="L117" i="4"/>
  <c r="K117" i="4"/>
  <c r="J117" i="4"/>
  <c r="I117" i="4"/>
  <c r="I115" i="4" s="1"/>
  <c r="H117" i="4"/>
  <c r="H115" i="4" s="1"/>
  <c r="G117" i="4"/>
  <c r="F117" i="4"/>
  <c r="E117" i="4"/>
  <c r="E115" i="4" s="1"/>
  <c r="D117" i="4"/>
  <c r="C117" i="4"/>
  <c r="B117" i="4"/>
  <c r="BU116" i="4"/>
  <c r="BT116" i="4"/>
  <c r="BS116" i="4"/>
  <c r="BR116" i="4"/>
  <c r="BQ116" i="4"/>
  <c r="BP116" i="4"/>
  <c r="BO116" i="4"/>
  <c r="BN116" i="4"/>
  <c r="BM116" i="4"/>
  <c r="BM110" i="4" s="1"/>
  <c r="BL116" i="4"/>
  <c r="BK116" i="4"/>
  <c r="BJ116" i="4"/>
  <c r="BI116" i="4"/>
  <c r="BI110" i="4" s="1"/>
  <c r="BH116" i="4"/>
  <c r="BG116" i="4"/>
  <c r="BF116" i="4"/>
  <c r="BE116" i="4"/>
  <c r="BE110" i="4" s="1"/>
  <c r="BD116" i="4"/>
  <c r="BC116" i="4"/>
  <c r="BB116" i="4"/>
  <c r="BA116" i="4"/>
  <c r="BA109" i="4" s="1"/>
  <c r="AZ116" i="4"/>
  <c r="AY116" i="4"/>
  <c r="AX116" i="4"/>
  <c r="AW116" i="4"/>
  <c r="AW109" i="4" s="1"/>
  <c r="AV116" i="4"/>
  <c r="AU116" i="4"/>
  <c r="AT116" i="4"/>
  <c r="AS116" i="4"/>
  <c r="AS109" i="4" s="1"/>
  <c r="AR116" i="4"/>
  <c r="AQ116" i="4"/>
  <c r="AP116" i="4"/>
  <c r="AO116" i="4"/>
  <c r="AO109" i="4" s="1"/>
  <c r="AN116" i="4"/>
  <c r="AM116" i="4"/>
  <c r="AJ116" i="4"/>
  <c r="AI116" i="4"/>
  <c r="AI115" i="4" s="1"/>
  <c r="AH116" i="4"/>
  <c r="AG116" i="4"/>
  <c r="AF116" i="4"/>
  <c r="AE116" i="4"/>
  <c r="AE115" i="4" s="1"/>
  <c r="AD116" i="4"/>
  <c r="AD115" i="4" s="1"/>
  <c r="AC116" i="4"/>
  <c r="AB116" i="4"/>
  <c r="AA116" i="4"/>
  <c r="AA115" i="4" s="1"/>
  <c r="Z116" i="4"/>
  <c r="Y116" i="4"/>
  <c r="X116" i="4"/>
  <c r="W116" i="4"/>
  <c r="W115" i="4" s="1"/>
  <c r="V116" i="4"/>
  <c r="U116" i="4"/>
  <c r="T116" i="4"/>
  <c r="S116" i="4"/>
  <c r="S115" i="4" s="1"/>
  <c r="R116" i="4"/>
  <c r="R115" i="4" s="1"/>
  <c r="Q116" i="4"/>
  <c r="P116" i="4"/>
  <c r="O116" i="4"/>
  <c r="O115" i="4" s="1"/>
  <c r="N116" i="4"/>
  <c r="M116" i="4"/>
  <c r="L116" i="4"/>
  <c r="K116" i="4"/>
  <c r="K115" i="4" s="1"/>
  <c r="J116" i="4"/>
  <c r="I116" i="4"/>
  <c r="H116" i="4"/>
  <c r="G116" i="4"/>
  <c r="G115" i="4" s="1"/>
  <c r="F116" i="4"/>
  <c r="E116" i="4"/>
  <c r="D116" i="4"/>
  <c r="C116" i="4"/>
  <c r="C115" i="4" s="1"/>
  <c r="B116" i="4"/>
  <c r="BU115" i="4"/>
  <c r="BU118" i="4" s="1" a="1"/>
  <c r="BU118" i="4" s="1"/>
  <c r="BT115" i="4"/>
  <c r="BT114" i="4" s="1" a="1"/>
  <c r="BT114" i="4" s="1"/>
  <c r="BT108" i="4" s="1"/>
  <c r="BS115" i="4"/>
  <c r="BS109" i="4" s="1"/>
  <c r="BR115" i="4"/>
  <c r="BQ115" i="4"/>
  <c r="BQ118" i="4" s="1" a="1"/>
  <c r="BQ118" i="4" s="1"/>
  <c r="BP115" i="4"/>
  <c r="BO115" i="4"/>
  <c r="BO114" i="4" s="1" a="1"/>
  <c r="BO114" i="4" s="1"/>
  <c r="BN115" i="4"/>
  <c r="BM115" i="4"/>
  <c r="BM118" i="4" s="1" a="1"/>
  <c r="BM118" i="4" s="1"/>
  <c r="BL115" i="4"/>
  <c r="BL114" i="4" s="1" a="1"/>
  <c r="BL114" i="4" s="1"/>
  <c r="BL108" i="4" s="1"/>
  <c r="BK115" i="4"/>
  <c r="BJ115" i="4"/>
  <c r="BI115" i="4"/>
  <c r="BI118" i="4" s="1" a="1"/>
  <c r="BI118" i="4" s="1"/>
  <c r="BH115" i="4"/>
  <c r="BH114" i="4" s="1" a="1"/>
  <c r="BH114" i="4" s="1"/>
  <c r="BH108" i="4" s="1"/>
  <c r="BG115" i="4"/>
  <c r="BG109" i="4" s="1"/>
  <c r="BF115" i="4"/>
  <c r="BE115" i="4"/>
  <c r="BE118" i="4" s="1" a="1"/>
  <c r="BE118" i="4" s="1"/>
  <c r="BD115" i="4"/>
  <c r="BC115" i="4"/>
  <c r="BC109" i="4" s="1"/>
  <c r="BB115" i="4"/>
  <c r="BA115" i="4"/>
  <c r="BA118" i="4" s="1" a="1"/>
  <c r="BA118" i="4" s="1"/>
  <c r="AZ115" i="4"/>
  <c r="AY115" i="4"/>
  <c r="AY109" i="4" s="1"/>
  <c r="AX115" i="4"/>
  <c r="AX114" i="4" s="1" a="1"/>
  <c r="AX114" i="4" s="1"/>
  <c r="AW115" i="4"/>
  <c r="AW118" i="4" s="1" a="1"/>
  <c r="AW118" i="4" s="1"/>
  <c r="AV115" i="4"/>
  <c r="AU115" i="4"/>
  <c r="AU114" i="4" s="1" a="1"/>
  <c r="AU114" i="4" s="1"/>
  <c r="AU108" i="4" s="1"/>
  <c r="AT115" i="4"/>
  <c r="AT114" i="4" s="1" a="1"/>
  <c r="AT114" i="4" s="1"/>
  <c r="AS115" i="4"/>
  <c r="AS118" i="4" s="1" a="1"/>
  <c r="AS118" i="4" s="1"/>
  <c r="AS111" i="4" s="1"/>
  <c r="AR115" i="4"/>
  <c r="AQ115" i="4"/>
  <c r="AQ114" i="4" s="1" a="1"/>
  <c r="AQ114" i="4" s="1"/>
  <c r="AP115" i="4"/>
  <c r="AO115" i="4"/>
  <c r="AO118" i="4" s="1" a="1"/>
  <c r="AO118" i="4" s="1"/>
  <c r="AN115" i="4"/>
  <c r="AM115" i="4"/>
  <c r="AM109" i="4" s="1"/>
  <c r="AH115" i="4"/>
  <c r="AF115" i="4"/>
  <c r="Z115" i="4"/>
  <c r="X115" i="4"/>
  <c r="V115" i="4"/>
  <c r="P115" i="4"/>
  <c r="N115" i="4"/>
  <c r="J115" i="4"/>
  <c r="F115" i="4"/>
  <c r="B115" i="4"/>
  <c r="BU114" i="4" a="1"/>
  <c r="BU114" i="4" s="1"/>
  <c r="BQ114" i="4" a="1"/>
  <c r="BQ114" i="4" s="1"/>
  <c r="BP114" i="4" a="1"/>
  <c r="BP114" i="4" s="1"/>
  <c r="BP108" i="4" s="1"/>
  <c r="BN114" i="4" a="1"/>
  <c r="BN114" i="4" s="1"/>
  <c r="BM114" i="4" a="1"/>
  <c r="BM114" i="4" s="1"/>
  <c r="BI114" i="4" a="1"/>
  <c r="BI114" i="4" s="1"/>
  <c r="BF114" i="4" a="1"/>
  <c r="BF114" i="4" s="1"/>
  <c r="BE114" i="4" a="1"/>
  <c r="BE114" i="4" s="1"/>
  <c r="BE108" i="4" s="1"/>
  <c r="BD114" i="4" a="1"/>
  <c r="BD114" i="4" s="1"/>
  <c r="BD108" i="4" s="1"/>
  <c r="BA114" i="4" a="1"/>
  <c r="BA114" i="4" s="1"/>
  <c r="AZ114" i="4" a="1"/>
  <c r="AZ114" i="4" s="1"/>
  <c r="AZ108" i="4" s="1"/>
  <c r="AW114" i="4" a="1"/>
  <c r="AW114" i="4" s="1"/>
  <c r="AW108" i="4" s="1"/>
  <c r="AV114" i="4" a="1"/>
  <c r="AV114" i="4" s="1"/>
  <c r="AV108" i="4" s="1"/>
  <c r="AR114" i="4" a="1"/>
  <c r="AR114" i="4" s="1"/>
  <c r="AP114" i="4" a="1"/>
  <c r="AP114" i="4" s="1"/>
  <c r="AN114" i="4"/>
  <c r="AN114" i="4" a="1"/>
  <c r="AM114" i="4" a="1"/>
  <c r="AM114" i="4" s="1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BU111" i="4"/>
  <c r="BQ111" i="4"/>
  <c r="BM111" i="4"/>
  <c r="BI111" i="4"/>
  <c r="BE111" i="4"/>
  <c r="BA111" i="4"/>
  <c r="AW111" i="4"/>
  <c r="AO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BU110" i="4"/>
  <c r="BT110" i="4"/>
  <c r="BR110" i="4"/>
  <c r="BQ110" i="4"/>
  <c r="BP110" i="4"/>
  <c r="BN110" i="4"/>
  <c r="BL110" i="4"/>
  <c r="BJ110" i="4"/>
  <c r="BH110" i="4"/>
  <c r="BF110" i="4"/>
  <c r="BD110" i="4"/>
  <c r="BB110" i="4"/>
  <c r="BA110" i="4"/>
  <c r="AZ110" i="4"/>
  <c r="AX110" i="4"/>
  <c r="AV110" i="4"/>
  <c r="AT110" i="4"/>
  <c r="AR110" i="4"/>
  <c r="AP110" i="4"/>
  <c r="AN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BU109" i="4"/>
  <c r="BT109" i="4"/>
  <c r="BR109" i="4"/>
  <c r="BQ109" i="4"/>
  <c r="BP109" i="4"/>
  <c r="BN109" i="4"/>
  <c r="BL109" i="4"/>
  <c r="BJ109" i="4"/>
  <c r="BH109" i="4"/>
  <c r="BF109" i="4"/>
  <c r="BE109" i="4"/>
  <c r="BD109" i="4"/>
  <c r="BB109" i="4"/>
  <c r="AZ109" i="4"/>
  <c r="AX109" i="4"/>
  <c r="AV109" i="4"/>
  <c r="AT109" i="4"/>
  <c r="AR109" i="4"/>
  <c r="AP109" i="4"/>
  <c r="AN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BU108" i="4"/>
  <c r="BQ108" i="4"/>
  <c r="BM108" i="4"/>
  <c r="BI108" i="4"/>
  <c r="BA108" i="4"/>
  <c r="AN108" i="4"/>
  <c r="AM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DF106" i="4"/>
  <c r="DE106" i="4"/>
  <c r="DD106" i="4"/>
  <c r="DC106" i="4"/>
  <c r="DB106" i="4"/>
  <c r="DA106" i="4"/>
  <c r="CZ106" i="4"/>
  <c r="CY106" i="4"/>
  <c r="CX106" i="4"/>
  <c r="CW106" i="4"/>
  <c r="CV106" i="4"/>
  <c r="CU106" i="4"/>
  <c r="CT106" i="4"/>
  <c r="CS106" i="4"/>
  <c r="CR106" i="4"/>
  <c r="CQ106" i="4"/>
  <c r="CP106" i="4"/>
  <c r="CO106" i="4"/>
  <c r="CN106" i="4"/>
  <c r="CM106" i="4"/>
  <c r="CL106" i="4"/>
  <c r="CK106" i="4"/>
  <c r="CJ106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P107" i="1"/>
  <c r="B107" i="1"/>
  <c r="CN114" i="4"/>
  <c r="BX107" i="4"/>
  <c r="CN107" i="4"/>
  <c r="D123" i="4"/>
  <c r="CM108" i="4"/>
  <c r="CU114" i="4"/>
  <c r="Z123" i="4"/>
  <c r="N123" i="4"/>
  <c r="AI123" i="4"/>
  <c r="T123" i="4"/>
  <c r="CB107" i="4"/>
  <c r="CP107" i="4"/>
  <c r="CA107" i="4"/>
  <c r="E123" i="4"/>
  <c r="DA114" i="4"/>
  <c r="CB115" i="4"/>
  <c r="V130" i="4"/>
  <c r="DA108" i="4"/>
  <c r="CL107" i="4"/>
  <c r="CZ107" i="4"/>
  <c r="L124" i="4"/>
  <c r="CJ108" i="4"/>
  <c r="DB107" i="4"/>
  <c r="DD107" i="4"/>
  <c r="AE130" i="4"/>
  <c r="DB115" i="4"/>
  <c r="CW107" i="4"/>
  <c r="CI108" i="4"/>
  <c r="CT108" i="4"/>
  <c r="E130" i="4"/>
  <c r="CI114" i="4"/>
  <c r="S130" i="4"/>
  <c r="CX107" i="4"/>
  <c r="AA123" i="4"/>
  <c r="CR115" i="4"/>
  <c r="K130" i="4"/>
  <c r="CK108" i="4"/>
  <c r="AB123" i="4"/>
  <c r="AE124" i="4"/>
  <c r="D124" i="4"/>
  <c r="C123" i="4"/>
  <c r="AG124" i="4"/>
  <c r="DA115" i="4"/>
  <c r="I123" i="4"/>
  <c r="CE115" i="4"/>
  <c r="E124" i="4"/>
  <c r="CO115" i="4"/>
  <c r="BZ114" i="4"/>
  <c r="AA130" i="4"/>
  <c r="X124" i="4"/>
  <c r="CF115" i="4"/>
  <c r="AH124" i="4"/>
  <c r="CQ114" i="4"/>
  <c r="F123" i="4"/>
  <c r="CM107" i="4"/>
  <c r="CN108" i="4"/>
  <c r="L123" i="4"/>
  <c r="AI124" i="4"/>
  <c r="DB114" i="4"/>
  <c r="X130" i="4"/>
  <c r="CH114" i="4"/>
  <c r="DC108" i="4"/>
  <c r="DA107" i="4"/>
  <c r="CG115" i="4"/>
  <c r="DE114" i="4"/>
  <c r="R124" i="4"/>
  <c r="U123" i="4"/>
  <c r="DD114" i="4"/>
  <c r="CM114" i="4"/>
  <c r="Q124" i="4"/>
  <c r="CU108" i="4"/>
  <c r="M130" i="4"/>
  <c r="DE108" i="4"/>
  <c r="DC107" i="4"/>
  <c r="I130" i="4"/>
  <c r="C124" i="4"/>
  <c r="T130" i="4"/>
  <c r="CT115" i="4"/>
  <c r="CC115" i="4"/>
  <c r="O130" i="4"/>
  <c r="T124" i="4"/>
  <c r="CW115" i="4"/>
  <c r="CN115" i="4"/>
  <c r="DD115" i="4"/>
  <c r="DD108" i="4"/>
  <c r="BZ107" i="4"/>
  <c r="CQ115" i="4"/>
  <c r="Y123" i="4"/>
  <c r="R123" i="4"/>
  <c r="CY114" i="4"/>
  <c r="CA114" i="4"/>
  <c r="CK115" i="4"/>
  <c r="BZ115" i="4"/>
  <c r="P123" i="4"/>
  <c r="CT107" i="4"/>
  <c r="CF107" i="4"/>
  <c r="CX108" i="4"/>
  <c r="DF114" i="4"/>
  <c r="AF130" i="4"/>
  <c r="K124" i="4"/>
  <c r="AF124" i="4"/>
  <c r="V124" i="4"/>
  <c r="CJ115" i="4"/>
  <c r="Y124" i="4"/>
  <c r="BZ108" i="4"/>
  <c r="AH130" i="4"/>
  <c r="CY115" i="4"/>
  <c r="W130" i="4"/>
  <c r="BY108" i="4"/>
  <c r="CF108" i="4"/>
  <c r="CP108" i="4"/>
  <c r="CG114" i="4"/>
  <c r="DF115" i="4"/>
  <c r="F130" i="4"/>
  <c r="CU107" i="4"/>
  <c r="CE107" i="4"/>
  <c r="CE114" i="4"/>
  <c r="J123" i="4"/>
  <c r="AJ123" i="4"/>
  <c r="U124" i="4"/>
  <c r="W124" i="4"/>
  <c r="X123" i="4"/>
  <c r="CD114" i="4"/>
  <c r="CB114" i="4"/>
  <c r="J130" i="4"/>
  <c r="G123" i="4"/>
  <c r="BX114" i="4"/>
  <c r="CB108" i="4"/>
  <c r="CQ108" i="4"/>
  <c r="B130" i="4"/>
  <c r="BY115" i="4"/>
  <c r="CC108" i="4"/>
  <c r="CV108" i="4"/>
  <c r="S124" i="4"/>
  <c r="CJ107" i="4"/>
  <c r="CR114" i="4"/>
  <c r="CU115" i="4"/>
  <c r="CZ114" i="4"/>
  <c r="B124" i="4"/>
  <c r="M123" i="4"/>
  <c r="DE107" i="4"/>
  <c r="CQ107" i="4"/>
  <c r="CS107" i="4"/>
  <c r="N124" i="4"/>
  <c r="CL115" i="4"/>
  <c r="CA108" i="4"/>
  <c r="K123" i="4"/>
  <c r="CK107" i="4"/>
  <c r="CP115" i="4"/>
  <c r="CL108" i="4"/>
  <c r="R130" i="4"/>
  <c r="P130" i="4"/>
  <c r="CR108" i="4"/>
  <c r="B123" i="4"/>
  <c r="CJ114" i="4"/>
  <c r="S123" i="4"/>
  <c r="Q130" i="4"/>
  <c r="I124" i="4"/>
  <c r="DB108" i="4"/>
  <c r="CV107" i="4"/>
  <c r="CS114" i="4"/>
  <c r="CX115" i="4"/>
  <c r="AA124" i="4"/>
  <c r="L130" i="4"/>
  <c r="CY108" i="4"/>
  <c r="CG107" i="4"/>
  <c r="CV114" i="4"/>
  <c r="CI115" i="4"/>
  <c r="Q123" i="4"/>
  <c r="U130" i="4"/>
  <c r="CH115" i="4"/>
  <c r="DE115" i="4"/>
  <c r="AI130" i="4"/>
  <c r="AH123" i="4"/>
  <c r="Z130" i="4"/>
  <c r="CZ115" i="4"/>
  <c r="CC107" i="4"/>
  <c r="DC115" i="4"/>
  <c r="CI107" i="4"/>
  <c r="CD108" i="4"/>
  <c r="H123" i="4"/>
  <c r="AB130" i="4"/>
  <c r="G124" i="4"/>
  <c r="CY107" i="4"/>
  <c r="H130" i="4"/>
  <c r="G130" i="4"/>
  <c r="AG123" i="4"/>
  <c r="J124" i="4"/>
  <c r="CD107" i="4"/>
  <c r="CG108" i="4"/>
  <c r="CC114" i="4"/>
  <c r="O124" i="4"/>
  <c r="Z124" i="4"/>
  <c r="CO108" i="4"/>
  <c r="CH107" i="4"/>
  <c r="CW114" i="4"/>
  <c r="CS108" i="4"/>
  <c r="CO107" i="4"/>
  <c r="CP114" i="4"/>
  <c r="CM115" i="4"/>
  <c r="M124" i="4"/>
  <c r="W123" i="4"/>
  <c r="BX108" i="4"/>
  <c r="CV115" i="4"/>
  <c r="CL114" i="4"/>
  <c r="CX114" i="4"/>
  <c r="N130" i="4"/>
  <c r="CH108" i="4"/>
  <c r="AJ124" i="4"/>
  <c r="AC123" i="4"/>
  <c r="AD130" i="4"/>
  <c r="BY114" i="4"/>
  <c r="AG130" i="4"/>
  <c r="O123" i="4"/>
  <c r="CZ108" i="4"/>
  <c r="C130" i="4"/>
  <c r="AB124" i="4"/>
  <c r="AJ130" i="4"/>
  <c r="AC130" i="4"/>
  <c r="BY107" i="4"/>
  <c r="CS115" i="4"/>
  <c r="CO114" i="4"/>
  <c r="DF107" i="4"/>
  <c r="AD123" i="4"/>
  <c r="H124" i="4"/>
  <c r="D130" i="4"/>
  <c r="CA115" i="4"/>
  <c r="CR107" i="4"/>
  <c r="CK114" i="4"/>
  <c r="DF108" i="4"/>
  <c r="BX115" i="4"/>
  <c r="Y130" i="4"/>
  <c r="F124" i="4"/>
  <c r="CT114" i="4"/>
  <c r="AF123" i="4"/>
  <c r="AE123" i="4"/>
  <c r="V123" i="4"/>
  <c r="CF114" i="4"/>
  <c r="CE108" i="4"/>
  <c r="DC114" i="4"/>
  <c r="CW108" i="4"/>
  <c r="AD124" i="4"/>
  <c r="P124" i="4"/>
  <c r="CD115" i="4"/>
  <c r="AC124" i="4"/>
  <c r="AU109" i="4" l="1"/>
  <c r="BM109" i="4"/>
  <c r="AW110" i="4"/>
  <c r="D115" i="4"/>
  <c r="L115" i="4"/>
  <c r="T115" i="4"/>
  <c r="AB115" i="4"/>
  <c r="AJ115" i="4"/>
  <c r="BI109" i="4"/>
  <c r="AS110" i="4"/>
  <c r="AM118" i="4" a="1"/>
  <c r="AM118" i="4" s="1"/>
  <c r="AM111" i="4" s="1"/>
  <c r="BC118" i="4" a="1"/>
  <c r="BC118" i="4" s="1"/>
  <c r="BC111" i="4" s="1"/>
  <c r="BG118" i="4" a="1"/>
  <c r="BG118" i="4" s="1"/>
  <c r="BG111" i="4" s="1"/>
  <c r="AQ109" i="4"/>
  <c r="AO110" i="4"/>
  <c r="AY114" i="4" a="1"/>
  <c r="AY114" i="4" s="1"/>
  <c r="AY108" i="4" s="1"/>
  <c r="BC114" i="4" a="1"/>
  <c r="BC114" i="4" s="1"/>
  <c r="BC108" i="4" s="1"/>
  <c r="AN118" i="4" a="1"/>
  <c r="AN118" i="4" s="1"/>
  <c r="AN111" i="4" s="1"/>
  <c r="AR118" i="4" a="1"/>
  <c r="AR118" i="4" s="1"/>
  <c r="AR111" i="4" s="1"/>
  <c r="AV118" i="4" a="1"/>
  <c r="AV118" i="4" s="1"/>
  <c r="AV111" i="4" s="1"/>
  <c r="AZ118" i="4" a="1"/>
  <c r="AZ118" i="4" s="1"/>
  <c r="AZ111" i="4" s="1"/>
  <c r="BD118" i="4" a="1"/>
  <c r="BD118" i="4" s="1"/>
  <c r="BD111" i="4" s="1"/>
  <c r="BH118" i="4" a="1"/>
  <c r="BH118" i="4" s="1"/>
  <c r="BH111" i="4" s="1"/>
  <c r="BL118" i="4" a="1"/>
  <c r="BL118" i="4" s="1"/>
  <c r="BL111" i="4" s="1"/>
  <c r="BP118" i="4" a="1"/>
  <c r="BP118" i="4" s="1"/>
  <c r="BP111" i="4" s="1"/>
  <c r="BT118" i="4" a="1"/>
  <c r="BT118" i="4" s="1"/>
  <c r="BT111" i="4" s="1"/>
  <c r="AU118" i="4" a="1"/>
  <c r="AU118" i="4" s="1"/>
  <c r="AU111" i="4" s="1"/>
  <c r="BO118" i="4" a="1"/>
  <c r="BO118" i="4" s="1"/>
  <c r="BO111" i="4" s="1"/>
  <c r="BO108" i="4"/>
  <c r="AU110" i="4"/>
  <c r="BC110" i="4"/>
  <c r="BG110" i="4"/>
  <c r="BO110" i="4"/>
  <c r="BG114" i="4" a="1"/>
  <c r="BG114" i="4" s="1"/>
  <c r="BG108" i="4" s="1"/>
  <c r="BK114" i="4" a="1"/>
  <c r="BK114" i="4" s="1"/>
  <c r="BK108" i="4" s="1"/>
  <c r="AK135" i="4"/>
  <c r="AQ118" i="4" a="1"/>
  <c r="AQ118" i="4" s="1"/>
  <c r="AQ111" i="4" s="1"/>
  <c r="AY118" i="4" a="1"/>
  <c r="AY118" i="4" s="1"/>
  <c r="AY111" i="4" s="1"/>
  <c r="BK118" i="4" a="1"/>
  <c r="BK118" i="4" s="1"/>
  <c r="BK111" i="4" s="1"/>
  <c r="BK109" i="4"/>
  <c r="BO109" i="4"/>
  <c r="AY110" i="4"/>
  <c r="AO114" i="4" a="1"/>
  <c r="AO114" i="4" s="1"/>
  <c r="AO108" i="4" s="1"/>
  <c r="AS114" i="4" a="1"/>
  <c r="AS114" i="4" s="1"/>
  <c r="AS108" i="4" s="1"/>
  <c r="AK132" i="5"/>
  <c r="AK133" i="5" s="1"/>
  <c r="AU108" i="5"/>
  <c r="AM121" i="5"/>
  <c r="AQ107" i="5" s="1"/>
  <c r="AM108" i="5"/>
  <c r="AQ108" i="5"/>
  <c r="BR107" i="5"/>
  <c r="BR108" i="5"/>
  <c r="BN108" i="5"/>
  <c r="BJ108" i="5"/>
  <c r="BF108" i="5"/>
  <c r="BB108" i="5"/>
  <c r="AX108" i="5"/>
  <c r="AT108" i="5"/>
  <c r="AP108" i="5"/>
  <c r="CN117" i="4"/>
  <c r="BY110" i="4"/>
  <c r="CD110" i="4"/>
  <c r="CI110" i="4"/>
  <c r="CO110" i="4"/>
  <c r="CT110" i="4"/>
  <c r="CY110" i="4"/>
  <c r="DE110" i="4"/>
  <c r="DD117" i="4"/>
  <c r="J132" i="4"/>
  <c r="CC110" i="4"/>
  <c r="CH110" i="4"/>
  <c r="CM110" i="4"/>
  <c r="CS110" i="4"/>
  <c r="CX110" i="4"/>
  <c r="DC110" i="4"/>
  <c r="BZ110" i="4"/>
  <c r="CE110" i="4"/>
  <c r="CK110" i="4"/>
  <c r="CP110" i="4"/>
  <c r="CU110" i="4"/>
  <c r="DA110" i="4"/>
  <c r="DF110" i="4"/>
  <c r="Z132" i="4"/>
  <c r="CA110" i="4"/>
  <c r="CG110" i="4"/>
  <c r="CL110" i="4"/>
  <c r="CQ110" i="4"/>
  <c r="CW110" i="4"/>
  <c r="DB110" i="4"/>
  <c r="BX117" i="4"/>
  <c r="BX110" i="4"/>
  <c r="CB110" i="4"/>
  <c r="CF110" i="4"/>
  <c r="CJ110" i="4"/>
  <c r="CN110" i="4"/>
  <c r="CR110" i="4"/>
  <c r="CV110" i="4"/>
  <c r="CZ110" i="4"/>
  <c r="DD110" i="4"/>
  <c r="CB117" i="4"/>
  <c r="CR117" i="4"/>
  <c r="N132" i="4"/>
  <c r="AD132" i="4"/>
  <c r="CF117" i="4"/>
  <c r="CV117" i="4"/>
  <c r="B132" i="4"/>
  <c r="R132" i="4"/>
  <c r="AH132" i="4"/>
  <c r="CJ117" i="4"/>
  <c r="CZ117" i="4"/>
  <c r="F132" i="4"/>
  <c r="V132" i="4"/>
  <c r="BY117" i="4"/>
  <c r="CC117" i="4"/>
  <c r="CG117" i="4"/>
  <c r="CK117" i="4"/>
  <c r="CO117" i="4"/>
  <c r="CS117" i="4"/>
  <c r="CW117" i="4"/>
  <c r="DA117" i="4"/>
  <c r="DE117" i="4"/>
  <c r="C132" i="4"/>
  <c r="G132" i="4"/>
  <c r="K132" i="4"/>
  <c r="O132" i="4"/>
  <c r="S132" i="4"/>
  <c r="W132" i="4"/>
  <c r="AA132" i="4"/>
  <c r="AE132" i="4"/>
  <c r="AI132" i="4"/>
  <c r="BZ117" i="4"/>
  <c r="CD117" i="4"/>
  <c r="CH117" i="4"/>
  <c r="CL117" i="4"/>
  <c r="CP117" i="4"/>
  <c r="CT117" i="4"/>
  <c r="CX117" i="4"/>
  <c r="DB117" i="4"/>
  <c r="DF117" i="4"/>
  <c r="D132" i="4"/>
  <c r="H132" i="4"/>
  <c r="L132" i="4"/>
  <c r="P132" i="4"/>
  <c r="T132" i="4"/>
  <c r="X132" i="4"/>
  <c r="AB132" i="4"/>
  <c r="AF132" i="4"/>
  <c r="AJ132" i="4"/>
  <c r="CA117" i="4"/>
  <c r="CE117" i="4"/>
  <c r="CI117" i="4"/>
  <c r="CM117" i="4"/>
  <c r="CQ117" i="4"/>
  <c r="CU117" i="4"/>
  <c r="CY117" i="4"/>
  <c r="DC117" i="4"/>
  <c r="E132" i="4"/>
  <c r="I132" i="4"/>
  <c r="M132" i="4"/>
  <c r="Q132" i="4"/>
  <c r="U132" i="4"/>
  <c r="Y132" i="4"/>
  <c r="AC132" i="4"/>
  <c r="AG132" i="4"/>
  <c r="AR108" i="4"/>
  <c r="AQ108" i="4"/>
  <c r="AP108" i="4"/>
  <c r="AT108" i="4"/>
  <c r="AX108" i="4"/>
  <c r="BB114" i="4" a="1"/>
  <c r="BB114" i="4" s="1"/>
  <c r="BF108" i="4"/>
  <c r="BJ114" i="4" a="1"/>
  <c r="BJ114" i="4" s="1"/>
  <c r="BJ108" i="4" s="1"/>
  <c r="BN108" i="4"/>
  <c r="BR114" i="4" a="1"/>
  <c r="BR114" i="4" s="1"/>
  <c r="BR108" i="4" s="1"/>
  <c r="AM110" i="4"/>
  <c r="AQ110" i="4"/>
  <c r="AP118" i="4" a="1"/>
  <c r="AP118" i="4" s="1"/>
  <c r="AP111" i="4" s="1"/>
  <c r="AT118" i="4" a="1"/>
  <c r="AT118" i="4" s="1"/>
  <c r="AT111" i="4" s="1"/>
  <c r="AX118" i="4" a="1"/>
  <c r="AX118" i="4" s="1"/>
  <c r="AX111" i="4" s="1"/>
  <c r="BB118" i="4" a="1"/>
  <c r="BB118" i="4" s="1"/>
  <c r="BB111" i="4" s="1"/>
  <c r="BF118" i="4" a="1"/>
  <c r="BF118" i="4" s="1"/>
  <c r="BF111" i="4" s="1"/>
  <c r="BJ118" i="4" a="1"/>
  <c r="BJ118" i="4" s="1"/>
  <c r="BJ111" i="4" s="1"/>
  <c r="BN118" i="4" a="1"/>
  <c r="BN118" i="4" s="1"/>
  <c r="BN111" i="4" s="1"/>
  <c r="BR118" i="4" a="1"/>
  <c r="BR118" i="4" s="1"/>
  <c r="BR111" i="4" s="1"/>
  <c r="BS118" i="4" a="1"/>
  <c r="BS118" i="4" s="1"/>
  <c r="BS111" i="4" s="1"/>
  <c r="BS114" i="4" a="1"/>
  <c r="BS114" i="4" s="1"/>
  <c r="AK131" i="4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H128" i="1"/>
  <c r="G128" i="1"/>
  <c r="F128" i="1"/>
  <c r="E128" i="1"/>
  <c r="D128" i="1"/>
  <c r="C128" i="1"/>
  <c r="B128" i="1"/>
  <c r="BB124" i="1"/>
  <c r="BT123" i="1"/>
  <c r="BQ123" i="1"/>
  <c r="BN123" i="1"/>
  <c r="BM123" i="1"/>
  <c r="BK123" i="1"/>
  <c r="BH123" i="1"/>
  <c r="BB123" i="1"/>
  <c r="AS123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BU117" i="1"/>
  <c r="BT117" i="1"/>
  <c r="BT110" i="1" s="1"/>
  <c r="BS117" i="1"/>
  <c r="BR117" i="1"/>
  <c r="BQ117" i="1"/>
  <c r="BP117" i="1"/>
  <c r="BP110" i="1" s="1"/>
  <c r="BO117" i="1"/>
  <c r="BN117" i="1"/>
  <c r="BM117" i="1"/>
  <c r="BL117" i="1"/>
  <c r="BL110" i="1" s="1"/>
  <c r="BK117" i="1"/>
  <c r="BJ117" i="1"/>
  <c r="BI117" i="1"/>
  <c r="BH117" i="1"/>
  <c r="BH110" i="1" s="1"/>
  <c r="BG117" i="1"/>
  <c r="BF117" i="1"/>
  <c r="BE117" i="1"/>
  <c r="BD117" i="1"/>
  <c r="BD110" i="1" s="1"/>
  <c r="BC117" i="1"/>
  <c r="BB117" i="1"/>
  <c r="BA117" i="1"/>
  <c r="AZ117" i="1"/>
  <c r="AZ110" i="1" s="1"/>
  <c r="AY117" i="1"/>
  <c r="AX117" i="1"/>
  <c r="AW117" i="1"/>
  <c r="AV117" i="1"/>
  <c r="AV110" i="1" s="1"/>
  <c r="AU117" i="1"/>
  <c r="AT117" i="1"/>
  <c r="AS117" i="1"/>
  <c r="AR117" i="1"/>
  <c r="AR110" i="1" s="1"/>
  <c r="AQ117" i="1"/>
  <c r="AP117" i="1"/>
  <c r="AO117" i="1"/>
  <c r="AN117" i="1"/>
  <c r="AN110" i="1" s="1"/>
  <c r="AM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J115" i="1" s="1"/>
  <c r="I117" i="1"/>
  <c r="H117" i="1"/>
  <c r="G117" i="1"/>
  <c r="F117" i="1"/>
  <c r="E117" i="1"/>
  <c r="D117" i="1"/>
  <c r="C117" i="1"/>
  <c r="B117" i="1"/>
  <c r="BU116" i="1"/>
  <c r="BT116" i="1"/>
  <c r="BS116" i="1"/>
  <c r="BR116" i="1"/>
  <c r="BQ116" i="1"/>
  <c r="BP116" i="1"/>
  <c r="BO116" i="1"/>
  <c r="BN116" i="1"/>
  <c r="BN109" i="1" s="1"/>
  <c r="BM116" i="1"/>
  <c r="BL116" i="1"/>
  <c r="BK116" i="1"/>
  <c r="BJ116" i="1"/>
  <c r="BJ109" i="1" s="1"/>
  <c r="BI116" i="1"/>
  <c r="BH116" i="1"/>
  <c r="BG116" i="1"/>
  <c r="BF116" i="1"/>
  <c r="BF109" i="1" s="1"/>
  <c r="BE116" i="1"/>
  <c r="BD116" i="1"/>
  <c r="BC116" i="1"/>
  <c r="BB116" i="1"/>
  <c r="BB109" i="1" s="1"/>
  <c r="BA116" i="1"/>
  <c r="AZ116" i="1"/>
  <c r="AY116" i="1"/>
  <c r="AX116" i="1"/>
  <c r="AX109" i="1" s="1"/>
  <c r="AW116" i="1"/>
  <c r="AV116" i="1"/>
  <c r="AU116" i="1"/>
  <c r="AT116" i="1"/>
  <c r="AS116" i="1"/>
  <c r="AR116" i="1"/>
  <c r="AQ116" i="1"/>
  <c r="AP116" i="1"/>
  <c r="AP109" i="1" s="1"/>
  <c r="AO116" i="1"/>
  <c r="AN116" i="1"/>
  <c r="AM116" i="1"/>
  <c r="AJ116" i="1"/>
  <c r="AJ115" i="1" s="1"/>
  <c r="AI116" i="1"/>
  <c r="AH116" i="1"/>
  <c r="AG116" i="1"/>
  <c r="AF116" i="1"/>
  <c r="AE116" i="1"/>
  <c r="AD116" i="1"/>
  <c r="AC116" i="1"/>
  <c r="AB116" i="1"/>
  <c r="AB115" i="1" s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P115" i="1" s="1"/>
  <c r="O116" i="1"/>
  <c r="N116" i="1"/>
  <c r="M116" i="1"/>
  <c r="L116" i="1"/>
  <c r="K116" i="1"/>
  <c r="J116" i="1"/>
  <c r="I116" i="1"/>
  <c r="H116" i="1"/>
  <c r="H115" i="1" s="1"/>
  <c r="G116" i="1"/>
  <c r="F116" i="1"/>
  <c r="E116" i="1"/>
  <c r="D116" i="1"/>
  <c r="D115" i="1" s="1"/>
  <c r="C116" i="1"/>
  <c r="B116" i="1"/>
  <c r="BU115" i="1"/>
  <c r="BU118" i="1" s="1" a="1"/>
  <c r="BU118" i="1" s="1"/>
  <c r="BT115" i="1"/>
  <c r="BT114" i="1" s="1" a="1"/>
  <c r="BT114" i="1" s="1"/>
  <c r="BS115" i="1"/>
  <c r="BS114" i="1" s="1" a="1"/>
  <c r="BS114" i="1" s="1"/>
  <c r="BR115" i="1"/>
  <c r="BR114" i="1" s="1" a="1"/>
  <c r="BR114" i="1" s="1"/>
  <c r="BQ115" i="1"/>
  <c r="BQ118" i="1" s="1" a="1"/>
  <c r="BQ118" i="1" s="1"/>
  <c r="BQ111" i="1" s="1"/>
  <c r="BP115" i="1"/>
  <c r="BP114" i="1" s="1" a="1"/>
  <c r="BP114" i="1" s="1"/>
  <c r="BP108" i="1" s="1"/>
  <c r="BO115" i="1"/>
  <c r="BO114" i="1" s="1" a="1"/>
  <c r="BO114" i="1" s="1"/>
  <c r="BN115" i="1"/>
  <c r="BN114" i="1" s="1" a="1"/>
  <c r="BN114" i="1" s="1"/>
  <c r="BN108" i="1" s="1"/>
  <c r="BM115" i="1"/>
  <c r="BM118" i="1" s="1" a="1"/>
  <c r="BM118" i="1" s="1"/>
  <c r="BM111" i="1" s="1"/>
  <c r="BL115" i="1"/>
  <c r="BL114" i="1" s="1" a="1"/>
  <c r="BL114" i="1" s="1"/>
  <c r="BK115" i="1"/>
  <c r="BK114" i="1" s="1" a="1"/>
  <c r="BK114" i="1" s="1"/>
  <c r="BK108" i="1" s="1"/>
  <c r="BJ115" i="1"/>
  <c r="BJ114" i="1" s="1" a="1"/>
  <c r="BJ114" i="1" s="1"/>
  <c r="BJ108" i="1" s="1"/>
  <c r="BI115" i="1"/>
  <c r="BI118" i="1" s="1" a="1"/>
  <c r="BI118" i="1" s="1"/>
  <c r="BI111" i="1" s="1"/>
  <c r="BH115" i="1"/>
  <c r="BH114" i="1" s="1" a="1"/>
  <c r="BH114" i="1" s="1"/>
  <c r="BG115" i="1"/>
  <c r="BG114" i="1" s="1" a="1"/>
  <c r="BG114" i="1" s="1"/>
  <c r="BG108" i="1" s="1"/>
  <c r="BF115" i="1"/>
  <c r="BF114" i="1" s="1" a="1"/>
  <c r="BF114" i="1" s="1"/>
  <c r="BF108" i="1" s="1"/>
  <c r="BE115" i="1"/>
  <c r="BE118" i="1" s="1" a="1"/>
  <c r="BE118" i="1" s="1"/>
  <c r="BE111" i="1" s="1"/>
  <c r="BD115" i="1"/>
  <c r="BD114" i="1" s="1" a="1"/>
  <c r="BD114" i="1" s="1"/>
  <c r="BD108" i="1" s="1"/>
  <c r="BC115" i="1"/>
  <c r="BC114" i="1" s="1" a="1"/>
  <c r="BC114" i="1" s="1"/>
  <c r="BB115" i="1"/>
  <c r="BB114" i="1" s="1" a="1"/>
  <c r="BB114" i="1" s="1"/>
  <c r="BA115" i="1"/>
  <c r="BA118" i="1" s="1" a="1"/>
  <c r="BA118" i="1" s="1"/>
  <c r="BA111" i="1" s="1"/>
  <c r="AZ115" i="1"/>
  <c r="AZ114" i="1" s="1" a="1"/>
  <c r="AZ114" i="1" s="1"/>
  <c r="AZ108" i="1" s="1"/>
  <c r="AY115" i="1"/>
  <c r="AY114" i="1" s="1" a="1"/>
  <c r="AY114" i="1" s="1"/>
  <c r="AY108" i="1" s="1"/>
  <c r="AX115" i="1"/>
  <c r="AX114" i="1" s="1" a="1"/>
  <c r="AX114" i="1" s="1"/>
  <c r="AX108" i="1" s="1"/>
  <c r="AW115" i="1"/>
  <c r="AW118" i="1" s="1" a="1"/>
  <c r="AW118" i="1" s="1"/>
  <c r="AW111" i="1" s="1"/>
  <c r="AV115" i="1"/>
  <c r="AV114" i="1" s="1" a="1"/>
  <c r="AV114" i="1" s="1"/>
  <c r="AV108" i="1" s="1"/>
  <c r="AU115" i="1"/>
  <c r="AU114" i="1" s="1" a="1"/>
  <c r="AU114" i="1" s="1"/>
  <c r="AU108" i="1" s="1"/>
  <c r="AT115" i="1"/>
  <c r="AT114" i="1" s="1" a="1"/>
  <c r="AT114" i="1" s="1"/>
  <c r="AT108" i="1" s="1"/>
  <c r="AS115" i="1"/>
  <c r="AS118" i="1" s="1" a="1"/>
  <c r="AS118" i="1" s="1"/>
  <c r="AS111" i="1" s="1"/>
  <c r="AR115" i="1"/>
  <c r="AR114" i="1" s="1" a="1"/>
  <c r="AR114" i="1" s="1"/>
  <c r="AR108" i="1" s="1"/>
  <c r="AQ115" i="1"/>
  <c r="AQ114" i="1" s="1" a="1"/>
  <c r="AQ114" i="1" s="1"/>
  <c r="AQ108" i="1" s="1"/>
  <c r="AP115" i="1"/>
  <c r="AP114" i="1" s="1" a="1"/>
  <c r="AP114" i="1" s="1"/>
  <c r="AP108" i="1" s="1"/>
  <c r="AO115" i="1"/>
  <c r="AO114" i="1" s="1" a="1"/>
  <c r="AO114" i="1" s="1"/>
  <c r="AO108" i="1" s="1"/>
  <c r="AN115" i="1"/>
  <c r="AN114" i="1" s="1" a="1"/>
  <c r="AN114" i="1" s="1"/>
  <c r="AN108" i="1" s="1"/>
  <c r="AM115" i="1"/>
  <c r="AM114" i="1" s="1" a="1"/>
  <c r="AM114" i="1" s="1"/>
  <c r="AM108" i="1" s="1"/>
  <c r="AC115" i="1"/>
  <c r="V115" i="1"/>
  <c r="E115" i="1"/>
  <c r="BQ114" i="1" a="1"/>
  <c r="BQ114" i="1" s="1"/>
  <c r="BE114" i="1" a="1"/>
  <c r="BE114" i="1" s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BU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BU110" i="1"/>
  <c r="BQ110" i="1"/>
  <c r="BM110" i="1"/>
  <c r="BI110" i="1"/>
  <c r="BE110" i="1"/>
  <c r="BA110" i="1"/>
  <c r="AW110" i="1"/>
  <c r="AS110" i="1"/>
  <c r="AO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BS109" i="1"/>
  <c r="BR109" i="1"/>
  <c r="BO109" i="1"/>
  <c r="BK109" i="1"/>
  <c r="BG109" i="1"/>
  <c r="BC109" i="1"/>
  <c r="AY109" i="1"/>
  <c r="AU109" i="1"/>
  <c r="AT109" i="1"/>
  <c r="AQ109" i="1"/>
  <c r="AM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BS108" i="1"/>
  <c r="BO108" i="1"/>
  <c r="BC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P105" i="1" s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BB124" i="2"/>
  <c r="BT123" i="2"/>
  <c r="BQ123" i="2"/>
  <c r="BN123" i="2"/>
  <c r="BM123" i="2"/>
  <c r="BK123" i="2"/>
  <c r="BH123" i="2"/>
  <c r="BB123" i="2"/>
  <c r="AS123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BU117" i="2"/>
  <c r="BT117" i="2"/>
  <c r="BS117" i="2"/>
  <c r="BR117" i="2"/>
  <c r="BR110" i="2" s="1"/>
  <c r="BQ117" i="2"/>
  <c r="BP117" i="2"/>
  <c r="BO117" i="2"/>
  <c r="BN117" i="2"/>
  <c r="BM117" i="2"/>
  <c r="BL117" i="2"/>
  <c r="BK117" i="2"/>
  <c r="BJ117" i="2"/>
  <c r="BJ110" i="2" s="1"/>
  <c r="BI117" i="2"/>
  <c r="BH117" i="2"/>
  <c r="BG117" i="2"/>
  <c r="BF117" i="2"/>
  <c r="BF110" i="2" s="1"/>
  <c r="BE117" i="2"/>
  <c r="BD117" i="2"/>
  <c r="BC117" i="2"/>
  <c r="BB117" i="2"/>
  <c r="BB110" i="2" s="1"/>
  <c r="BA117" i="2"/>
  <c r="AZ117" i="2"/>
  <c r="AY117" i="2"/>
  <c r="AX117" i="2"/>
  <c r="AX110" i="2" s="1"/>
  <c r="AW117" i="2"/>
  <c r="AV117" i="2"/>
  <c r="AU117" i="2"/>
  <c r="AT117" i="2"/>
  <c r="AS117" i="2"/>
  <c r="AR117" i="2"/>
  <c r="AQ117" i="2"/>
  <c r="AP117" i="2"/>
  <c r="AP110" i="2" s="1"/>
  <c r="AO117" i="2"/>
  <c r="AN117" i="2"/>
  <c r="AM117" i="2"/>
  <c r="AJ117" i="2"/>
  <c r="AI117" i="2"/>
  <c r="AH117" i="2"/>
  <c r="AG117" i="2"/>
  <c r="AF117" i="2"/>
  <c r="AE117" i="2"/>
  <c r="AD117" i="2"/>
  <c r="AC117" i="2"/>
  <c r="AB117" i="2"/>
  <c r="AB115" i="2" s="1"/>
  <c r="AA117" i="2"/>
  <c r="Z117" i="2"/>
  <c r="Y117" i="2"/>
  <c r="X117" i="2"/>
  <c r="W117" i="2"/>
  <c r="V117" i="2"/>
  <c r="U117" i="2"/>
  <c r="T117" i="2"/>
  <c r="T115" i="2" s="1"/>
  <c r="S117" i="2"/>
  <c r="R117" i="2"/>
  <c r="Q117" i="2"/>
  <c r="P117" i="2"/>
  <c r="P115" i="2" s="1"/>
  <c r="O117" i="2"/>
  <c r="N117" i="2"/>
  <c r="M117" i="2"/>
  <c r="L117" i="2"/>
  <c r="L115" i="2" s="1"/>
  <c r="K117" i="2"/>
  <c r="J117" i="2"/>
  <c r="I117" i="2"/>
  <c r="H117" i="2"/>
  <c r="G117" i="2"/>
  <c r="F117" i="2"/>
  <c r="E117" i="2"/>
  <c r="D117" i="2"/>
  <c r="D115" i="2" s="1"/>
  <c r="C117" i="2"/>
  <c r="B117" i="2"/>
  <c r="BU116" i="2"/>
  <c r="BT116" i="2"/>
  <c r="BT110" i="2" s="1"/>
  <c r="BS116" i="2"/>
  <c r="BR116" i="2"/>
  <c r="BQ116" i="2"/>
  <c r="BP116" i="2"/>
  <c r="BP110" i="2" s="1"/>
  <c r="BO116" i="2"/>
  <c r="BN116" i="2"/>
  <c r="BM116" i="2"/>
  <c r="BL116" i="2"/>
  <c r="BL110" i="2" s="1"/>
  <c r="BK116" i="2"/>
  <c r="BJ116" i="2"/>
  <c r="BI116" i="2"/>
  <c r="BH116" i="2"/>
  <c r="BH110" i="2" s="1"/>
  <c r="BG116" i="2"/>
  <c r="BF116" i="2"/>
  <c r="BE116" i="2"/>
  <c r="BD116" i="2"/>
  <c r="BC116" i="2"/>
  <c r="BB116" i="2"/>
  <c r="BA116" i="2"/>
  <c r="AZ116" i="2"/>
  <c r="AZ110" i="2" s="1"/>
  <c r="AY116" i="2"/>
  <c r="AX116" i="2"/>
  <c r="AW116" i="2"/>
  <c r="AV116" i="2"/>
  <c r="AV109" i="2" s="1"/>
  <c r="AU116" i="2"/>
  <c r="AT116" i="2"/>
  <c r="AS116" i="2"/>
  <c r="AR116" i="2"/>
  <c r="AR110" i="2" s="1"/>
  <c r="AQ116" i="2"/>
  <c r="AP116" i="2"/>
  <c r="AO116" i="2"/>
  <c r="AN116" i="2"/>
  <c r="AN110" i="2" s="1"/>
  <c r="AM116" i="2"/>
  <c r="AJ116" i="2"/>
  <c r="AI116" i="2"/>
  <c r="AI115" i="2" s="1"/>
  <c r="AH116" i="2"/>
  <c r="AH115" i="2" s="1"/>
  <c r="AG116" i="2"/>
  <c r="AF116" i="2"/>
  <c r="AE116" i="2"/>
  <c r="AD116" i="2"/>
  <c r="AD115" i="2" s="1"/>
  <c r="AC116" i="2"/>
  <c r="AB116" i="2"/>
  <c r="AA116" i="2"/>
  <c r="Z116" i="2"/>
  <c r="Z115" i="2" s="1"/>
  <c r="Y116" i="2"/>
  <c r="X116" i="2"/>
  <c r="W116" i="2"/>
  <c r="V116" i="2"/>
  <c r="V115" i="2" s="1"/>
  <c r="U116" i="2"/>
  <c r="T116" i="2"/>
  <c r="S116" i="2"/>
  <c r="R116" i="2"/>
  <c r="R115" i="2" s="1"/>
  <c r="Q116" i="2"/>
  <c r="P116" i="2"/>
  <c r="O116" i="2"/>
  <c r="N116" i="2"/>
  <c r="N115" i="2" s="1"/>
  <c r="M116" i="2"/>
  <c r="L116" i="2"/>
  <c r="K116" i="2"/>
  <c r="J116" i="2"/>
  <c r="J115" i="2" s="1"/>
  <c r="I116" i="2"/>
  <c r="H116" i="2"/>
  <c r="G116" i="2"/>
  <c r="F116" i="2"/>
  <c r="F115" i="2" s="1"/>
  <c r="E116" i="2"/>
  <c r="D116" i="2"/>
  <c r="C116" i="2"/>
  <c r="B116" i="2"/>
  <c r="B115" i="2" s="1"/>
  <c r="BU115" i="2"/>
  <c r="BU114" i="2" s="1" a="1"/>
  <c r="BU114" i="2" s="1"/>
  <c r="BT115" i="2"/>
  <c r="BT118" i="2" s="1" a="1"/>
  <c r="BT118" i="2" s="1"/>
  <c r="BT111" i="2" s="1"/>
  <c r="BS115" i="2"/>
  <c r="BR115" i="2"/>
  <c r="BR114" i="2" s="1" a="1"/>
  <c r="BR114" i="2" s="1"/>
  <c r="BQ115" i="2"/>
  <c r="BQ114" i="2" s="1" a="1"/>
  <c r="BQ114" i="2" s="1"/>
  <c r="BP115" i="2"/>
  <c r="BP118" i="2" s="1" a="1"/>
  <c r="BP118" i="2" s="1"/>
  <c r="BP111" i="2" s="1"/>
  <c r="BO115" i="2"/>
  <c r="BN115" i="2"/>
  <c r="BN114" i="2" s="1" a="1"/>
  <c r="BN114" i="2" s="1"/>
  <c r="BM115" i="2"/>
  <c r="BM114" i="2" s="1" a="1"/>
  <c r="BM114" i="2" s="1"/>
  <c r="BM108" i="2" s="1"/>
  <c r="BL115" i="2"/>
  <c r="BL118" i="2" s="1" a="1"/>
  <c r="BL118" i="2" s="1"/>
  <c r="BL111" i="2" s="1"/>
  <c r="BK115" i="2"/>
  <c r="BJ115" i="2"/>
  <c r="BJ114" i="2" s="1" a="1"/>
  <c r="BJ114" i="2" s="1"/>
  <c r="BI115" i="2"/>
  <c r="BI114" i="2" s="1" a="1"/>
  <c r="BI114" i="2" s="1"/>
  <c r="BH115" i="2"/>
  <c r="BH118" i="2" s="1" a="1"/>
  <c r="BH118" i="2" s="1"/>
  <c r="BH111" i="2" s="1"/>
  <c r="BG115" i="2"/>
  <c r="BF115" i="2"/>
  <c r="BF114" i="2" s="1" a="1"/>
  <c r="BF114" i="2" s="1"/>
  <c r="BE115" i="2"/>
  <c r="BE114" i="2" s="1" a="1"/>
  <c r="BE114" i="2" s="1"/>
  <c r="BD115" i="2"/>
  <c r="BD118" i="2" s="1" a="1"/>
  <c r="BD118" i="2" s="1"/>
  <c r="BD111" i="2" s="1"/>
  <c r="BC115" i="2"/>
  <c r="BB115" i="2"/>
  <c r="BB109" i="2" s="1"/>
  <c r="BA115" i="2"/>
  <c r="BA114" i="2" s="1" a="1"/>
  <c r="BA114" i="2" s="1"/>
  <c r="AZ115" i="2"/>
  <c r="AZ118" i="2" s="1" a="1"/>
  <c r="AZ118" i="2" s="1"/>
  <c r="AZ111" i="2" s="1"/>
  <c r="AY115" i="2"/>
  <c r="AX115" i="2"/>
  <c r="AX114" i="2" s="1" a="1"/>
  <c r="AX114" i="2" s="1"/>
  <c r="AW115" i="2"/>
  <c r="AW114" i="2" s="1" a="1"/>
  <c r="AW114" i="2" s="1"/>
  <c r="AV115" i="2"/>
  <c r="AV118" i="2" s="1" a="1"/>
  <c r="AV118" i="2" s="1"/>
  <c r="AV111" i="2" s="1"/>
  <c r="AU115" i="2"/>
  <c r="AT115" i="2"/>
  <c r="AT114" i="2" s="1" a="1"/>
  <c r="AT114" i="2" s="1"/>
  <c r="AS115" i="2"/>
  <c r="AS114" i="2" s="1" a="1"/>
  <c r="AS114" i="2" s="1"/>
  <c r="AR115" i="2"/>
  <c r="AR118" i="2" s="1" a="1"/>
  <c r="AR118" i="2" s="1"/>
  <c r="AR111" i="2" s="1"/>
  <c r="AQ115" i="2"/>
  <c r="AP115" i="2"/>
  <c r="AP114" i="2" s="1" a="1"/>
  <c r="AP114" i="2" s="1"/>
  <c r="AO115" i="2"/>
  <c r="AO114" i="2" s="1" a="1"/>
  <c r="AO114" i="2" s="1"/>
  <c r="AN115" i="2"/>
  <c r="AN118" i="2" s="1" a="1"/>
  <c r="AN118" i="2" s="1"/>
  <c r="AN111" i="2" s="1"/>
  <c r="AM115" i="2"/>
  <c r="AJ115" i="2"/>
  <c r="H115" i="2"/>
  <c r="BT114" i="2" a="1"/>
  <c r="BT114" i="2" s="1"/>
  <c r="BT108" i="2" s="1"/>
  <c r="BP114" i="2" a="1"/>
  <c r="BP114" i="2" s="1"/>
  <c r="BP108" i="2" s="1"/>
  <c r="BL114" i="2" a="1"/>
  <c r="BL114" i="2" s="1"/>
  <c r="BL108" i="2" s="1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BN110" i="2"/>
  <c r="BD110" i="2"/>
  <c r="AT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BN109" i="2"/>
  <c r="BD109" i="2"/>
  <c r="AN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BB124" i="3"/>
  <c r="BT123" i="3"/>
  <c r="BQ123" i="3"/>
  <c r="BN123" i="3"/>
  <c r="BM123" i="3"/>
  <c r="BK123" i="3"/>
  <c r="BH123" i="3"/>
  <c r="BB123" i="3"/>
  <c r="AS123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BA110" i="3" s="1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BU116" i="3"/>
  <c r="BT116" i="3"/>
  <c r="BS116" i="3"/>
  <c r="BS109" i="3" s="1"/>
  <c r="BR116" i="3"/>
  <c r="BQ116" i="3"/>
  <c r="BP116" i="3"/>
  <c r="BO116" i="3"/>
  <c r="BN116" i="3"/>
  <c r="BM116" i="3"/>
  <c r="BL116" i="3"/>
  <c r="BK116" i="3"/>
  <c r="BJ116" i="3"/>
  <c r="BI116" i="3"/>
  <c r="BH116" i="3"/>
  <c r="BH110" i="3" s="1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R110" i="3" s="1"/>
  <c r="AQ116" i="3"/>
  <c r="AQ110" i="3" s="1"/>
  <c r="AP116" i="3"/>
  <c r="AO116" i="3"/>
  <c r="AN116" i="3"/>
  <c r="AM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F115" i="3" s="1"/>
  <c r="E116" i="3"/>
  <c r="D116" i="3"/>
  <c r="C116" i="3"/>
  <c r="B116" i="3"/>
  <c r="BU115" i="3"/>
  <c r="BU114" i="3" s="1" a="1"/>
  <c r="BU114" i="3" s="1"/>
  <c r="BU108" i="3" s="1"/>
  <c r="BT115" i="3"/>
  <c r="BT114" i="3" s="1" a="1"/>
  <c r="BT114" i="3" s="1"/>
  <c r="BT108" i="3" s="1"/>
  <c r="BS115" i="3"/>
  <c r="BS114" i="3" s="1" a="1"/>
  <c r="BS114" i="3" s="1"/>
  <c r="BS108" i="3" s="1"/>
  <c r="BR115" i="3"/>
  <c r="BR114" i="3" s="1" a="1"/>
  <c r="BQ115" i="3"/>
  <c r="BQ114" i="3" s="1" a="1"/>
  <c r="BQ114" i="3" s="1"/>
  <c r="BQ108" i="3" s="1"/>
  <c r="BP115" i="3"/>
  <c r="BP114" i="3" s="1" a="1"/>
  <c r="BP114" i="3" s="1"/>
  <c r="BP108" i="3" s="1"/>
  <c r="BO115" i="3"/>
  <c r="BO114" i="3" s="1" a="1"/>
  <c r="BO114" i="3" s="1"/>
  <c r="BO108" i="3" s="1"/>
  <c r="BN115" i="3"/>
  <c r="BN114" i="3" s="1" a="1"/>
  <c r="BN114" i="3" s="1"/>
  <c r="BN108" i="3" s="1"/>
  <c r="BM115" i="3"/>
  <c r="BM114" i="3" s="1" a="1"/>
  <c r="BM114" i="3" s="1"/>
  <c r="BM108" i="3" s="1"/>
  <c r="BL115" i="3"/>
  <c r="BL114" i="3" s="1" a="1"/>
  <c r="BL114" i="3" s="1"/>
  <c r="BL108" i="3" s="1"/>
  <c r="BK115" i="3"/>
  <c r="BK114" i="3" s="1" a="1"/>
  <c r="BK114" i="3" s="1"/>
  <c r="BK108" i="3" s="1"/>
  <c r="BJ115" i="3"/>
  <c r="BJ114" i="3" s="1" a="1"/>
  <c r="BJ114" i="3" s="1"/>
  <c r="BJ108" i="3" s="1"/>
  <c r="BI115" i="3"/>
  <c r="BH115" i="3"/>
  <c r="BH114" i="3" s="1" a="1"/>
  <c r="BG115" i="3"/>
  <c r="BG114" i="3" s="1" a="1"/>
  <c r="BG114" i="3" s="1"/>
  <c r="BF115" i="3"/>
  <c r="BF114" i="3" s="1" a="1"/>
  <c r="BE115" i="3"/>
  <c r="BE114" i="3" s="1" a="1"/>
  <c r="BE114" i="3" s="1"/>
  <c r="BD115" i="3"/>
  <c r="BD114" i="3" s="1" a="1"/>
  <c r="BD114" i="3" s="1"/>
  <c r="BC115" i="3"/>
  <c r="BC114" i="3" s="1" a="1"/>
  <c r="BC114" i="3" s="1"/>
  <c r="BB115" i="3"/>
  <c r="BB114" i="3" s="1" a="1"/>
  <c r="BB114" i="3" s="1"/>
  <c r="BB108" i="3" s="1"/>
  <c r="BA115" i="3"/>
  <c r="BA114" i="3" s="1" a="1"/>
  <c r="BA114" i="3" s="1"/>
  <c r="BA108" i="3" s="1"/>
  <c r="AZ115" i="3"/>
  <c r="AZ114" i="3" s="1" a="1"/>
  <c r="AZ114" i="3" s="1"/>
  <c r="AY115" i="3"/>
  <c r="AY114" i="3" s="1" a="1"/>
  <c r="AY114" i="3" s="1"/>
  <c r="AX115" i="3"/>
  <c r="AX114" i="3" s="1" a="1"/>
  <c r="AX114" i="3" s="1"/>
  <c r="AX108" i="3" s="1"/>
  <c r="AW115" i="3"/>
  <c r="AW114" i="3" s="1" a="1"/>
  <c r="AW114" i="3" s="1"/>
  <c r="AW108" i="3" s="1"/>
  <c r="AV115" i="3"/>
  <c r="AU115" i="3"/>
  <c r="AU114" i="3" s="1" a="1"/>
  <c r="AU114" i="3" s="1"/>
  <c r="AT115" i="3"/>
  <c r="AT114" i="3" s="1" a="1"/>
  <c r="AT114" i="3" s="1"/>
  <c r="AT108" i="3" s="1"/>
  <c r="AS115" i="3"/>
  <c r="AS114" i="3" s="1" a="1"/>
  <c r="AS114" i="3" s="1"/>
  <c r="AS108" i="3" s="1"/>
  <c r="AR115" i="3"/>
  <c r="AR114" i="3" s="1" a="1"/>
  <c r="AR114" i="3" s="1"/>
  <c r="AR108" i="3" s="1"/>
  <c r="AQ115" i="3"/>
  <c r="AP115" i="3"/>
  <c r="AP114" i="3" s="1" a="1"/>
  <c r="AP114" i="3" s="1"/>
  <c r="AP108" i="3" s="1"/>
  <c r="AO115" i="3"/>
  <c r="AO114" i="3" s="1" a="1"/>
  <c r="AO114" i="3" s="1"/>
  <c r="AO108" i="3" s="1"/>
  <c r="AN115" i="3"/>
  <c r="AN114" i="3" s="1" a="1"/>
  <c r="AN114" i="3" s="1"/>
  <c r="AN108" i="3" s="1"/>
  <c r="AM115" i="3"/>
  <c r="AM114" i="3" s="1" a="1"/>
  <c r="AM114" i="3" s="1"/>
  <c r="AF115" i="3"/>
  <c r="Z115" i="3"/>
  <c r="T115" i="3"/>
  <c r="BR114" i="3"/>
  <c r="BR108" i="3" s="1"/>
  <c r="BH114" i="3"/>
  <c r="BH108" i="3" s="1"/>
  <c r="BF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BT110" i="3"/>
  <c r="BP110" i="3"/>
  <c r="BL110" i="3"/>
  <c r="BD110" i="3"/>
  <c r="AZ110" i="3"/>
  <c r="AV110" i="3"/>
  <c r="AN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BR109" i="3"/>
  <c r="BN109" i="3"/>
  <c r="BJ109" i="3"/>
  <c r="BB109" i="3"/>
  <c r="AX109" i="3"/>
  <c r="AT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K134" i="5"/>
  <c r="BT108" i="1" l="1"/>
  <c r="BL108" i="1"/>
  <c r="B115" i="1"/>
  <c r="F115" i="1"/>
  <c r="N115" i="1"/>
  <c r="R115" i="1"/>
  <c r="Z115" i="1"/>
  <c r="AD115" i="1"/>
  <c r="AH115" i="1"/>
  <c r="BI114" i="1" a="1"/>
  <c r="BI114" i="1" s="1"/>
  <c r="AN109" i="1"/>
  <c r="AR109" i="1"/>
  <c r="AV109" i="1"/>
  <c r="AZ109" i="1"/>
  <c r="BD109" i="1"/>
  <c r="BH109" i="1"/>
  <c r="BL109" i="1"/>
  <c r="BP109" i="1"/>
  <c r="BT109" i="1"/>
  <c r="L115" i="1"/>
  <c r="T115" i="1"/>
  <c r="X115" i="1"/>
  <c r="AF115" i="1"/>
  <c r="AP110" i="1"/>
  <c r="AT110" i="1"/>
  <c r="AX110" i="1"/>
  <c r="BB110" i="1"/>
  <c r="BF110" i="1"/>
  <c r="BJ110" i="1"/>
  <c r="BN110" i="1"/>
  <c r="BR110" i="1"/>
  <c r="BA114" i="1" a="1"/>
  <c r="BA114" i="1" s="1"/>
  <c r="BA108" i="1" s="1"/>
  <c r="BU114" i="1" a="1"/>
  <c r="BU114" i="1" s="1"/>
  <c r="AO109" i="1"/>
  <c r="AS109" i="1"/>
  <c r="AW109" i="1"/>
  <c r="BA109" i="1"/>
  <c r="BE109" i="1"/>
  <c r="BI109" i="1"/>
  <c r="BM109" i="1"/>
  <c r="BQ109" i="1"/>
  <c r="BU109" i="1"/>
  <c r="M115" i="1"/>
  <c r="U115" i="1"/>
  <c r="AM110" i="1"/>
  <c r="AQ110" i="1"/>
  <c r="AU110" i="1"/>
  <c r="AY110" i="1"/>
  <c r="BC110" i="1"/>
  <c r="BG110" i="1"/>
  <c r="BK110" i="1"/>
  <c r="BO110" i="1"/>
  <c r="BS110" i="1"/>
  <c r="BM114" i="1" a="1"/>
  <c r="BM114" i="1" s="1"/>
  <c r="AP109" i="2"/>
  <c r="BF109" i="2"/>
  <c r="BR109" i="2"/>
  <c r="AV110" i="2"/>
  <c r="BJ109" i="2"/>
  <c r="BT109" i="2"/>
  <c r="AX109" i="2"/>
  <c r="BL109" i="2"/>
  <c r="BB114" i="2" a="1"/>
  <c r="BB114" i="2" s="1"/>
  <c r="AR109" i="2"/>
  <c r="AZ109" i="2"/>
  <c r="BH109" i="2"/>
  <c r="BP109" i="2"/>
  <c r="BH114" i="2" a="1"/>
  <c r="BH114" i="2" s="1"/>
  <c r="BH108" i="2" s="1"/>
  <c r="AT109" i="2"/>
  <c r="BF108" i="3"/>
  <c r="AP109" i="3"/>
  <c r="BF109" i="3"/>
  <c r="D115" i="3"/>
  <c r="BH108" i="1"/>
  <c r="BR108" i="1"/>
  <c r="E115" i="2"/>
  <c r="I115" i="2"/>
  <c r="M115" i="2"/>
  <c r="Q115" i="2"/>
  <c r="U115" i="2"/>
  <c r="Y115" i="2"/>
  <c r="AC115" i="2"/>
  <c r="AG115" i="2"/>
  <c r="AM109" i="2"/>
  <c r="AQ109" i="2"/>
  <c r="AU109" i="2"/>
  <c r="AY109" i="2"/>
  <c r="BC109" i="2"/>
  <c r="BG109" i="2"/>
  <c r="BK109" i="2"/>
  <c r="BO109" i="2"/>
  <c r="BS109" i="2"/>
  <c r="C115" i="2"/>
  <c r="G115" i="2"/>
  <c r="O115" i="2"/>
  <c r="S115" i="2"/>
  <c r="W115" i="2"/>
  <c r="AE115" i="2"/>
  <c r="AK135" i="2"/>
  <c r="X115" i="2"/>
  <c r="AF115" i="2"/>
  <c r="BE108" i="3"/>
  <c r="AS109" i="3"/>
  <c r="BI114" i="3" a="1"/>
  <c r="BI114" i="3" s="1"/>
  <c r="BI108" i="3" s="1"/>
  <c r="BI109" i="3"/>
  <c r="AQ109" i="3"/>
  <c r="AO110" i="3"/>
  <c r="AS110" i="3"/>
  <c r="AW109" i="3"/>
  <c r="BA109" i="3"/>
  <c r="BE110" i="3"/>
  <c r="BI110" i="3"/>
  <c r="BM109" i="3"/>
  <c r="BQ109" i="3"/>
  <c r="BU110" i="3"/>
  <c r="E115" i="3"/>
  <c r="M115" i="3"/>
  <c r="U115" i="3"/>
  <c r="AC115" i="3"/>
  <c r="AM110" i="3"/>
  <c r="AU110" i="3"/>
  <c r="AY110" i="3"/>
  <c r="BC110" i="3"/>
  <c r="BG110" i="3"/>
  <c r="BK110" i="3"/>
  <c r="BO110" i="3"/>
  <c r="BS110" i="3"/>
  <c r="H115" i="3"/>
  <c r="L115" i="3"/>
  <c r="P115" i="3"/>
  <c r="X115" i="3"/>
  <c r="AB115" i="3"/>
  <c r="AJ115" i="3"/>
  <c r="AP110" i="3"/>
  <c r="AT110" i="3"/>
  <c r="AX110" i="3"/>
  <c r="BB110" i="3"/>
  <c r="BF110" i="3"/>
  <c r="BJ110" i="3"/>
  <c r="BN110" i="3"/>
  <c r="BR110" i="3"/>
  <c r="AP107" i="5"/>
  <c r="AX107" i="5"/>
  <c r="BF107" i="5"/>
  <c r="AT107" i="5"/>
  <c r="BB107" i="5"/>
  <c r="BJ107" i="5"/>
  <c r="AK136" i="5"/>
  <c r="AK138" i="5" s="1"/>
  <c r="BD107" i="5"/>
  <c r="AZ107" i="5"/>
  <c r="BU112" i="5"/>
  <c r="AR107" i="5"/>
  <c r="BH107" i="5"/>
  <c r="BL107" i="5"/>
  <c r="BT107" i="5"/>
  <c r="AN107" i="5"/>
  <c r="AV107" i="5"/>
  <c r="BN107" i="5"/>
  <c r="AU107" i="5"/>
  <c r="AM107" i="5"/>
  <c r="BS112" i="5"/>
  <c r="BO112" i="5"/>
  <c r="BK112" i="5"/>
  <c r="BG112" i="5"/>
  <c r="BC112" i="5"/>
  <c r="AY112" i="5"/>
  <c r="AU112" i="5"/>
  <c r="AQ112" i="5"/>
  <c r="AM112" i="5"/>
  <c r="BQ112" i="5"/>
  <c r="BM112" i="5"/>
  <c r="BI112" i="5"/>
  <c r="BE112" i="5"/>
  <c r="BA112" i="5"/>
  <c r="AW112" i="5"/>
  <c r="AS112" i="5"/>
  <c r="AO112" i="5"/>
  <c r="BP107" i="5"/>
  <c r="BT112" i="5"/>
  <c r="BL112" i="5"/>
  <c r="BD112" i="5"/>
  <c r="AV112" i="5"/>
  <c r="AN112" i="5"/>
  <c r="BR112" i="5"/>
  <c r="BJ112" i="5"/>
  <c r="BB112" i="5"/>
  <c r="AT112" i="5"/>
  <c r="BU107" i="5"/>
  <c r="BM107" i="5"/>
  <c r="BE107" i="5"/>
  <c r="AW107" i="5"/>
  <c r="AO107" i="5"/>
  <c r="BS107" i="5"/>
  <c r="BC107" i="5"/>
  <c r="BO107" i="5"/>
  <c r="BG107" i="5"/>
  <c r="AY107" i="5"/>
  <c r="BP112" i="5"/>
  <c r="BH112" i="5"/>
  <c r="AZ112" i="5"/>
  <c r="AR112" i="5"/>
  <c r="BK107" i="5"/>
  <c r="BN112" i="5"/>
  <c r="BF112" i="5"/>
  <c r="AX112" i="5"/>
  <c r="AP112" i="5"/>
  <c r="BQ107" i="5"/>
  <c r="BI107" i="5"/>
  <c r="BA107" i="5"/>
  <c r="AS107" i="5"/>
  <c r="AM121" i="4"/>
  <c r="BR107" i="4" s="1"/>
  <c r="AK132" i="4"/>
  <c r="AK133" i="4" s="1"/>
  <c r="BB108" i="4"/>
  <c r="BS108" i="4"/>
  <c r="BP112" i="4"/>
  <c r="AZ112" i="4"/>
  <c r="BO107" i="4"/>
  <c r="BG112" i="4"/>
  <c r="AW112" i="4"/>
  <c r="BT107" i="4"/>
  <c r="BI107" i="4"/>
  <c r="AZ107" i="4"/>
  <c r="AN107" i="4"/>
  <c r="BE107" i="4"/>
  <c r="BQ112" i="4"/>
  <c r="BF112" i="4"/>
  <c r="AU112" i="4"/>
  <c r="BM107" i="4"/>
  <c r="BC107" i="4"/>
  <c r="AU107" i="4"/>
  <c r="BS112" i="4"/>
  <c r="BI112" i="4"/>
  <c r="BC112" i="4"/>
  <c r="AX112" i="4"/>
  <c r="AM112" i="4"/>
  <c r="BU107" i="4"/>
  <c r="BA107" i="4"/>
  <c r="AS107" i="4"/>
  <c r="BO112" i="4"/>
  <c r="BJ112" i="4"/>
  <c r="BE112" i="4"/>
  <c r="AY112" i="4"/>
  <c r="AT112" i="4"/>
  <c r="AO112" i="4"/>
  <c r="BQ107" i="4"/>
  <c r="BL107" i="4"/>
  <c r="BF107" i="4"/>
  <c r="AP107" i="4"/>
  <c r="AO107" i="4"/>
  <c r="AQ114" i="3" a="1"/>
  <c r="AQ114" i="3" s="1"/>
  <c r="AQ108" i="3" s="1"/>
  <c r="BC109" i="3"/>
  <c r="BQ110" i="3"/>
  <c r="AM109" i="3"/>
  <c r="AO109" i="3"/>
  <c r="AY109" i="3"/>
  <c r="BE109" i="3"/>
  <c r="BO109" i="3"/>
  <c r="BU109" i="3"/>
  <c r="B115" i="3"/>
  <c r="J115" i="3"/>
  <c r="N115" i="3"/>
  <c r="R115" i="3"/>
  <c r="V115" i="3"/>
  <c r="AD115" i="3"/>
  <c r="AH115" i="3"/>
  <c r="AW110" i="3"/>
  <c r="BM110" i="3"/>
  <c r="AU109" i="3"/>
  <c r="BK109" i="3"/>
  <c r="I115" i="3"/>
  <c r="Q115" i="3"/>
  <c r="Y115" i="3"/>
  <c r="AG115" i="3"/>
  <c r="BG109" i="3"/>
  <c r="AS114" i="1" a="1"/>
  <c r="AS114" i="1" s="1"/>
  <c r="AS108" i="1" s="1"/>
  <c r="AW114" i="1" a="1"/>
  <c r="AW114" i="1" s="1"/>
  <c r="AW108" i="1" s="1"/>
  <c r="C115" i="1"/>
  <c r="G115" i="1"/>
  <c r="K115" i="1"/>
  <c r="O115" i="1"/>
  <c r="S115" i="1"/>
  <c r="W115" i="1"/>
  <c r="AA115" i="1"/>
  <c r="AE115" i="1"/>
  <c r="AI115" i="1"/>
  <c r="I115" i="1"/>
  <c r="Q115" i="1"/>
  <c r="Y115" i="1"/>
  <c r="AG115" i="1"/>
  <c r="BH118" i="1" a="1"/>
  <c r="BH118" i="1" s="1"/>
  <c r="BH111" i="1" s="1"/>
  <c r="BL118" i="1" a="1"/>
  <c r="BL118" i="1" s="1"/>
  <c r="BL111" i="1" s="1"/>
  <c r="BP118" i="1" a="1"/>
  <c r="BP118" i="1" s="1"/>
  <c r="BP111" i="1" s="1"/>
  <c r="BT118" i="1" a="1"/>
  <c r="BT118" i="1" s="1"/>
  <c r="BT111" i="1" s="1"/>
  <c r="AO118" i="1" a="1"/>
  <c r="AO118" i="1" s="1"/>
  <c r="AO111" i="1" s="1"/>
  <c r="AK135" i="1"/>
  <c r="AO118" i="2" a="1"/>
  <c r="AO118" i="2" s="1"/>
  <c r="AO111" i="2" s="1"/>
  <c r="AW118" i="2" a="1"/>
  <c r="AW118" i="2" s="1"/>
  <c r="AW111" i="2" s="1"/>
  <c r="BE118" i="2" a="1"/>
  <c r="BE118" i="2" s="1"/>
  <c r="BE111" i="2" s="1"/>
  <c r="BI118" i="2" a="1"/>
  <c r="BI118" i="2" s="1"/>
  <c r="BI111" i="2" s="1"/>
  <c r="BQ118" i="2" a="1"/>
  <c r="BQ118" i="2" s="1"/>
  <c r="BQ111" i="2" s="1"/>
  <c r="BU118" i="2" a="1"/>
  <c r="BU118" i="2" s="1"/>
  <c r="BU111" i="2" s="1"/>
  <c r="BE108" i="2"/>
  <c r="AO109" i="2"/>
  <c r="AS109" i="2"/>
  <c r="AW109" i="2"/>
  <c r="BA109" i="2"/>
  <c r="BE109" i="2"/>
  <c r="BI109" i="2"/>
  <c r="BM109" i="2"/>
  <c r="BQ109" i="2"/>
  <c r="BU109" i="2"/>
  <c r="AM110" i="2"/>
  <c r="AQ110" i="2"/>
  <c r="AU110" i="2"/>
  <c r="AY110" i="2"/>
  <c r="BC110" i="2"/>
  <c r="BG110" i="2"/>
  <c r="BK110" i="2"/>
  <c r="BO110" i="2"/>
  <c r="BS110" i="2"/>
  <c r="BF108" i="2"/>
  <c r="BJ108" i="2"/>
  <c r="BN108" i="2"/>
  <c r="K115" i="2"/>
  <c r="AA115" i="2"/>
  <c r="AM118" i="2" a="1"/>
  <c r="AM118" i="2" s="1"/>
  <c r="AM111" i="2" s="1"/>
  <c r="AQ118" i="2" a="1"/>
  <c r="AQ118" i="2" s="1"/>
  <c r="AQ111" i="2" s="1"/>
  <c r="AU118" i="2" a="1"/>
  <c r="AU118" i="2" s="1"/>
  <c r="AU111" i="2" s="1"/>
  <c r="AY118" i="2" a="1"/>
  <c r="AY118" i="2" s="1"/>
  <c r="AY111" i="2" s="1"/>
  <c r="AS118" i="2" a="1"/>
  <c r="AS118" i="2" s="1"/>
  <c r="AS111" i="2" s="1"/>
  <c r="BA118" i="2" a="1"/>
  <c r="BA118" i="2" s="1"/>
  <c r="BA111" i="2" s="1"/>
  <c r="BM118" i="2" a="1"/>
  <c r="BM118" i="2" s="1"/>
  <c r="BM111" i="2" s="1"/>
  <c r="BU108" i="2"/>
  <c r="AO110" i="2"/>
  <c r="AS110" i="2"/>
  <c r="AW110" i="2"/>
  <c r="BA110" i="2"/>
  <c r="BE110" i="2"/>
  <c r="BI110" i="2"/>
  <c r="BM110" i="2"/>
  <c r="BQ110" i="2"/>
  <c r="BU110" i="2"/>
  <c r="BD108" i="3"/>
  <c r="AV114" i="3" a="1"/>
  <c r="AV114" i="3" s="1"/>
  <c r="AV108" i="3" s="1"/>
  <c r="AO118" i="3" a="1"/>
  <c r="AO118" i="3" s="1"/>
  <c r="AO111" i="3" s="1"/>
  <c r="AS118" i="3" a="1"/>
  <c r="AS118" i="3" s="1"/>
  <c r="AS111" i="3" s="1"/>
  <c r="AW118" i="3" a="1"/>
  <c r="AW118" i="3" s="1"/>
  <c r="AW111" i="3" s="1"/>
  <c r="BA118" i="3" a="1"/>
  <c r="BA118" i="3" s="1"/>
  <c r="BA111" i="3" s="1"/>
  <c r="BE118" i="3" a="1"/>
  <c r="BE118" i="3" s="1"/>
  <c r="BE111" i="3" s="1"/>
  <c r="BI118" i="3" a="1"/>
  <c r="BI118" i="3" s="1"/>
  <c r="BI111" i="3" s="1"/>
  <c r="BM118" i="3" a="1"/>
  <c r="BM118" i="3" s="1"/>
  <c r="BM111" i="3" s="1"/>
  <c r="BQ118" i="3" a="1"/>
  <c r="BQ118" i="3" s="1"/>
  <c r="BQ111" i="3" s="1"/>
  <c r="BU118" i="3" a="1"/>
  <c r="BU118" i="3" s="1"/>
  <c r="BU111" i="3" s="1"/>
  <c r="AK135" i="3"/>
  <c r="AZ108" i="3"/>
  <c r="AN109" i="3"/>
  <c r="AR109" i="3"/>
  <c r="AV109" i="3"/>
  <c r="AZ109" i="3"/>
  <c r="BD109" i="3"/>
  <c r="BH109" i="3"/>
  <c r="BL109" i="3"/>
  <c r="BP109" i="3"/>
  <c r="BT109" i="3"/>
  <c r="BT118" i="3" a="1"/>
  <c r="BT118" i="3" s="1"/>
  <c r="BT111" i="3" s="1"/>
  <c r="C115" i="3"/>
  <c r="G115" i="3"/>
  <c r="K115" i="3"/>
  <c r="O115" i="3"/>
  <c r="S115" i="3"/>
  <c r="W115" i="3"/>
  <c r="AA115" i="3"/>
  <c r="AE115" i="3"/>
  <c r="AI115" i="3"/>
  <c r="BK118" i="3" a="1"/>
  <c r="BK118" i="3" s="1"/>
  <c r="BK111" i="3" s="1"/>
  <c r="BO118" i="3" a="1"/>
  <c r="BO118" i="3" s="1"/>
  <c r="BO111" i="3" s="1"/>
  <c r="BS118" i="3" a="1"/>
  <c r="BS118" i="3" s="1"/>
  <c r="BS111" i="3" s="1"/>
  <c r="AK134" i="4"/>
  <c r="AS112" i="4" l="1"/>
  <c r="BN112" i="4"/>
  <c r="AY107" i="4"/>
  <c r="AP112" i="4"/>
  <c r="BK112" i="4"/>
  <c r="BP107" i="4"/>
  <c r="BD107" i="4"/>
  <c r="AQ112" i="4"/>
  <c r="BR112" i="4"/>
  <c r="BH112" i="4"/>
  <c r="AM107" i="4"/>
  <c r="BH107" i="4"/>
  <c r="BA112" i="4"/>
  <c r="AW107" i="4"/>
  <c r="AV107" i="4"/>
  <c r="BN107" i="4"/>
  <c r="BB112" i="4"/>
  <c r="AR112" i="4"/>
  <c r="BG107" i="4"/>
  <c r="AV112" i="4"/>
  <c r="BL112" i="4"/>
  <c r="BS107" i="4"/>
  <c r="BJ107" i="4"/>
  <c r="BM112" i="4"/>
  <c r="AN112" i="4"/>
  <c r="BD112" i="4"/>
  <c r="BT112" i="4"/>
  <c r="AK136" i="4"/>
  <c r="AK138" i="4" s="1"/>
  <c r="AX107" i="4"/>
  <c r="AT107" i="4"/>
  <c r="BK107" i="4"/>
  <c r="AQ107" i="4"/>
  <c r="AR107" i="4"/>
  <c r="BU112" i="4"/>
  <c r="BB107" i="4"/>
  <c r="BQ108" i="1"/>
  <c r="BM108" i="1"/>
  <c r="BB108" i="1"/>
  <c r="BI108" i="1"/>
  <c r="AM121" i="1"/>
  <c r="BQ107" i="1" s="1"/>
  <c r="BE108" i="1"/>
  <c r="BU108" i="1"/>
  <c r="AP118" i="1" a="1"/>
  <c r="AP118" i="1" s="1"/>
  <c r="AP111" i="1" s="1"/>
  <c r="AT118" i="1" a="1"/>
  <c r="AT118" i="1" s="1"/>
  <c r="AT111" i="1" s="1"/>
  <c r="AX118" i="1" a="1"/>
  <c r="AX118" i="1" s="1"/>
  <c r="AX111" i="1" s="1"/>
  <c r="BB118" i="1" a="1"/>
  <c r="BB118" i="1" s="1"/>
  <c r="BB111" i="1" s="1"/>
  <c r="BF118" i="1" a="1"/>
  <c r="BF118" i="1" s="1"/>
  <c r="BF111" i="1" s="1"/>
  <c r="BJ118" i="1" a="1"/>
  <c r="BJ118" i="1" s="1"/>
  <c r="BJ111" i="1" s="1"/>
  <c r="BN118" i="1" a="1"/>
  <c r="BN118" i="1" s="1"/>
  <c r="BN111" i="1" s="1"/>
  <c r="BR118" i="1" a="1"/>
  <c r="BR118" i="1" s="1"/>
  <c r="BR111" i="1" s="1"/>
  <c r="AM118" i="1" a="1"/>
  <c r="AM118" i="1" s="1"/>
  <c r="AM111" i="1" s="1"/>
  <c r="AQ118" i="1" a="1"/>
  <c r="AQ118" i="1" s="1"/>
  <c r="AQ111" i="1" s="1"/>
  <c r="AU118" i="1" a="1"/>
  <c r="AU118" i="1" s="1"/>
  <c r="AU111" i="1" s="1"/>
  <c r="AY118" i="1" a="1"/>
  <c r="AY118" i="1" s="1"/>
  <c r="AY111" i="1" s="1"/>
  <c r="BC118" i="1" a="1"/>
  <c r="BC118" i="1" s="1"/>
  <c r="BC111" i="1" s="1"/>
  <c r="BG118" i="1" a="1"/>
  <c r="BG118" i="1" s="1"/>
  <c r="BG111" i="1" s="1"/>
  <c r="BK118" i="1" a="1"/>
  <c r="BK118" i="1" s="1"/>
  <c r="BK111" i="1" s="1"/>
  <c r="BO118" i="1" a="1"/>
  <c r="BO118" i="1" s="1"/>
  <c r="BO111" i="1" s="1"/>
  <c r="BS118" i="1" a="1"/>
  <c r="BS118" i="1" s="1"/>
  <c r="BS111" i="1" s="1"/>
  <c r="AN118" i="1" a="1"/>
  <c r="AN118" i="1" s="1"/>
  <c r="AN111" i="1" s="1"/>
  <c r="AR118" i="1" a="1"/>
  <c r="AR118" i="1" s="1"/>
  <c r="AR111" i="1" s="1"/>
  <c r="AV118" i="1" a="1"/>
  <c r="AV118" i="1" s="1"/>
  <c r="AV111" i="1" s="1"/>
  <c r="AZ118" i="1" a="1"/>
  <c r="AZ118" i="1" s="1"/>
  <c r="AZ111" i="1" s="1"/>
  <c r="BD118" i="1" a="1"/>
  <c r="BD118" i="1" s="1"/>
  <c r="BD111" i="1" s="1"/>
  <c r="AK131" i="1"/>
  <c r="BB108" i="2"/>
  <c r="BR108" i="2"/>
  <c r="AO108" i="2"/>
  <c r="AS108" i="2"/>
  <c r="AW108" i="2"/>
  <c r="BA108" i="2"/>
  <c r="BI108" i="2"/>
  <c r="BQ108" i="2"/>
  <c r="AP108" i="2"/>
  <c r="AT108" i="2"/>
  <c r="AX108" i="2"/>
  <c r="AM114" i="2" a="1"/>
  <c r="AM114" i="2" s="1"/>
  <c r="AQ114" i="2" a="1"/>
  <c r="AQ114" i="2" s="1"/>
  <c r="AU114" i="2" a="1"/>
  <c r="AU114" i="2" s="1"/>
  <c r="AY114" i="2" a="1"/>
  <c r="AY114" i="2" s="1"/>
  <c r="BD114" i="2" a="1"/>
  <c r="BD114" i="2" s="1"/>
  <c r="AP118" i="2" a="1"/>
  <c r="AP118" i="2" s="1"/>
  <c r="AP111" i="2" s="1"/>
  <c r="AT118" i="2" a="1"/>
  <c r="AT118" i="2" s="1"/>
  <c r="AT111" i="2" s="1"/>
  <c r="AX118" i="2" a="1"/>
  <c r="AX118" i="2" s="1"/>
  <c r="AX111" i="2" s="1"/>
  <c r="BB118" i="2" a="1"/>
  <c r="BB118" i="2" s="1"/>
  <c r="BB111" i="2" s="1"/>
  <c r="BF118" i="2" a="1"/>
  <c r="BF118" i="2" s="1"/>
  <c r="BF111" i="2" s="1"/>
  <c r="BJ118" i="2" a="1"/>
  <c r="BJ118" i="2" s="1"/>
  <c r="BJ111" i="2" s="1"/>
  <c r="BN118" i="2" a="1"/>
  <c r="BN118" i="2" s="1"/>
  <c r="BN111" i="2" s="1"/>
  <c r="BR118" i="2" a="1"/>
  <c r="BR118" i="2" s="1"/>
  <c r="BR111" i="2" s="1"/>
  <c r="BC118" i="2" a="1"/>
  <c r="BC118" i="2" s="1"/>
  <c r="BC111" i="2" s="1"/>
  <c r="BC114" i="2" a="1"/>
  <c r="BC114" i="2" s="1"/>
  <c r="BG118" i="2" a="1"/>
  <c r="BG118" i="2" s="1"/>
  <c r="BG111" i="2" s="1"/>
  <c r="BG114" i="2" a="1"/>
  <c r="BG114" i="2" s="1"/>
  <c r="BK118" i="2" a="1"/>
  <c r="BK118" i="2" s="1"/>
  <c r="BK111" i="2" s="1"/>
  <c r="BK114" i="2" a="1"/>
  <c r="BK114" i="2" s="1"/>
  <c r="BO118" i="2" a="1"/>
  <c r="BO118" i="2" s="1"/>
  <c r="BO111" i="2" s="1"/>
  <c r="BO114" i="2" a="1"/>
  <c r="BO114" i="2" s="1"/>
  <c r="BS118" i="2" a="1"/>
  <c r="BS118" i="2" s="1"/>
  <c r="BS111" i="2" s="1"/>
  <c r="BS114" i="2" a="1"/>
  <c r="BS114" i="2" s="1"/>
  <c r="AN114" i="2" a="1"/>
  <c r="AN114" i="2" s="1"/>
  <c r="AR114" i="2" a="1"/>
  <c r="AR114" i="2" s="1"/>
  <c r="AV114" i="2" a="1"/>
  <c r="AV114" i="2" s="1"/>
  <c r="AZ114" i="2" a="1"/>
  <c r="AZ114" i="2" s="1"/>
  <c r="AK131" i="2"/>
  <c r="AM121" i="3"/>
  <c r="AY107" i="3" s="1"/>
  <c r="AM108" i="3"/>
  <c r="AU108" i="3"/>
  <c r="BC108" i="3"/>
  <c r="BG108" i="3"/>
  <c r="AY108" i="3"/>
  <c r="AP118" i="3" a="1"/>
  <c r="AP118" i="3" s="1"/>
  <c r="AP111" i="3" s="1"/>
  <c r="AT118" i="3" a="1"/>
  <c r="AT118" i="3" s="1"/>
  <c r="AT111" i="3" s="1"/>
  <c r="AX118" i="3" a="1"/>
  <c r="AX118" i="3" s="1"/>
  <c r="AX111" i="3" s="1"/>
  <c r="BB118" i="3" a="1"/>
  <c r="BB118" i="3" s="1"/>
  <c r="BB111" i="3" s="1"/>
  <c r="BF118" i="3" a="1"/>
  <c r="BF118" i="3" s="1"/>
  <c r="BF111" i="3" s="1"/>
  <c r="BJ118" i="3" a="1"/>
  <c r="BJ118" i="3" s="1"/>
  <c r="BJ111" i="3" s="1"/>
  <c r="BN118" i="3" a="1"/>
  <c r="BN118" i="3" s="1"/>
  <c r="BN111" i="3" s="1"/>
  <c r="BR118" i="3" a="1"/>
  <c r="BR118" i="3" s="1"/>
  <c r="BR111" i="3" s="1"/>
  <c r="AM118" i="3" a="1"/>
  <c r="AM118" i="3" s="1"/>
  <c r="AM111" i="3" s="1"/>
  <c r="AQ118" i="3" a="1"/>
  <c r="AQ118" i="3" s="1"/>
  <c r="AQ111" i="3" s="1"/>
  <c r="AU118" i="3" a="1"/>
  <c r="AU118" i="3" s="1"/>
  <c r="AU111" i="3" s="1"/>
  <c r="AY118" i="3" a="1"/>
  <c r="AY118" i="3" s="1"/>
  <c r="AY111" i="3" s="1"/>
  <c r="BC118" i="3" a="1"/>
  <c r="BC118" i="3" s="1"/>
  <c r="BC111" i="3" s="1"/>
  <c r="BG118" i="3" a="1"/>
  <c r="BG118" i="3" s="1"/>
  <c r="BG111" i="3" s="1"/>
  <c r="AN118" i="3" a="1"/>
  <c r="AN118" i="3" s="1"/>
  <c r="AN111" i="3" s="1"/>
  <c r="AR118" i="3" a="1"/>
  <c r="AR118" i="3" s="1"/>
  <c r="AR111" i="3" s="1"/>
  <c r="AV118" i="3" a="1"/>
  <c r="AV118" i="3" s="1"/>
  <c r="AV111" i="3" s="1"/>
  <c r="AZ118" i="3" a="1"/>
  <c r="AZ118" i="3" s="1"/>
  <c r="AZ111" i="3" s="1"/>
  <c r="BD118" i="3" a="1"/>
  <c r="BD118" i="3" s="1"/>
  <c r="BD111" i="3" s="1"/>
  <c r="BH118" i="3" a="1"/>
  <c r="BH118" i="3" s="1"/>
  <c r="BH111" i="3" s="1"/>
  <c r="BL118" i="3" a="1"/>
  <c r="BL118" i="3" s="1"/>
  <c r="BL111" i="3" s="1"/>
  <c r="BP118" i="3" a="1"/>
  <c r="BP118" i="3" s="1"/>
  <c r="BP111" i="3" s="1"/>
  <c r="AK131" i="3"/>
  <c r="BO107" i="1" l="1"/>
  <c r="BM107" i="1"/>
  <c r="BK107" i="1"/>
  <c r="BI107" i="1"/>
  <c r="BE107" i="1"/>
  <c r="AY107" i="1"/>
  <c r="AU107" i="1"/>
  <c r="BG107" i="3"/>
  <c r="BC107" i="3"/>
  <c r="AM107" i="3"/>
  <c r="BG107" i="1"/>
  <c r="AQ107" i="1"/>
  <c r="AU107" i="3"/>
  <c r="BU107" i="1"/>
  <c r="BS107" i="1"/>
  <c r="BC107" i="1"/>
  <c r="AM107" i="1"/>
  <c r="BB107" i="1"/>
  <c r="BT112" i="1"/>
  <c r="BP112" i="1"/>
  <c r="BL112" i="1"/>
  <c r="BH112" i="1"/>
  <c r="BD112" i="1"/>
  <c r="AZ112" i="1"/>
  <c r="AV112" i="1"/>
  <c r="AR112" i="1"/>
  <c r="AN112" i="1"/>
  <c r="BR107" i="1"/>
  <c r="BN107" i="1"/>
  <c r="BJ107" i="1"/>
  <c r="BF107" i="1"/>
  <c r="AX107" i="1"/>
  <c r="AT107" i="1"/>
  <c r="AP107" i="1"/>
  <c r="BS112" i="1"/>
  <c r="BO112" i="1"/>
  <c r="BK112" i="1"/>
  <c r="BG112" i="1"/>
  <c r="BC112" i="1"/>
  <c r="AY112" i="1"/>
  <c r="AU112" i="1"/>
  <c r="AQ112" i="1"/>
  <c r="AM112" i="1"/>
  <c r="BR112" i="1"/>
  <c r="BN112" i="1"/>
  <c r="BJ112" i="1"/>
  <c r="BF112" i="1"/>
  <c r="BB112" i="1"/>
  <c r="AX112" i="1"/>
  <c r="AT112" i="1"/>
  <c r="AP112" i="1"/>
  <c r="BA107" i="1"/>
  <c r="AW107" i="1"/>
  <c r="AS107" i="1"/>
  <c r="AO107" i="1"/>
  <c r="BU112" i="1"/>
  <c r="BQ112" i="1"/>
  <c r="BM112" i="1"/>
  <c r="BI112" i="1"/>
  <c r="BE112" i="1"/>
  <c r="BA112" i="1"/>
  <c r="AW112" i="1"/>
  <c r="AS112" i="1"/>
  <c r="AO112" i="1"/>
  <c r="AZ107" i="1"/>
  <c r="BD107" i="1"/>
  <c r="BL107" i="1"/>
  <c r="AV107" i="1"/>
  <c r="BH107" i="1"/>
  <c r="AR107" i="1"/>
  <c r="BT107" i="1"/>
  <c r="AN107" i="1"/>
  <c r="BP107" i="1"/>
  <c r="AZ108" i="2"/>
  <c r="AV108" i="2"/>
  <c r="AR108" i="2"/>
  <c r="AN108" i="2"/>
  <c r="BS108" i="2"/>
  <c r="BO108" i="2"/>
  <c r="BK108" i="2"/>
  <c r="BG108" i="2"/>
  <c r="BC108" i="2"/>
  <c r="BD108" i="2"/>
  <c r="AY108" i="2"/>
  <c r="AU108" i="2"/>
  <c r="AQ108" i="2"/>
  <c r="AM121" i="2"/>
  <c r="AN107" i="2" s="1"/>
  <c r="AM108" i="2"/>
  <c r="BT112" i="3"/>
  <c r="BP112" i="3"/>
  <c r="BL112" i="3"/>
  <c r="BH112" i="3"/>
  <c r="BD112" i="3"/>
  <c r="AZ112" i="3"/>
  <c r="AV112" i="3"/>
  <c r="AR112" i="3"/>
  <c r="AN112" i="3"/>
  <c r="BK107" i="3"/>
  <c r="BS112" i="3"/>
  <c r="BO112" i="3"/>
  <c r="BK112" i="3"/>
  <c r="BG112" i="3"/>
  <c r="BC112" i="3"/>
  <c r="AY112" i="3"/>
  <c r="AU112" i="3"/>
  <c r="AQ112" i="3"/>
  <c r="AM112" i="3"/>
  <c r="BR112" i="3"/>
  <c r="BN112" i="3"/>
  <c r="BJ112" i="3"/>
  <c r="BF112" i="3"/>
  <c r="BB112" i="3"/>
  <c r="AX112" i="3"/>
  <c r="AT112" i="3"/>
  <c r="AP112" i="3"/>
  <c r="BU112" i="3"/>
  <c r="BQ112" i="3"/>
  <c r="BM112" i="3"/>
  <c r="BI112" i="3"/>
  <c r="BE112" i="3"/>
  <c r="BA112" i="3"/>
  <c r="AW112" i="3"/>
  <c r="AS112" i="3"/>
  <c r="AO112" i="3"/>
  <c r="BT107" i="3"/>
  <c r="BP107" i="3"/>
  <c r="BL107" i="3"/>
  <c r="BH107" i="3"/>
  <c r="BD107" i="3"/>
  <c r="AZ107" i="3"/>
  <c r="AV107" i="3"/>
  <c r="AR107" i="3"/>
  <c r="AN107" i="3"/>
  <c r="BS107" i="3"/>
  <c r="BO107" i="3"/>
  <c r="AQ107" i="3"/>
  <c r="BN107" i="3"/>
  <c r="BF107" i="3"/>
  <c r="AX107" i="3"/>
  <c r="AP107" i="3"/>
  <c r="BU107" i="3"/>
  <c r="BM107" i="3"/>
  <c r="BE107" i="3"/>
  <c r="AW107" i="3"/>
  <c r="AO107" i="3"/>
  <c r="BQ107" i="3"/>
  <c r="BI107" i="3"/>
  <c r="BA107" i="3"/>
  <c r="AS107" i="3"/>
  <c r="BR107" i="3"/>
  <c r="BJ107" i="3"/>
  <c r="BB107" i="3"/>
  <c r="AT107" i="3"/>
  <c r="AZ107" i="2" l="1"/>
  <c r="BD107" i="2"/>
  <c r="AR107" i="2"/>
  <c r="AQ107" i="2"/>
  <c r="AM107" i="2"/>
  <c r="AY107" i="2"/>
  <c r="BC107" i="2"/>
  <c r="BK107" i="2"/>
  <c r="BS107" i="2"/>
  <c r="AX107" i="2"/>
  <c r="BN107" i="2"/>
  <c r="AW107" i="2"/>
  <c r="AP107" i="2"/>
  <c r="AT107" i="2"/>
  <c r="BA107" i="2"/>
  <c r="BB107" i="2"/>
  <c r="BF107" i="2"/>
  <c r="AS107" i="2"/>
  <c r="BQ107" i="2"/>
  <c r="BR107" i="2"/>
  <c r="BJ107" i="2"/>
  <c r="AO107" i="2"/>
  <c r="BI107" i="2"/>
  <c r="AU107" i="2"/>
  <c r="BG107" i="2"/>
  <c r="BO107" i="2"/>
  <c r="AV107" i="2"/>
  <c r="BR112" i="2"/>
  <c r="BN112" i="2"/>
  <c r="BJ112" i="2"/>
  <c r="BF112" i="2"/>
  <c r="BB112" i="2"/>
  <c r="AX112" i="2"/>
  <c r="AT112" i="2"/>
  <c r="AP112" i="2"/>
  <c r="BU107" i="2"/>
  <c r="BP107" i="2"/>
  <c r="BU112" i="2"/>
  <c r="BQ112" i="2"/>
  <c r="BM112" i="2"/>
  <c r="BI112" i="2"/>
  <c r="BE112" i="2"/>
  <c r="BA112" i="2"/>
  <c r="AW112" i="2"/>
  <c r="AS112" i="2"/>
  <c r="AO112" i="2"/>
  <c r="BT112" i="2"/>
  <c r="BP112" i="2"/>
  <c r="BL112" i="2"/>
  <c r="BH112" i="2"/>
  <c r="BD112" i="2"/>
  <c r="AZ112" i="2"/>
  <c r="AV112" i="2"/>
  <c r="AR112" i="2"/>
  <c r="AN112" i="2"/>
  <c r="BM107" i="2"/>
  <c r="BE107" i="2"/>
  <c r="BH107" i="2"/>
  <c r="BS112" i="2"/>
  <c r="BO112" i="2"/>
  <c r="BK112" i="2"/>
  <c r="BG112" i="2"/>
  <c r="BC112" i="2"/>
  <c r="AY112" i="2"/>
  <c r="AU112" i="2"/>
  <c r="AQ112" i="2"/>
  <c r="AM112" i="2"/>
  <c r="BT107" i="2"/>
  <c r="BL107" i="2"/>
  <c r="AJ130" i="3" l="1"/>
  <c r="E124" i="2"/>
  <c r="C130" i="2"/>
  <c r="CS107" i="1"/>
  <c r="CV115" i="3"/>
  <c r="CH107" i="3"/>
  <c r="CE115" i="3"/>
  <c r="CC107" i="3"/>
  <c r="DA108" i="2"/>
  <c r="Z124" i="2"/>
  <c r="CV115" i="2"/>
  <c r="CA115" i="3"/>
  <c r="DF114" i="2"/>
  <c r="AD123" i="2"/>
  <c r="AB123" i="2"/>
  <c r="W123" i="3"/>
  <c r="M124" i="1"/>
  <c r="AF130" i="1"/>
  <c r="U123" i="3"/>
  <c r="AA130" i="1"/>
  <c r="CB115" i="1"/>
  <c r="CU108" i="2"/>
  <c r="AB123" i="1"/>
  <c r="V123" i="2"/>
  <c r="CT107" i="2"/>
  <c r="CK107" i="2"/>
  <c r="BZ108" i="1"/>
  <c r="P124" i="3"/>
  <c r="BX107" i="2"/>
  <c r="R124" i="1"/>
  <c r="DE107" i="1"/>
  <c r="P130" i="1"/>
  <c r="CH108" i="1"/>
  <c r="N124" i="2"/>
  <c r="CE108" i="3"/>
  <c r="CX107" i="3"/>
  <c r="W123" i="1"/>
  <c r="F123" i="2"/>
  <c r="CE115" i="2"/>
  <c r="Q124" i="3"/>
  <c r="CC114" i="2"/>
  <c r="CN108" i="2"/>
  <c r="CL115" i="3"/>
  <c r="AE123" i="3"/>
  <c r="T130" i="2"/>
  <c r="O124" i="3"/>
  <c r="CC114" i="1"/>
  <c r="DB114" i="3"/>
  <c r="BY115" i="1"/>
  <c r="DC115" i="3"/>
  <c r="V130" i="1"/>
  <c r="DA115" i="3"/>
  <c r="DB115" i="2"/>
  <c r="BY114" i="1"/>
  <c r="T123" i="2"/>
  <c r="AD123" i="3"/>
  <c r="DF108" i="2"/>
  <c r="CV108" i="2"/>
  <c r="Y124" i="3"/>
  <c r="AC130" i="1"/>
  <c r="G123" i="1"/>
  <c r="CI108" i="3"/>
  <c r="AB130" i="3"/>
  <c r="J124" i="3"/>
  <c r="CV108" i="3"/>
  <c r="W130" i="1"/>
  <c r="AG123" i="3"/>
  <c r="CC108" i="2"/>
  <c r="B124" i="1"/>
  <c r="CR114" i="1"/>
  <c r="CO107" i="1"/>
  <c r="Q130" i="3"/>
  <c r="CA114" i="3"/>
  <c r="CT107" i="1"/>
  <c r="CU115" i="3"/>
  <c r="AA124" i="1"/>
  <c r="BZ115" i="2"/>
  <c r="AE123" i="2"/>
  <c r="G124" i="3"/>
  <c r="CI115" i="3"/>
  <c r="CW107" i="1"/>
  <c r="BY115" i="3"/>
  <c r="G130" i="1"/>
  <c r="Z130" i="3"/>
  <c r="CI108" i="1"/>
  <c r="M130" i="3"/>
  <c r="N123" i="2"/>
  <c r="CY114" i="1"/>
  <c r="AI123" i="3"/>
  <c r="H130" i="2"/>
  <c r="DB108" i="2"/>
  <c r="T130" i="3"/>
  <c r="CH114" i="1"/>
  <c r="Z130" i="2"/>
  <c r="CQ114" i="1"/>
  <c r="DD108" i="2"/>
  <c r="AC124" i="2"/>
  <c r="DA107" i="2"/>
  <c r="CK114" i="1"/>
  <c r="CU108" i="3"/>
  <c r="CF114" i="3"/>
  <c r="L123" i="3"/>
  <c r="J130" i="3"/>
  <c r="D130" i="3"/>
  <c r="CT114" i="3"/>
  <c r="AG130" i="1"/>
  <c r="AF124" i="2"/>
  <c r="X123" i="1"/>
  <c r="AA123" i="1"/>
  <c r="CU114" i="1"/>
  <c r="DF114" i="3"/>
  <c r="V124" i="1"/>
  <c r="U124" i="3"/>
  <c r="DB107" i="2"/>
  <c r="C123" i="1"/>
  <c r="S124" i="3"/>
  <c r="AB124" i="3"/>
  <c r="CZ107" i="2"/>
  <c r="CU115" i="1"/>
  <c r="CG107" i="3"/>
  <c r="H123" i="3"/>
  <c r="AJ130" i="1"/>
  <c r="CM107" i="2"/>
  <c r="DD108" i="3"/>
  <c r="CW115" i="2"/>
  <c r="BY115" i="2"/>
  <c r="S130" i="2"/>
  <c r="CG114" i="1"/>
  <c r="CV107" i="1"/>
  <c r="CU107" i="3"/>
  <c r="CK115" i="2"/>
  <c r="BY114" i="3"/>
  <c r="AI123" i="1"/>
  <c r="K123" i="3"/>
  <c r="CE114" i="3"/>
  <c r="AI123" i="2"/>
  <c r="BX114" i="1"/>
  <c r="DB107" i="3"/>
  <c r="I130" i="1"/>
  <c r="CX108" i="2"/>
  <c r="CB108" i="2"/>
  <c r="CC107" i="2"/>
  <c r="CY108" i="3"/>
  <c r="BX115" i="1"/>
  <c r="CW108" i="3"/>
  <c r="D130" i="2"/>
  <c r="CY107" i="1"/>
  <c r="AA124" i="2"/>
  <c r="CR114" i="2"/>
  <c r="CN115" i="2"/>
  <c r="DC114" i="3"/>
  <c r="AJ123" i="2"/>
  <c r="CL108" i="2"/>
  <c r="CE108" i="2"/>
  <c r="BX114" i="2"/>
  <c r="B123" i="2"/>
  <c r="CM115" i="2"/>
  <c r="CP115" i="3"/>
  <c r="BZ115" i="1"/>
  <c r="DD115" i="3"/>
  <c r="U124" i="1"/>
  <c r="CY114" i="3"/>
  <c r="AG130" i="2"/>
  <c r="CR108" i="2"/>
  <c r="CD107" i="2"/>
  <c r="CL115" i="1"/>
  <c r="CF114" i="2"/>
  <c r="CX115" i="3"/>
  <c r="Y123" i="1"/>
  <c r="E124" i="1"/>
  <c r="CK114" i="3"/>
  <c r="CY108" i="1"/>
  <c r="CL108" i="3"/>
  <c r="CR107" i="1"/>
  <c r="CZ108" i="1"/>
  <c r="V130" i="2"/>
  <c r="CT115" i="2"/>
  <c r="CE108" i="1"/>
  <c r="CS114" i="3"/>
  <c r="CJ114" i="2"/>
  <c r="AG123" i="2"/>
  <c r="L124" i="1"/>
  <c r="I124" i="3"/>
  <c r="B130" i="2"/>
  <c r="CQ107" i="3"/>
  <c r="CD108" i="1"/>
  <c r="DC114" i="1"/>
  <c r="CP115" i="2"/>
  <c r="CS115" i="1"/>
  <c r="R124" i="2"/>
  <c r="CJ108" i="2"/>
  <c r="CA107" i="3"/>
  <c r="CO115" i="2"/>
  <c r="CS107" i="2"/>
  <c r="P130" i="3"/>
  <c r="BY107" i="2"/>
  <c r="DB115" i="1"/>
  <c r="O130" i="2"/>
  <c r="X130" i="3"/>
  <c r="CN107" i="2"/>
  <c r="AJ124" i="1"/>
  <c r="AC124" i="3"/>
  <c r="CW108" i="1"/>
  <c r="Q130" i="2"/>
  <c r="AI130" i="2"/>
  <c r="CG108" i="3"/>
  <c r="CU107" i="1"/>
  <c r="CE114" i="1"/>
  <c r="CG107" i="2"/>
  <c r="D123" i="1"/>
  <c r="J130" i="2"/>
  <c r="L124" i="2"/>
  <c r="H124" i="3"/>
  <c r="CP108" i="3"/>
  <c r="CX114" i="1"/>
  <c r="CL114" i="3"/>
  <c r="F124" i="2"/>
  <c r="CD107" i="3"/>
  <c r="K124" i="2"/>
  <c r="DE107" i="3"/>
  <c r="BZ114" i="2"/>
  <c r="S124" i="1"/>
  <c r="CO107" i="3"/>
  <c r="Q123" i="1"/>
  <c r="S123" i="3"/>
  <c r="CX115" i="1"/>
  <c r="V123" i="1"/>
  <c r="AH123" i="2"/>
  <c r="T123" i="1"/>
  <c r="DE108" i="2"/>
  <c r="CG115" i="2"/>
  <c r="W130" i="3"/>
  <c r="CT114" i="1"/>
  <c r="DD107" i="1"/>
  <c r="AH124" i="3"/>
  <c r="CA108" i="3"/>
  <c r="CZ115" i="1"/>
  <c r="CK115" i="1"/>
  <c r="E130" i="2"/>
  <c r="CM107" i="1"/>
  <c r="P123" i="3"/>
  <c r="M130" i="1"/>
  <c r="CD115" i="3"/>
  <c r="CA108" i="1"/>
  <c r="CL108" i="1"/>
  <c r="CO107" i="2"/>
  <c r="T124" i="1"/>
  <c r="AI130" i="1"/>
  <c r="J123" i="1"/>
  <c r="W124" i="3"/>
  <c r="CK108" i="2"/>
  <c r="R124" i="3"/>
  <c r="DD114" i="2"/>
  <c r="CE107" i="1"/>
  <c r="CI114" i="1"/>
  <c r="DD115" i="2"/>
  <c r="F130" i="3"/>
  <c r="O130" i="1"/>
  <c r="O124" i="2"/>
  <c r="CH114" i="2"/>
  <c r="AJ124" i="3"/>
  <c r="AD130" i="3"/>
  <c r="CV114" i="3"/>
  <c r="BZ114" i="3"/>
  <c r="DF115" i="3"/>
  <c r="CR114" i="3"/>
  <c r="AH123" i="3"/>
  <c r="CQ115" i="2"/>
  <c r="CI115" i="1"/>
  <c r="AF130" i="3"/>
  <c r="U123" i="1"/>
  <c r="O123" i="3"/>
  <c r="BY107" i="3"/>
  <c r="V124" i="3"/>
  <c r="AF123" i="3"/>
  <c r="X123" i="2"/>
  <c r="DF107" i="2"/>
  <c r="G123" i="3"/>
  <c r="J124" i="2"/>
  <c r="S130" i="1"/>
  <c r="AB124" i="2"/>
  <c r="BX108" i="1"/>
  <c r="CO114" i="3"/>
  <c r="BZ107" i="1"/>
  <c r="DA114" i="3"/>
  <c r="CX115" i="2"/>
  <c r="AH130" i="1"/>
  <c r="M124" i="3"/>
  <c r="AH124" i="1"/>
  <c r="CS114" i="2"/>
  <c r="DE114" i="2"/>
  <c r="F124" i="1"/>
  <c r="CA115" i="2"/>
  <c r="AJ123" i="3"/>
  <c r="CP115" i="1"/>
  <c r="Z130" i="1"/>
  <c r="CF108" i="2"/>
  <c r="AF123" i="2"/>
  <c r="CB107" i="3"/>
  <c r="CF108" i="3"/>
  <c r="CZ115" i="3"/>
  <c r="CN107" i="1"/>
  <c r="AE123" i="1"/>
  <c r="Z123" i="3"/>
  <c r="CE107" i="3"/>
  <c r="G130" i="2"/>
  <c r="DD114" i="3"/>
  <c r="K123" i="2"/>
  <c r="J123" i="3"/>
  <c r="E124" i="3"/>
  <c r="F130" i="1"/>
  <c r="BX115" i="2"/>
  <c r="CM108" i="2"/>
  <c r="CW115" i="1"/>
  <c r="Q124" i="1"/>
  <c r="D130" i="1"/>
  <c r="D123" i="2"/>
  <c r="V124" i="2"/>
  <c r="CB115" i="3"/>
  <c r="DF108" i="3"/>
  <c r="CJ114" i="1"/>
  <c r="CG107" i="1"/>
  <c r="DB114" i="1"/>
  <c r="AG124" i="1"/>
  <c r="AG124" i="2"/>
  <c r="S123" i="2"/>
  <c r="AB123" i="3"/>
  <c r="DC108" i="1"/>
  <c r="CC115" i="2"/>
  <c r="I124" i="2"/>
  <c r="CW115" i="3"/>
  <c r="O130" i="3"/>
  <c r="U130" i="2"/>
  <c r="CG108" i="1"/>
  <c r="BZ114" i="1"/>
  <c r="AH130" i="2"/>
  <c r="AD124" i="2"/>
  <c r="CR115" i="2"/>
  <c r="CJ107" i="1"/>
  <c r="CN107" i="3"/>
  <c r="DA114" i="2"/>
  <c r="CX108" i="3"/>
  <c r="CE107" i="2"/>
  <c r="BY108" i="1"/>
  <c r="B123" i="3"/>
  <c r="CQ107" i="1"/>
  <c r="CP108" i="2"/>
  <c r="CC115" i="1"/>
  <c r="CM114" i="1"/>
  <c r="DA115" i="1"/>
  <c r="AE124" i="2"/>
  <c r="L123" i="2"/>
  <c r="CA114" i="2"/>
  <c r="K124" i="3"/>
  <c r="CD115" i="2"/>
  <c r="CR108" i="1"/>
  <c r="CH107" i="2"/>
  <c r="Y123" i="2"/>
  <c r="CF107" i="2"/>
  <c r="AD130" i="2"/>
  <c r="CD114" i="2"/>
  <c r="AF124" i="1"/>
  <c r="Y124" i="2"/>
  <c r="CB114" i="1"/>
  <c r="K130" i="3"/>
  <c r="AC123" i="1"/>
  <c r="CW114" i="1"/>
  <c r="F130" i="2"/>
  <c r="CT115" i="1"/>
  <c r="BZ107" i="3"/>
  <c r="S123" i="1"/>
  <c r="F123" i="3"/>
  <c r="C130" i="3"/>
  <c r="E123" i="3"/>
  <c r="B130" i="1"/>
  <c r="G130" i="3"/>
  <c r="X124" i="3"/>
  <c r="CW108" i="2"/>
  <c r="CI108" i="2"/>
  <c r="CI114" i="2"/>
  <c r="E130" i="1"/>
  <c r="CP114" i="1"/>
  <c r="CP107" i="2"/>
  <c r="DF108" i="1"/>
  <c r="CJ108" i="3"/>
  <c r="CV108" i="1"/>
  <c r="CJ115" i="2"/>
  <c r="DD115" i="1"/>
  <c r="I130" i="2"/>
  <c r="N130" i="3"/>
  <c r="AA123" i="2"/>
  <c r="AD124" i="1"/>
  <c r="B124" i="2"/>
  <c r="CA115" i="1"/>
  <c r="AI130" i="3"/>
  <c r="K130" i="1"/>
  <c r="E123" i="2"/>
  <c r="DB114" i="2"/>
  <c r="I130" i="3"/>
  <c r="L130" i="1"/>
  <c r="Y130" i="1"/>
  <c r="DC107" i="1"/>
  <c r="CL115" i="2"/>
  <c r="H124" i="2"/>
  <c r="CM107" i="3"/>
  <c r="BX108" i="2"/>
  <c r="CS114" i="1"/>
  <c r="DD114" i="1"/>
  <c r="CN114" i="1"/>
  <c r="CQ108" i="3"/>
  <c r="AA124" i="3"/>
  <c r="K123" i="1"/>
  <c r="DA107" i="1"/>
  <c r="DE115" i="2"/>
  <c r="H130" i="1"/>
  <c r="M123" i="1"/>
  <c r="CX107" i="1"/>
  <c r="CM108" i="3"/>
  <c r="K130" i="2"/>
  <c r="CZ107" i="1"/>
  <c r="J123" i="2"/>
  <c r="Y123" i="3"/>
  <c r="CT108" i="1"/>
  <c r="AF124" i="3"/>
  <c r="Z123" i="2"/>
  <c r="O123" i="1"/>
  <c r="DB115" i="3"/>
  <c r="CG115" i="3"/>
  <c r="CD114" i="1"/>
  <c r="CX107" i="2"/>
  <c r="Y124" i="1"/>
  <c r="O123" i="2"/>
  <c r="AE124" i="3"/>
  <c r="CN108" i="1"/>
  <c r="BX114" i="3"/>
  <c r="DE115" i="3"/>
  <c r="AI124" i="3"/>
  <c r="C124" i="1"/>
  <c r="CD115" i="1"/>
  <c r="DC108" i="3"/>
  <c r="DD107" i="3"/>
  <c r="CF107" i="3"/>
  <c r="CM115" i="3"/>
  <c r="CB115" i="2"/>
  <c r="X124" i="2"/>
  <c r="CZ114" i="3"/>
  <c r="P130" i="2"/>
  <c r="CQ108" i="1"/>
  <c r="CU108" i="1"/>
  <c r="W130" i="2"/>
  <c r="CJ115" i="1"/>
  <c r="C123" i="3"/>
  <c r="DA114" i="1"/>
  <c r="R130" i="1"/>
  <c r="CH115" i="3"/>
  <c r="CM114" i="3"/>
  <c r="CV115" i="1"/>
  <c r="CR107" i="3"/>
  <c r="DE114" i="1"/>
  <c r="CO114" i="1"/>
  <c r="AE124" i="1"/>
  <c r="AB124" i="1"/>
  <c r="AB130" i="1"/>
  <c r="CL114" i="2"/>
  <c r="CN108" i="3"/>
  <c r="CT115" i="3"/>
  <c r="CL114" i="1"/>
  <c r="CJ114" i="3"/>
  <c r="CF108" i="1"/>
  <c r="U130" i="1"/>
  <c r="CH115" i="1"/>
  <c r="CP114" i="3"/>
  <c r="B130" i="3"/>
  <c r="AD123" i="1"/>
  <c r="P124" i="1"/>
  <c r="T123" i="3"/>
  <c r="S124" i="2"/>
  <c r="CK107" i="1"/>
  <c r="AI124" i="1"/>
  <c r="H124" i="1"/>
  <c r="G124" i="1"/>
  <c r="CJ107" i="2"/>
  <c r="CA108" i="2"/>
  <c r="DB107" i="1"/>
  <c r="C130" i="1"/>
  <c r="P123" i="2"/>
  <c r="AE130" i="2"/>
  <c r="CF115" i="1"/>
  <c r="CV114" i="2"/>
  <c r="G124" i="2"/>
  <c r="P123" i="1"/>
  <c r="CW114" i="2"/>
  <c r="BZ108" i="3"/>
  <c r="DA107" i="3"/>
  <c r="CZ108" i="3"/>
  <c r="N130" i="2"/>
  <c r="F124" i="3"/>
  <c r="CM108" i="1"/>
  <c r="CZ114" i="1"/>
  <c r="DD108" i="1"/>
  <c r="CD108" i="2"/>
  <c r="CF107" i="1"/>
  <c r="B123" i="1"/>
  <c r="BZ107" i="2"/>
  <c r="DE115" i="1"/>
  <c r="W123" i="2"/>
  <c r="CG115" i="1"/>
  <c r="AH124" i="2"/>
  <c r="CP107" i="3"/>
  <c r="R130" i="2"/>
  <c r="R130" i="3"/>
  <c r="I123" i="2"/>
  <c r="CN114" i="2"/>
  <c r="DF107" i="3"/>
  <c r="AA123" i="3"/>
  <c r="DF115" i="2"/>
  <c r="CQ114" i="3"/>
  <c r="DD107" i="2"/>
  <c r="CR108" i="3"/>
  <c r="M123" i="3"/>
  <c r="M123" i="2"/>
  <c r="BZ108" i="2"/>
  <c r="CP108" i="1"/>
  <c r="U130" i="3"/>
  <c r="U123" i="2"/>
  <c r="CX114" i="2"/>
  <c r="T124" i="2"/>
  <c r="CA107" i="2"/>
  <c r="H123" i="2"/>
  <c r="J130" i="1"/>
  <c r="DF114" i="1"/>
  <c r="CG114" i="3"/>
  <c r="T124" i="3"/>
  <c r="CU114" i="2"/>
  <c r="DC114" i="2"/>
  <c r="L130" i="2"/>
  <c r="CS108" i="1"/>
  <c r="DF107" i="1"/>
  <c r="CJ108" i="1"/>
  <c r="AB130" i="2"/>
  <c r="CH114" i="3"/>
  <c r="AC124" i="1"/>
  <c r="CL107" i="3"/>
  <c r="G123" i="2"/>
  <c r="CK107" i="3"/>
  <c r="CG114" i="2"/>
  <c r="AC130" i="2"/>
  <c r="AC123" i="2"/>
  <c r="V123" i="3"/>
  <c r="CO115" i="1"/>
  <c r="F123" i="1"/>
  <c r="CB107" i="2"/>
  <c r="CH108" i="3"/>
  <c r="Z124" i="3"/>
  <c r="R123" i="1"/>
  <c r="CC115" i="3"/>
  <c r="W124" i="2"/>
  <c r="Z124" i="1"/>
  <c r="AH123" i="1"/>
  <c r="CO108" i="1"/>
  <c r="AF130" i="2"/>
  <c r="CB114" i="3"/>
  <c r="H130" i="3"/>
  <c r="CW107" i="3"/>
  <c r="Q123" i="2"/>
  <c r="DA108" i="1"/>
  <c r="CV107" i="3"/>
  <c r="CO115" i="3"/>
  <c r="CZ107" i="3"/>
  <c r="CN115" i="1"/>
  <c r="CS107" i="3"/>
  <c r="J124" i="1"/>
  <c r="CL107" i="2"/>
  <c r="CE114" i="2"/>
  <c r="CG108" i="2"/>
  <c r="CY115" i="1"/>
  <c r="X123" i="3"/>
  <c r="DA108" i="3"/>
  <c r="CQ107" i="2"/>
  <c r="CT108" i="3"/>
  <c r="X130" i="2"/>
  <c r="CK115" i="3"/>
  <c r="V130" i="3"/>
  <c r="M130" i="2"/>
  <c r="CL107" i="1"/>
  <c r="BZ115" i="3"/>
  <c r="AG123" i="1"/>
  <c r="P124" i="2"/>
  <c r="AD130" i="1"/>
  <c r="AF123" i="1"/>
  <c r="CI107" i="3"/>
  <c r="DC107" i="3"/>
  <c r="CS108" i="2"/>
  <c r="AJ123" i="1"/>
  <c r="CV114" i="1"/>
  <c r="CW107" i="2"/>
  <c r="BX107" i="3"/>
  <c r="Y130" i="2"/>
  <c r="AE130" i="1"/>
  <c r="CQ114" i="2"/>
  <c r="CT107" i="3"/>
  <c r="BY108" i="2"/>
  <c r="CN115" i="3"/>
  <c r="BY108" i="3"/>
  <c r="AI124" i="2"/>
  <c r="CA107" i="1"/>
  <c r="CH108" i="2"/>
  <c r="CW114" i="3"/>
  <c r="CP107" i="1"/>
  <c r="AA130" i="2"/>
  <c r="BY114" i="2"/>
  <c r="I123" i="3"/>
  <c r="Q124" i="2"/>
  <c r="CC107" i="1"/>
  <c r="K124" i="1"/>
  <c r="CC108" i="1"/>
  <c r="L130" i="3"/>
  <c r="CR115" i="1"/>
  <c r="N123" i="3"/>
  <c r="CZ115" i="2"/>
  <c r="S130" i="3"/>
  <c r="CY115" i="2"/>
  <c r="C124" i="3"/>
  <c r="CX108" i="1"/>
  <c r="R123" i="3"/>
  <c r="DE108" i="3"/>
  <c r="CD108" i="3"/>
  <c r="CT108" i="2"/>
  <c r="CX114" i="3"/>
  <c r="CU115" i="2"/>
  <c r="DC115" i="2"/>
  <c r="AG124" i="3"/>
  <c r="DE114" i="3"/>
  <c r="N123" i="1"/>
  <c r="X124" i="1"/>
  <c r="AC130" i="3"/>
  <c r="D123" i="3"/>
  <c r="CF115" i="3"/>
  <c r="T130" i="1"/>
  <c r="Y130" i="3"/>
  <c r="B124" i="3"/>
  <c r="L124" i="3"/>
  <c r="DE107" i="2"/>
  <c r="O124" i="1"/>
  <c r="CI115" i="2"/>
  <c r="CQ115" i="1"/>
  <c r="AJ124" i="2"/>
  <c r="CI107" i="1"/>
  <c r="CY115" i="3"/>
  <c r="CS115" i="2"/>
  <c r="CM114" i="2"/>
  <c r="AD124" i="3"/>
  <c r="CJ107" i="3"/>
  <c r="CK108" i="3"/>
  <c r="CC108" i="3"/>
  <c r="W124" i="1"/>
  <c r="E130" i="3"/>
  <c r="CN114" i="3"/>
  <c r="D124" i="3"/>
  <c r="I123" i="1"/>
  <c r="AA130" i="3"/>
  <c r="CD114" i="3"/>
  <c r="CR115" i="3"/>
  <c r="CU107" i="2"/>
  <c r="X130" i="1"/>
  <c r="CY114" i="2"/>
  <c r="CB108" i="1"/>
  <c r="CQ108" i="2"/>
  <c r="CO114" i="2"/>
  <c r="DC107" i="2"/>
  <c r="U124" i="2"/>
  <c r="AH130" i="3"/>
  <c r="CZ108" i="2"/>
  <c r="AJ130" i="2"/>
  <c r="BX108" i="3"/>
  <c r="CF115" i="2"/>
  <c r="D124" i="2"/>
  <c r="E123" i="1"/>
  <c r="CK114" i="2"/>
  <c r="CY108" i="2"/>
  <c r="CP114" i="2"/>
  <c r="BY107" i="1"/>
  <c r="Q123" i="3"/>
  <c r="CO108" i="3"/>
  <c r="DC108" i="2"/>
  <c r="I124" i="1"/>
  <c r="R123" i="2"/>
  <c r="DB108" i="1"/>
  <c r="DF115" i="1"/>
  <c r="CF114" i="1"/>
  <c r="CT114" i="2"/>
  <c r="L123" i="1"/>
  <c r="CE115" i="1"/>
  <c r="CH107" i="1"/>
  <c r="DC115" i="1"/>
  <c r="CA114" i="1"/>
  <c r="CR107" i="2"/>
  <c r="CU114" i="3"/>
  <c r="AG130" i="3"/>
  <c r="N124" i="3"/>
  <c r="CB114" i="2"/>
  <c r="CH115" i="2"/>
  <c r="CY107" i="2"/>
  <c r="CO108" i="2"/>
  <c r="CD107" i="1"/>
  <c r="CS108" i="3"/>
  <c r="DA115" i="2"/>
  <c r="BX115" i="3"/>
  <c r="CI107" i="2"/>
  <c r="CM115" i="1"/>
  <c r="AE130" i="3"/>
  <c r="CY107" i="3"/>
  <c r="CB107" i="1"/>
  <c r="D124" i="1"/>
  <c r="Q130" i="1"/>
  <c r="N124" i="1"/>
  <c r="DE108" i="1"/>
  <c r="AC123" i="3"/>
  <c r="CV107" i="2"/>
  <c r="CZ114" i="2"/>
  <c r="N130" i="1"/>
  <c r="C123" i="2"/>
  <c r="BX107" i="1"/>
  <c r="H123" i="1"/>
  <c r="CQ115" i="3"/>
  <c r="CK108" i="1"/>
  <c r="M124" i="2"/>
  <c r="DB108" i="3"/>
  <c r="CI114" i="3"/>
  <c r="C124" i="2"/>
  <c r="CC114" i="3"/>
  <c r="Z123" i="1"/>
  <c r="CJ115" i="3"/>
  <c r="CS115" i="3"/>
  <c r="CB108" i="3"/>
  <c r="CB110" i="3" l="1"/>
  <c r="CS117" i="3"/>
  <c r="CJ117" i="3"/>
  <c r="DB110" i="3"/>
  <c r="CK110" i="1"/>
  <c r="CQ117" i="3"/>
  <c r="N132" i="1"/>
  <c r="DE110" i="1"/>
  <c r="Q132" i="1"/>
  <c r="AE132" i="3"/>
  <c r="CM117" i="1"/>
  <c r="BX117" i="3"/>
  <c r="DA117" i="2"/>
  <c r="CS110" i="3"/>
  <c r="CO110" i="2"/>
  <c r="CH117" i="2"/>
  <c r="AG132" i="3"/>
  <c r="DC117" i="1"/>
  <c r="CE117" i="1"/>
  <c r="DF117" i="1"/>
  <c r="DB110" i="1"/>
  <c r="DC110" i="2"/>
  <c r="CO110" i="3"/>
  <c r="CY110" i="2"/>
  <c r="CF117" i="2"/>
  <c r="BX110" i="3"/>
  <c r="AJ132" i="2"/>
  <c r="CZ110" i="2"/>
  <c r="AH132" i="3"/>
  <c r="CQ110" i="2"/>
  <c r="CB110" i="1"/>
  <c r="X132" i="1"/>
  <c r="CR117" i="3"/>
  <c r="AA132" i="3"/>
  <c r="E132" i="3"/>
  <c r="CC110" i="3"/>
  <c r="CK110" i="3"/>
  <c r="CS117" i="2"/>
  <c r="CY117" i="3"/>
  <c r="CQ117" i="1"/>
  <c r="CI117" i="2"/>
  <c r="Y132" i="3"/>
  <c r="T132" i="1"/>
  <c r="CF117" i="3"/>
  <c r="AC132" i="3"/>
  <c r="DC117" i="2"/>
  <c r="CU117" i="2"/>
  <c r="CT110" i="2"/>
  <c r="CD110" i="3"/>
  <c r="DE110" i="3"/>
  <c r="CX110" i="1"/>
  <c r="CY117" i="2"/>
  <c r="S132" i="3"/>
  <c r="CZ117" i="2"/>
  <c r="CR117" i="1"/>
  <c r="L132" i="3"/>
  <c r="CC110" i="1"/>
  <c r="AA132" i="2"/>
  <c r="CH110" i="2"/>
  <c r="BY110" i="3"/>
  <c r="CN117" i="3"/>
  <c r="BY110" i="2"/>
  <c r="AE132" i="1"/>
  <c r="Y132" i="2"/>
  <c r="CS110" i="2"/>
  <c r="AD132" i="1"/>
  <c r="BZ117" i="3"/>
  <c r="M132" i="2"/>
  <c r="V132" i="3"/>
  <c r="CK117" i="3"/>
  <c r="X132" i="2"/>
  <c r="CT110" i="3"/>
  <c r="DA110" i="3"/>
  <c r="CY117" i="1"/>
  <c r="CG110" i="2"/>
  <c r="CN117" i="1"/>
  <c r="CO117" i="3"/>
  <c r="DA110" i="1"/>
  <c r="H132" i="3"/>
  <c r="AF132" i="2"/>
  <c r="CO110" i="1"/>
  <c r="CC117" i="3"/>
  <c r="CH110" i="3"/>
  <c r="CO117" i="1"/>
  <c r="AC132" i="2"/>
  <c r="AB132" i="2"/>
  <c r="CJ110" i="1"/>
  <c r="CS110" i="1"/>
  <c r="L132" i="2"/>
  <c r="J132" i="1"/>
  <c r="U132" i="3"/>
  <c r="CP110" i="1"/>
  <c r="BZ110" i="2"/>
  <c r="CR110" i="3"/>
  <c r="DF117" i="2"/>
  <c r="R132" i="3"/>
  <c r="R132" i="2"/>
  <c r="CG117" i="1"/>
  <c r="DE117" i="1"/>
  <c r="CD110" i="2"/>
  <c r="DD110" i="1"/>
  <c r="CM110" i="1"/>
  <c r="N132" i="2"/>
  <c r="CZ110" i="3"/>
  <c r="BZ110" i="3"/>
  <c r="CF117" i="1"/>
  <c r="AE132" i="2"/>
  <c r="C132" i="1"/>
  <c r="CA110" i="2"/>
  <c r="B132" i="3"/>
  <c r="CH117" i="1"/>
  <c r="U132" i="1"/>
  <c r="CF110" i="1"/>
  <c r="CT117" i="3"/>
  <c r="CN110" i="3"/>
  <c r="AB132" i="1"/>
  <c r="CV117" i="1"/>
  <c r="CH117" i="3"/>
  <c r="R132" i="1"/>
  <c r="CJ117" i="1"/>
  <c r="W132" i="2"/>
  <c r="CU110" i="1"/>
  <c r="CQ110" i="1"/>
  <c r="P132" i="2"/>
  <c r="CB117" i="2"/>
  <c r="CM117" i="3"/>
  <c r="DC110" i="3"/>
  <c r="CD117" i="1"/>
  <c r="DE117" i="3"/>
  <c r="CN110" i="1"/>
  <c r="CG117" i="3"/>
  <c r="DB117" i="3"/>
  <c r="CT110" i="1"/>
  <c r="K132" i="2"/>
  <c r="CM110" i="3"/>
  <c r="H132" i="1"/>
  <c r="DE117" i="2"/>
  <c r="CQ110" i="3"/>
  <c r="BX110" i="2"/>
  <c r="CL117" i="2"/>
  <c r="Y132" i="1"/>
  <c r="L132" i="1"/>
  <c r="I132" i="3"/>
  <c r="K132" i="1"/>
  <c r="AI132" i="3"/>
  <c r="CA117" i="1"/>
  <c r="N132" i="3"/>
  <c r="I132" i="2"/>
  <c r="DD117" i="1"/>
  <c r="CJ117" i="2"/>
  <c r="CV110" i="1"/>
  <c r="CJ110" i="3"/>
  <c r="DF110" i="1"/>
  <c r="E132" i="1"/>
  <c r="CI110" i="2"/>
  <c r="CW110" i="2"/>
  <c r="G132" i="3"/>
  <c r="B132" i="1"/>
  <c r="C132" i="3"/>
  <c r="CT117" i="1"/>
  <c r="F132" i="2"/>
  <c r="K132" i="3"/>
  <c r="AD132" i="2"/>
  <c r="CR110" i="1"/>
  <c r="CD117" i="2"/>
  <c r="DA117" i="1"/>
  <c r="CC117" i="1"/>
  <c r="CP110" i="2"/>
  <c r="BY110" i="1"/>
  <c r="CX110" i="3"/>
  <c r="CR117" i="2"/>
  <c r="AH132" i="2"/>
  <c r="CG110" i="1"/>
  <c r="U132" i="2"/>
  <c r="O132" i="3"/>
  <c r="CW117" i="3"/>
  <c r="CC117" i="2"/>
  <c r="DC110" i="1"/>
  <c r="DF110" i="3"/>
  <c r="CB117" i="3"/>
  <c r="D132" i="1"/>
  <c r="CW117" i="1"/>
  <c r="CM110" i="2"/>
  <c r="BX117" i="2"/>
  <c r="F132" i="1"/>
  <c r="G132" i="2"/>
  <c r="CZ117" i="3"/>
  <c r="CF110" i="3"/>
  <c r="CF110" i="2"/>
  <c r="Z132" i="1"/>
  <c r="CP117" i="1"/>
  <c r="CA117" i="2"/>
  <c r="AH132" i="1"/>
  <c r="CX117" i="2"/>
  <c r="BX110" i="1"/>
  <c r="S132" i="1"/>
  <c r="AF132" i="3"/>
  <c r="CI117" i="1"/>
  <c r="CQ117" i="2"/>
  <c r="DF117" i="3"/>
  <c r="AD132" i="3"/>
  <c r="O132" i="1"/>
  <c r="F132" i="3"/>
  <c r="DD117" i="2"/>
  <c r="CK110" i="2"/>
  <c r="AI132" i="1"/>
  <c r="CL110" i="1"/>
  <c r="CA110" i="1"/>
  <c r="CD117" i="3"/>
  <c r="M132" i="1"/>
  <c r="E132" i="2"/>
  <c r="CK117" i="1"/>
  <c r="CZ117" i="1"/>
  <c r="CA110" i="3"/>
  <c r="W132" i="3"/>
  <c r="CG117" i="2"/>
  <c r="DE110" i="2"/>
  <c r="CX117" i="1"/>
  <c r="CP110" i="3"/>
  <c r="J132" i="2"/>
  <c r="CG110" i="3"/>
  <c r="AI132" i="2"/>
  <c r="Q132" i="2"/>
  <c r="CW110" i="1"/>
  <c r="X132" i="3"/>
  <c r="O132" i="2"/>
  <c r="DB117" i="1"/>
  <c r="P132" i="3"/>
  <c r="CO117" i="2"/>
  <c r="CJ110" i="2"/>
  <c r="CS117" i="1"/>
  <c r="CP117" i="2"/>
  <c r="CD110" i="1"/>
  <c r="B132" i="2"/>
  <c r="CE110" i="1"/>
  <c r="CT117" i="2"/>
  <c r="V132" i="2"/>
  <c r="CZ110" i="1"/>
  <c r="CL110" i="3"/>
  <c r="CY110" i="1"/>
  <c r="CX117" i="3"/>
  <c r="CL117" i="1"/>
  <c r="CR110" i="2"/>
  <c r="AG132" i="2"/>
  <c r="DD117" i="3"/>
  <c r="BZ117" i="1"/>
  <c r="CP117" i="3"/>
  <c r="CM117" i="2"/>
  <c r="CE110" i="2"/>
  <c r="CL110" i="2"/>
  <c r="CN117" i="2"/>
  <c r="D132" i="2"/>
  <c r="CW110" i="3"/>
  <c r="BX117" i="1"/>
  <c r="CY110" i="3"/>
  <c r="CB110" i="2"/>
  <c r="CX110" i="2"/>
  <c r="I132" i="1"/>
  <c r="CK117" i="2"/>
  <c r="S132" i="2"/>
  <c r="BY117" i="2"/>
  <c r="CW117" i="2"/>
  <c r="DD110" i="3"/>
  <c r="AJ132" i="1"/>
  <c r="CU117" i="1"/>
  <c r="AG132" i="1"/>
  <c r="D132" i="3"/>
  <c r="J132" i="3"/>
  <c r="CU110" i="3"/>
  <c r="DD110" i="2"/>
  <c r="Z132" i="2"/>
  <c r="T132" i="3"/>
  <c r="DB110" i="2"/>
  <c r="H132" i="2"/>
  <c r="M132" i="3"/>
  <c r="CI110" i="1"/>
  <c r="Z132" i="3"/>
  <c r="G132" i="1"/>
  <c r="BY117" i="3"/>
  <c r="CI117" i="3"/>
  <c r="BZ117" i="2"/>
  <c r="CU117" i="3"/>
  <c r="Q132" i="3"/>
  <c r="CC110" i="2"/>
  <c r="W132" i="1"/>
  <c r="CV110" i="3"/>
  <c r="AB132" i="3"/>
  <c r="CI110" i="3"/>
  <c r="AC132" i="1"/>
  <c r="CV110" i="2"/>
  <c r="DF110" i="2"/>
  <c r="DB117" i="2"/>
  <c r="DA117" i="3"/>
  <c r="V132" i="1"/>
  <c r="DC117" i="3"/>
  <c r="BY117" i="1"/>
  <c r="T132" i="2"/>
  <c r="CL117" i="3"/>
  <c r="CN110" i="2"/>
  <c r="CE117" i="2"/>
  <c r="CE110" i="3"/>
  <c r="CH110" i="1"/>
  <c r="P132" i="1"/>
  <c r="BZ110" i="1"/>
  <c r="CU110" i="2"/>
  <c r="CB117" i="1"/>
  <c r="AA132" i="1"/>
  <c r="AF132" i="1"/>
  <c r="CA117" i="3"/>
  <c r="CV117" i="2"/>
  <c r="DA110" i="2"/>
  <c r="CE117" i="3"/>
  <c r="CV117" i="3"/>
  <c r="C132" i="2"/>
  <c r="AJ132" i="3"/>
  <c r="AK132" i="2" l="1"/>
  <c r="AK133" i="2" s="1"/>
  <c r="AK132" i="1"/>
  <c r="AK133" i="1" s="1"/>
  <c r="AK132" i="3"/>
  <c r="AK133" i="3" s="1"/>
  <c r="AK134" i="2"/>
  <c r="AK134" i="1"/>
  <c r="AK134" i="3"/>
  <c r="AK136" i="3" l="1"/>
  <c r="AK138" i="3" s="1"/>
  <c r="AK136" i="1"/>
  <c r="AK138" i="1" s="1"/>
  <c r="AK136" i="2"/>
  <c r="AK138" i="2" s="1"/>
</calcChain>
</file>

<file path=xl/sharedStrings.xml><?xml version="1.0" encoding="utf-8"?>
<sst xmlns="http://schemas.openxmlformats.org/spreadsheetml/2006/main" count="604" uniqueCount="95">
  <si>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</si>
  <si>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</si>
  <si>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</si>
  <si>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</si>
  <si>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</si>
  <si>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</si>
  <si>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</si>
  <si>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</si>
  <si>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</si>
  <si>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</si>
  <si>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Maximum</t>
  </si>
  <si>
    <t>Minimum</t>
  </si>
  <si>
    <t>Sum</t>
  </si>
  <si>
    <t>Count</t>
  </si>
  <si>
    <t>Geometric Mean</t>
  </si>
  <si>
    <t>Harmonic Mean</t>
  </si>
  <si>
    <t>AAD</t>
  </si>
  <si>
    <t>MAD</t>
  </si>
  <si>
    <t>IQR</t>
  </si>
  <si>
    <t>Multiplier</t>
  </si>
  <si>
    <t>Grand Min</t>
  </si>
  <si>
    <t>Outliers</t>
  </si>
  <si>
    <t>Min</t>
  </si>
  <si>
    <t>Q1</t>
  </si>
  <si>
    <t>Q3</t>
  </si>
  <si>
    <t>Max</t>
  </si>
  <si>
    <t>Q1-Min</t>
  </si>
  <si>
    <t>Med-Q1</t>
  </si>
  <si>
    <t>Q3-Med</t>
  </si>
  <si>
    <t>Max-Q3</t>
  </si>
  <si>
    <t>None</t>
  </si>
  <si>
    <t>Shapiro-Wilk Test</t>
  </si>
  <si>
    <t>W-stat</t>
  </si>
  <si>
    <t>p-value</t>
  </si>
  <si>
    <t>alpha</t>
  </si>
  <si>
    <t>normal</t>
  </si>
  <si>
    <t>d'Agostino-Pearson</t>
  </si>
  <si>
    <t>DA-stat</t>
  </si>
  <si>
    <t>Kruskal-Wallis Test</t>
  </si>
  <si>
    <t>median</t>
  </si>
  <si>
    <t>rank sum</t>
  </si>
  <si>
    <t>count</t>
  </si>
  <si>
    <t>r^2/n</t>
  </si>
  <si>
    <t>H-stat</t>
  </si>
  <si>
    <t>H-ties</t>
  </si>
  <si>
    <t>df</t>
  </si>
  <si>
    <t>sig</t>
  </si>
  <si>
    <t>Exact Hits RANDOM CSV</t>
  </si>
  <si>
    <t>UF Bitdiff Cbrt</t>
  </si>
  <si>
    <t>UF BitdiffVA Cbrt</t>
  </si>
  <si>
    <t>UF HardLog Cbrt</t>
  </si>
  <si>
    <t>UF HardLogVA Cbrt</t>
  </si>
  <si>
    <t>UF Log Cbrt</t>
  </si>
  <si>
    <t>UF LogVA Cbrt</t>
  </si>
  <si>
    <t>UF Mul Cbrt</t>
  </si>
  <si>
    <t>UF MulVA Cbrt</t>
  </si>
  <si>
    <t>UF NoLog Cbrt</t>
  </si>
  <si>
    <t>UF NoLogVA Cbrt</t>
  </si>
  <si>
    <t>UFDistr Bitdiff Cbrt</t>
  </si>
  <si>
    <t>UFDistr BitdiffVA Cbrt</t>
  </si>
  <si>
    <t>UFDistr HardLog Cbrt</t>
  </si>
  <si>
    <t>UFDistr HardLogVA Cbrt</t>
  </si>
  <si>
    <t>UFDistr Log Cbrt</t>
  </si>
  <si>
    <t>UFDistr LogVA Cbrt</t>
  </si>
  <si>
    <t>UFDistr Mul Cbrt</t>
  </si>
  <si>
    <t>UFDistr MulVA Cbrt</t>
  </si>
  <si>
    <t>UFDistr NoLog Cbrt</t>
  </si>
  <si>
    <t>UFDistr NoLogVA Cbrt</t>
  </si>
  <si>
    <t>UFCenter Bitdiff Cbrt</t>
  </si>
  <si>
    <t>UFCenter BitdiffVA Cbrt</t>
  </si>
  <si>
    <t>UFCenter BitdiffFN Cbrt</t>
  </si>
  <si>
    <t>UFCenter HardLog Cbrt</t>
  </si>
  <si>
    <t>UFCenter HardLogVA Cbrt</t>
  </si>
  <si>
    <t>UFCenter HardLogFN Cbrt</t>
  </si>
  <si>
    <t>UFCenter Log Cbrt</t>
  </si>
  <si>
    <t>UFCenter LogVA Cbrt</t>
  </si>
  <si>
    <t>UFCenter LogFN Cbrt</t>
  </si>
  <si>
    <t>UFCenter Mul Cbrt</t>
  </si>
  <si>
    <t>UFCenter MulVA Cbrt</t>
  </si>
  <si>
    <t>UFCenter MulFN Cbrt</t>
  </si>
  <si>
    <t>UFCenter NoLog Cbrt</t>
  </si>
  <si>
    <t>UFCenter NoLogVA Cbrt</t>
  </si>
  <si>
    <t>UFCenter NoLogFN Cbrt</t>
  </si>
  <si>
    <t>Exact Hits EVEN CSV</t>
  </si>
  <si>
    <t>TIMINGS</t>
  </si>
  <si>
    <t>RND CSV</t>
  </si>
  <si>
    <t>EVEN CSV</t>
  </si>
  <si>
    <t xml:space="preserve"> </t>
  </si>
  <si>
    <t>Better than Java</t>
  </si>
  <si>
    <t>Better than C++</t>
  </si>
  <si>
    <t>Java Comparison</t>
  </si>
  <si>
    <t>C++ Comparison</t>
  </si>
  <si>
    <t>C Comparison</t>
  </si>
  <si>
    <t>Better or Equal C</t>
  </si>
  <si>
    <t>thre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</si>
</sst>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right"/>
    </xf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50"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40984.FHOOE/Downloads/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Prime"/>
    </sheetNames>
    <definedNames>
      <definedName name="DAGOSTINO"/>
      <definedName name="DPTEST"/>
      <definedName name="IQR"/>
      <definedName name="MAD"/>
      <definedName name="RANK_SUM"/>
      <definedName name="SHAPIRO"/>
      <definedName name="SWTEST"/>
      <definedName name="TiesCorrectio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55"/>
  <sheetViews>
    <sheetView tabSelected="1" topLeftCell="A106" zoomScale="70" zoomScaleNormal="70" workbookViewId="0">
      <selection activeCell="K143" sqref="K143"/>
    </sheetView>
  </sheetViews>
  <sheetFormatPr defaultRowHeight="14.25" x14ac:dyDescent="0.45"/>
  <cols>
    <col min="1" max="1" width="24.46484375" customWidth="1"/>
    <col min="16" max="16" width="12.1328125" bestFit="1" customWidth="1"/>
  </cols>
  <sheetData>
    <row r="1" spans="1:35" x14ac:dyDescent="0.45">
      <c r="A1" t="s">
        <v>86</v>
      </c>
    </row>
    <row r="2" spans="1:35" x14ac:dyDescent="0.4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</row>
    <row r="3" spans="1:35" x14ac:dyDescent="0.45">
      <c r="A3" s="19">
        <v>8.7485574340462298E-14</v>
      </c>
      <c r="B3" s="19">
        <v>8.3266726846886703E-14</v>
      </c>
      <c r="C3" s="19">
        <v>8.7263529735537304E-14</v>
      </c>
      <c r="D3" s="19">
        <v>8.3266726846886703E-14</v>
      </c>
      <c r="E3" s="19">
        <v>8.5931262105987104E-14</v>
      </c>
      <c r="F3" s="19">
        <v>8.53761505936745E-14</v>
      </c>
      <c r="G3" s="19">
        <v>8.9928064994637604E-14</v>
      </c>
      <c r="H3" s="19">
        <v>8.3266726846886703E-14</v>
      </c>
      <c r="I3" s="19">
        <v>8.9928064994637604E-14</v>
      </c>
      <c r="J3" s="19">
        <v>8.3266726846886703E-14</v>
      </c>
      <c r="K3" s="19">
        <v>8.9817042692175101E-14</v>
      </c>
      <c r="L3" s="19">
        <v>9.4479979395600796E-14</v>
      </c>
      <c r="M3" s="19">
        <v>8.7596596642924801E-14</v>
      </c>
      <c r="N3" s="19">
        <v>9.4479979395600796E-14</v>
      </c>
      <c r="O3" s="19">
        <v>8.9706020389712598E-14</v>
      </c>
      <c r="P3" s="19">
        <v>9.3480778673438105E-14</v>
      </c>
      <c r="Q3" s="19">
        <v>8.9483975784787605E-14</v>
      </c>
      <c r="R3" s="19">
        <v>9.4479979395600796E-14</v>
      </c>
      <c r="S3" s="19">
        <v>8.9483975784787605E-14</v>
      </c>
      <c r="T3" s="19">
        <v>9.4479979395600796E-14</v>
      </c>
      <c r="U3" s="19">
        <v>8.8040685852774901E-14</v>
      </c>
      <c r="V3" s="19">
        <v>1.0058620603103901E-13</v>
      </c>
      <c r="W3" s="19">
        <v>8.9261931179862497E-14</v>
      </c>
      <c r="X3" s="19">
        <v>8.8040685852774901E-14</v>
      </c>
      <c r="Y3" s="19">
        <v>1.0058620603103901E-13</v>
      </c>
      <c r="Z3" s="19">
        <v>8.9261931179862497E-14</v>
      </c>
      <c r="AA3" s="19">
        <v>8.8373752760162398E-14</v>
      </c>
      <c r="AB3" s="19">
        <v>9.7144514654701197E-14</v>
      </c>
      <c r="AC3" s="19">
        <v>8.9372953482325102E-14</v>
      </c>
      <c r="AD3" s="19">
        <v>8.9150908877399994E-14</v>
      </c>
      <c r="AE3" s="19">
        <v>1.0058620603103901E-13</v>
      </c>
      <c r="AF3" s="19">
        <v>8.9261931179862497E-14</v>
      </c>
      <c r="AG3" s="19">
        <v>8.9150908877399994E-14</v>
      </c>
      <c r="AH3" s="19">
        <v>1.0058620603103901E-13</v>
      </c>
      <c r="AI3" s="19">
        <v>8.9261931179862497E-14</v>
      </c>
    </row>
    <row r="4" spans="1:35" x14ac:dyDescent="0.45">
      <c r="A4" s="19">
        <v>8.8262730457699894E-14</v>
      </c>
      <c r="B4" s="19">
        <v>8.3266726846886703E-14</v>
      </c>
      <c r="C4" s="19">
        <v>8.7707618945387304E-14</v>
      </c>
      <c r="D4" s="19">
        <v>8.3266726846886703E-14</v>
      </c>
      <c r="E4" s="19">
        <v>8.6486373618299694E-14</v>
      </c>
      <c r="F4" s="19">
        <v>8.5154105988749494E-14</v>
      </c>
      <c r="G4" s="19">
        <v>9.1149310321725301E-14</v>
      </c>
      <c r="H4" s="19">
        <v>8.3266726846886703E-14</v>
      </c>
      <c r="I4" s="19">
        <v>9.0927265716800295E-14</v>
      </c>
      <c r="J4" s="19">
        <v>8.3266726846886703E-14</v>
      </c>
      <c r="K4" s="19">
        <v>9.0372154204487705E-14</v>
      </c>
      <c r="L4" s="19">
        <v>9.3702823278363199E-14</v>
      </c>
      <c r="M4" s="19">
        <v>8.8262730457699894E-14</v>
      </c>
      <c r="N4" s="19">
        <v>9.3702823278363199E-14</v>
      </c>
      <c r="O4" s="19">
        <v>9.0372154204487705E-14</v>
      </c>
      <c r="P4" s="19">
        <v>9.3036689463588105E-14</v>
      </c>
      <c r="Q4" s="19">
        <v>8.8706819667549995E-14</v>
      </c>
      <c r="R4" s="19">
        <v>9.1482377229112899E-14</v>
      </c>
      <c r="S4" s="19">
        <v>8.9150908877399994E-14</v>
      </c>
      <c r="T4" s="19">
        <v>9.1482377229112899E-14</v>
      </c>
      <c r="U4" s="19">
        <v>9.0150109599562698E-14</v>
      </c>
      <c r="V4" s="19">
        <v>9.7588603864551197E-14</v>
      </c>
      <c r="W4" s="19">
        <v>8.9261931179862497E-14</v>
      </c>
      <c r="X4" s="19">
        <v>9.0150109599562698E-14</v>
      </c>
      <c r="Y4" s="19">
        <v>9.7588603864551197E-14</v>
      </c>
      <c r="Z4" s="19">
        <v>8.9261931179862497E-14</v>
      </c>
      <c r="AA4" s="19">
        <v>8.9706020389712598E-14</v>
      </c>
      <c r="AB4" s="19">
        <v>1.02029495963051E-13</v>
      </c>
      <c r="AC4" s="19">
        <v>8.9261931179862497E-14</v>
      </c>
      <c r="AD4" s="19">
        <v>9.0150109599562698E-14</v>
      </c>
      <c r="AE4" s="19">
        <v>9.7588603864551197E-14</v>
      </c>
      <c r="AF4" s="19">
        <v>8.9261931179862497E-14</v>
      </c>
      <c r="AG4" s="19">
        <v>9.0150109599562698E-14</v>
      </c>
      <c r="AH4" s="19">
        <v>9.7588603864551197E-14</v>
      </c>
      <c r="AI4" s="19">
        <v>8.9261931179862497E-14</v>
      </c>
    </row>
    <row r="5" spans="1:35" x14ac:dyDescent="0.45">
      <c r="A5" s="19">
        <v>8.6930462828149694E-14</v>
      </c>
      <c r="B5" s="19">
        <v>8.3266726846886703E-14</v>
      </c>
      <c r="C5" s="19">
        <v>8.8040685852774901E-14</v>
      </c>
      <c r="D5" s="19">
        <v>8.3266726846886703E-14</v>
      </c>
      <c r="E5" s="19">
        <v>8.6819440525687204E-14</v>
      </c>
      <c r="F5" s="19">
        <v>8.49320613838244E-14</v>
      </c>
      <c r="G5" s="19">
        <v>9.0039087297100195E-14</v>
      </c>
      <c r="H5" s="19">
        <v>8.3266726846886703E-14</v>
      </c>
      <c r="I5" s="19">
        <v>9.0150109599562698E-14</v>
      </c>
      <c r="J5" s="19">
        <v>8.3266726846886703E-14</v>
      </c>
      <c r="K5" s="19">
        <v>8.8706819667549995E-14</v>
      </c>
      <c r="L5" s="19">
        <v>9.2925667161125602E-14</v>
      </c>
      <c r="M5" s="19">
        <v>8.9150908877399994E-14</v>
      </c>
      <c r="N5" s="19">
        <v>9.2925667161125602E-14</v>
      </c>
      <c r="O5" s="19">
        <v>8.9928064994637604E-14</v>
      </c>
      <c r="P5" s="19">
        <v>9.4591001698063299E-14</v>
      </c>
      <c r="Q5" s="19">
        <v>8.9372953482325102E-14</v>
      </c>
      <c r="R5" s="19">
        <v>9.1926466438962898E-14</v>
      </c>
      <c r="S5" s="19">
        <v>8.9817042692175101E-14</v>
      </c>
      <c r="T5" s="19">
        <v>9.1926466438962898E-14</v>
      </c>
      <c r="U5" s="19">
        <v>9.1149310321725301E-14</v>
      </c>
      <c r="V5" s="19">
        <v>1.00364161426114E-13</v>
      </c>
      <c r="W5" s="19">
        <v>8.9261931179862497E-14</v>
      </c>
      <c r="X5" s="19">
        <v>9.1149310321725301E-14</v>
      </c>
      <c r="Y5" s="19">
        <v>1.00364161426114E-13</v>
      </c>
      <c r="Z5" s="19">
        <v>8.9261931179862497E-14</v>
      </c>
      <c r="AA5" s="19">
        <v>9.0927265716800295E-14</v>
      </c>
      <c r="AB5" s="19">
        <v>9.7477581562088694E-14</v>
      </c>
      <c r="AC5" s="19">
        <v>8.9372953482325102E-14</v>
      </c>
      <c r="AD5" s="19">
        <v>8.9928064994637604E-14</v>
      </c>
      <c r="AE5" s="19">
        <v>1.00364161426114E-13</v>
      </c>
      <c r="AF5" s="19">
        <v>8.9261931179862497E-14</v>
      </c>
      <c r="AG5" s="19">
        <v>8.9928064994637604E-14</v>
      </c>
      <c r="AH5" s="19">
        <v>1.00364161426114E-13</v>
      </c>
      <c r="AI5" s="19">
        <v>8.9261931179862497E-14</v>
      </c>
    </row>
    <row r="6" spans="1:35" x14ac:dyDescent="0.45">
      <c r="A6" s="19">
        <v>8.7596596642924801E-14</v>
      </c>
      <c r="B6" s="19">
        <v>8.3266726846886703E-14</v>
      </c>
      <c r="C6" s="19">
        <v>8.6597395920762198E-14</v>
      </c>
      <c r="D6" s="19">
        <v>8.3266726846886703E-14</v>
      </c>
      <c r="E6" s="19">
        <v>8.6930462828149694E-14</v>
      </c>
      <c r="F6" s="19">
        <v>8.53761505936745E-14</v>
      </c>
      <c r="G6" s="19">
        <v>9.0483176506950195E-14</v>
      </c>
      <c r="H6" s="19">
        <v>8.3266726846886703E-14</v>
      </c>
      <c r="I6" s="19">
        <v>9.0039087297100195E-14</v>
      </c>
      <c r="J6" s="19">
        <v>8.3266726846886703E-14</v>
      </c>
      <c r="K6" s="19">
        <v>8.9261931179862497E-14</v>
      </c>
      <c r="L6" s="19">
        <v>9.3702823278363199E-14</v>
      </c>
      <c r="M6" s="19">
        <v>8.8595797365087404E-14</v>
      </c>
      <c r="N6" s="19">
        <v>9.3702823278363199E-14</v>
      </c>
      <c r="O6" s="19">
        <v>8.8928864272475001E-14</v>
      </c>
      <c r="P6" s="19">
        <v>9.8476782284251297E-14</v>
      </c>
      <c r="Q6" s="19">
        <v>8.7374552037999794E-14</v>
      </c>
      <c r="R6" s="19">
        <v>9.3702823278363199E-14</v>
      </c>
      <c r="S6" s="19">
        <v>8.7818641247849794E-14</v>
      </c>
      <c r="T6" s="19">
        <v>9.3702823278363199E-14</v>
      </c>
      <c r="U6" s="19">
        <v>9.0483176506950195E-14</v>
      </c>
      <c r="V6" s="19">
        <v>9.7033492352238606E-14</v>
      </c>
      <c r="W6" s="19">
        <v>8.9150908877399994E-14</v>
      </c>
      <c r="X6" s="19">
        <v>9.0483176506950195E-14</v>
      </c>
      <c r="Y6" s="19">
        <v>9.7033492352238606E-14</v>
      </c>
      <c r="Z6" s="19">
        <v>8.9150908877399994E-14</v>
      </c>
      <c r="AA6" s="19">
        <v>8.9261931179862497E-14</v>
      </c>
      <c r="AB6" s="19">
        <v>1.00364161426114E-13</v>
      </c>
      <c r="AC6" s="19">
        <v>8.9150908877399994E-14</v>
      </c>
      <c r="AD6" s="19">
        <v>9.1926466438962898E-14</v>
      </c>
      <c r="AE6" s="19">
        <v>9.7033492352238606E-14</v>
      </c>
      <c r="AF6" s="19">
        <v>8.9150908877399994E-14</v>
      </c>
      <c r="AG6" s="19">
        <v>9.1926466438962898E-14</v>
      </c>
      <c r="AH6" s="19">
        <v>9.7033492352238606E-14</v>
      </c>
      <c r="AI6" s="19">
        <v>8.9150908877399994E-14</v>
      </c>
    </row>
    <row r="7" spans="1:35" x14ac:dyDescent="0.45">
      <c r="A7" s="19">
        <v>8.71525074330747E-14</v>
      </c>
      <c r="B7" s="19">
        <v>8.3266726846886703E-14</v>
      </c>
      <c r="C7" s="19">
        <v>8.6930462828149694E-14</v>
      </c>
      <c r="D7" s="19">
        <v>8.3266726846886703E-14</v>
      </c>
      <c r="E7" s="19">
        <v>8.71525074330747E-14</v>
      </c>
      <c r="F7" s="19">
        <v>8.5043083686286903E-14</v>
      </c>
      <c r="G7" s="19">
        <v>9.0483176506950195E-14</v>
      </c>
      <c r="H7" s="19">
        <v>8.3266726846886703E-14</v>
      </c>
      <c r="I7" s="19">
        <v>9.0372154204487705E-14</v>
      </c>
      <c r="J7" s="19">
        <v>8.3266726846886703E-14</v>
      </c>
      <c r="K7" s="19">
        <v>9.0150109599562698E-14</v>
      </c>
      <c r="L7" s="19">
        <v>9.4035890185750696E-14</v>
      </c>
      <c r="M7" s="19">
        <v>8.7707618945387304E-14</v>
      </c>
      <c r="N7" s="19">
        <v>9.4035890185750696E-14</v>
      </c>
      <c r="O7" s="19">
        <v>8.8595797365087404E-14</v>
      </c>
      <c r="P7" s="19">
        <v>9.3480778673438105E-14</v>
      </c>
      <c r="Q7" s="19">
        <v>8.8484775062624901E-14</v>
      </c>
      <c r="R7" s="19">
        <v>9.4035890185750696E-14</v>
      </c>
      <c r="S7" s="19">
        <v>8.8928864272475001E-14</v>
      </c>
      <c r="T7" s="19">
        <v>9.4035890185750696E-14</v>
      </c>
      <c r="U7" s="19">
        <v>9.0927265716800295E-14</v>
      </c>
      <c r="V7" s="19">
        <v>9.8032693074401297E-14</v>
      </c>
      <c r="W7" s="19">
        <v>8.9150908877399994E-14</v>
      </c>
      <c r="X7" s="19">
        <v>9.0927265716800295E-14</v>
      </c>
      <c r="Y7" s="19">
        <v>9.8032693074401297E-14</v>
      </c>
      <c r="Z7" s="19">
        <v>8.9150908877399994E-14</v>
      </c>
      <c r="AA7" s="19">
        <v>9.1704421834037905E-14</v>
      </c>
      <c r="AB7" s="19">
        <v>1.03472785895064E-13</v>
      </c>
      <c r="AC7" s="19">
        <v>8.9150908877399994E-14</v>
      </c>
      <c r="AD7" s="19">
        <v>8.7818641247849794E-14</v>
      </c>
      <c r="AE7" s="19">
        <v>9.8032693074401297E-14</v>
      </c>
      <c r="AF7" s="19">
        <v>8.9150908877399994E-14</v>
      </c>
      <c r="AG7" s="19">
        <v>8.7818641247849794E-14</v>
      </c>
      <c r="AH7" s="19">
        <v>9.8032693074401297E-14</v>
      </c>
      <c r="AI7" s="19">
        <v>8.9150908877399994E-14</v>
      </c>
    </row>
    <row r="8" spans="1:35" x14ac:dyDescent="0.45">
      <c r="A8" s="19">
        <v>8.6930462828149694E-14</v>
      </c>
      <c r="B8" s="19">
        <v>8.3266726846886703E-14</v>
      </c>
      <c r="C8" s="19">
        <v>8.7485574340462298E-14</v>
      </c>
      <c r="D8" s="19">
        <v>8.3266726846886703E-14</v>
      </c>
      <c r="E8" s="19">
        <v>8.6486373618299694E-14</v>
      </c>
      <c r="F8" s="19">
        <v>8.5154105988749494E-14</v>
      </c>
      <c r="G8" s="19">
        <v>9.0150109599562698E-14</v>
      </c>
      <c r="H8" s="19">
        <v>8.3266726846886703E-14</v>
      </c>
      <c r="I8" s="19">
        <v>9.0261131902025201E-14</v>
      </c>
      <c r="J8" s="19">
        <v>8.3266726846886703E-14</v>
      </c>
      <c r="K8" s="19">
        <v>9.0594198809412698E-14</v>
      </c>
      <c r="L8" s="19">
        <v>9.5368157815300896E-14</v>
      </c>
      <c r="M8" s="19">
        <v>9.0150109599562698E-14</v>
      </c>
      <c r="N8" s="19">
        <v>9.5368157815300896E-14</v>
      </c>
      <c r="O8" s="19">
        <v>8.9817042692175101E-14</v>
      </c>
      <c r="P8" s="19">
        <v>9.3702823278363199E-14</v>
      </c>
      <c r="Q8" s="19">
        <v>8.8595797365087404E-14</v>
      </c>
      <c r="R8" s="19">
        <v>9.5368157815300896E-14</v>
      </c>
      <c r="S8" s="19">
        <v>8.8595797365087404E-14</v>
      </c>
      <c r="T8" s="19">
        <v>9.5368157815300896E-14</v>
      </c>
      <c r="U8" s="19">
        <v>8.9039886574937504E-14</v>
      </c>
      <c r="V8" s="19">
        <v>9.6367358537463499E-14</v>
      </c>
      <c r="W8" s="19">
        <v>8.9261931179862497E-14</v>
      </c>
      <c r="X8" s="19">
        <v>8.9039886574937504E-14</v>
      </c>
      <c r="Y8" s="19">
        <v>9.6367358537463499E-14</v>
      </c>
      <c r="Z8" s="19">
        <v>8.9261931179862497E-14</v>
      </c>
      <c r="AA8" s="19">
        <v>9.0039087297100195E-14</v>
      </c>
      <c r="AB8" s="19">
        <v>1.0103029524088901E-13</v>
      </c>
      <c r="AC8" s="19">
        <v>8.9261931179862497E-14</v>
      </c>
      <c r="AD8" s="19">
        <v>8.9817042692175101E-14</v>
      </c>
      <c r="AE8" s="19">
        <v>9.6367358537463499E-14</v>
      </c>
      <c r="AF8" s="19">
        <v>8.9261931179862497E-14</v>
      </c>
      <c r="AG8" s="19">
        <v>8.9817042692175101E-14</v>
      </c>
      <c r="AH8" s="19">
        <v>9.6367358537463499E-14</v>
      </c>
      <c r="AI8" s="19">
        <v>8.9261931179862497E-14</v>
      </c>
    </row>
    <row r="9" spans="1:35" x14ac:dyDescent="0.45">
      <c r="A9" s="19">
        <v>8.7818641247849794E-14</v>
      </c>
      <c r="B9" s="19">
        <v>8.3266726846886703E-14</v>
      </c>
      <c r="C9" s="19">
        <v>8.7707618945387304E-14</v>
      </c>
      <c r="D9" s="19">
        <v>8.3266726846886703E-14</v>
      </c>
      <c r="E9" s="19">
        <v>8.6708418223224701E-14</v>
      </c>
      <c r="F9" s="19">
        <v>8.53761505936745E-14</v>
      </c>
      <c r="G9" s="19">
        <v>9.0705221111875201E-14</v>
      </c>
      <c r="H9" s="19">
        <v>8.3266726846886703E-14</v>
      </c>
      <c r="I9" s="19">
        <v>9.0372154204487705E-14</v>
      </c>
      <c r="J9" s="19">
        <v>8.3266726846886703E-14</v>
      </c>
      <c r="K9" s="19">
        <v>8.8373752760162398E-14</v>
      </c>
      <c r="L9" s="19">
        <v>9.4479979395600796E-14</v>
      </c>
      <c r="M9" s="19">
        <v>8.9817042692175101E-14</v>
      </c>
      <c r="N9" s="19">
        <v>9.4479979395600796E-14</v>
      </c>
      <c r="O9" s="19">
        <v>8.9039886574937504E-14</v>
      </c>
      <c r="P9" s="19">
        <v>9.9920072216264E-14</v>
      </c>
      <c r="Q9" s="19">
        <v>8.9483975784787605E-14</v>
      </c>
      <c r="R9" s="19">
        <v>9.4479979395600796E-14</v>
      </c>
      <c r="S9" s="19">
        <v>8.9483975784787605E-14</v>
      </c>
      <c r="T9" s="19">
        <v>9.4479979395600796E-14</v>
      </c>
      <c r="U9" s="19">
        <v>8.8040685852774901E-14</v>
      </c>
      <c r="V9" s="19">
        <v>9.4813046302988305E-14</v>
      </c>
      <c r="W9" s="19">
        <v>8.9150908877399994E-14</v>
      </c>
      <c r="X9" s="19">
        <v>8.8040685852774901E-14</v>
      </c>
      <c r="Y9" s="19">
        <v>9.4813046302988305E-14</v>
      </c>
      <c r="Z9" s="19">
        <v>8.9150908877399994E-14</v>
      </c>
      <c r="AA9" s="19">
        <v>9.0705221111875201E-14</v>
      </c>
      <c r="AB9" s="19">
        <v>1.0524914273446399E-13</v>
      </c>
      <c r="AC9" s="19">
        <v>8.9261931179862497E-14</v>
      </c>
      <c r="AD9" s="19">
        <v>8.8040685852774901E-14</v>
      </c>
      <c r="AE9" s="19">
        <v>9.4813046302988305E-14</v>
      </c>
      <c r="AF9" s="19">
        <v>8.9150908877399994E-14</v>
      </c>
      <c r="AG9" s="19">
        <v>8.8040685852774901E-14</v>
      </c>
      <c r="AH9" s="19">
        <v>9.4813046302988305E-14</v>
      </c>
      <c r="AI9" s="19">
        <v>8.9150908877399994E-14</v>
      </c>
    </row>
    <row r="10" spans="1:35" x14ac:dyDescent="0.45">
      <c r="A10" s="19">
        <v>8.7263529735537304E-14</v>
      </c>
      <c r="B10" s="19">
        <v>8.3266726846886703E-14</v>
      </c>
      <c r="C10" s="19">
        <v>8.6042284408449594E-14</v>
      </c>
      <c r="D10" s="19">
        <v>8.3266726846886703E-14</v>
      </c>
      <c r="E10" s="19">
        <v>8.6708418223224701E-14</v>
      </c>
      <c r="F10" s="19">
        <v>8.5487172896137003E-14</v>
      </c>
      <c r="G10" s="19">
        <v>9.0594198809412698E-14</v>
      </c>
      <c r="H10" s="19">
        <v>8.3266726846886703E-14</v>
      </c>
      <c r="I10" s="19">
        <v>8.9928064994637604E-14</v>
      </c>
      <c r="J10" s="19">
        <v>8.3266726846886703E-14</v>
      </c>
      <c r="K10" s="19">
        <v>8.9483975784787605E-14</v>
      </c>
      <c r="L10" s="19">
        <v>9.5257135512838406E-14</v>
      </c>
      <c r="M10" s="19">
        <v>8.8595797365087404E-14</v>
      </c>
      <c r="N10" s="19">
        <v>9.5257135512838406E-14</v>
      </c>
      <c r="O10" s="19">
        <v>9.0594198809412698E-14</v>
      </c>
      <c r="P10" s="19">
        <v>9.4924068605450796E-14</v>
      </c>
      <c r="Q10" s="19">
        <v>8.9706020389712598E-14</v>
      </c>
      <c r="R10" s="19">
        <v>9.3480778673438105E-14</v>
      </c>
      <c r="S10" s="19">
        <v>8.9483975784787605E-14</v>
      </c>
      <c r="T10" s="19">
        <v>9.3480778673438105E-14</v>
      </c>
      <c r="U10" s="19">
        <v>8.8595797365087404E-14</v>
      </c>
      <c r="V10" s="19">
        <v>1.03250741290139E-13</v>
      </c>
      <c r="W10" s="19">
        <v>8.9150908877399994E-14</v>
      </c>
      <c r="X10" s="19">
        <v>8.8595797365087404E-14</v>
      </c>
      <c r="Y10" s="19">
        <v>1.03250741290139E-13</v>
      </c>
      <c r="Z10" s="19">
        <v>8.9150908877399994E-14</v>
      </c>
      <c r="AA10" s="19">
        <v>9.2037488741425401E-14</v>
      </c>
      <c r="AB10" s="19">
        <v>1.0724754417879E-13</v>
      </c>
      <c r="AC10" s="19">
        <v>8.9261931179862497E-14</v>
      </c>
      <c r="AD10" s="19">
        <v>9.0816243414337805E-14</v>
      </c>
      <c r="AE10" s="19">
        <v>1.03250741290139E-13</v>
      </c>
      <c r="AF10" s="19">
        <v>8.9150908877399994E-14</v>
      </c>
      <c r="AG10" s="19">
        <v>9.0816243414337805E-14</v>
      </c>
      <c r="AH10" s="19">
        <v>1.03250741290139E-13</v>
      </c>
      <c r="AI10" s="19">
        <v>8.9150908877399994E-14</v>
      </c>
    </row>
    <row r="11" spans="1:35" x14ac:dyDescent="0.45">
      <c r="A11" s="19">
        <v>8.6708418223224701E-14</v>
      </c>
      <c r="B11" s="19">
        <v>8.3266726846886703E-14</v>
      </c>
      <c r="C11" s="19">
        <v>8.6819440525687204E-14</v>
      </c>
      <c r="D11" s="19">
        <v>8.3266726846886703E-14</v>
      </c>
      <c r="E11" s="19">
        <v>8.62643290133746E-14</v>
      </c>
      <c r="F11" s="19">
        <v>8.53761505936745E-14</v>
      </c>
      <c r="G11" s="19">
        <v>9.0372154204487705E-14</v>
      </c>
      <c r="H11" s="19">
        <v>8.3266726846886703E-14</v>
      </c>
      <c r="I11" s="19">
        <v>9.0039087297100195E-14</v>
      </c>
      <c r="J11" s="19">
        <v>8.3266726846886703E-14</v>
      </c>
      <c r="K11" s="19">
        <v>8.8928864272475001E-14</v>
      </c>
      <c r="L11" s="19">
        <v>9.3147711766050596E-14</v>
      </c>
      <c r="M11" s="19">
        <v>8.8928864272475001E-14</v>
      </c>
      <c r="N11" s="19">
        <v>9.3147711766050596E-14</v>
      </c>
      <c r="O11" s="19">
        <v>9.0927265716800295E-14</v>
      </c>
      <c r="P11" s="19">
        <v>9.4146912488213199E-14</v>
      </c>
      <c r="Q11" s="19">
        <v>8.8817841970012498E-14</v>
      </c>
      <c r="R11" s="19">
        <v>9.3147711766050596E-14</v>
      </c>
      <c r="S11" s="19">
        <v>8.9261931179862497E-14</v>
      </c>
      <c r="T11" s="19">
        <v>9.3147711766050596E-14</v>
      </c>
      <c r="U11" s="19">
        <v>9.0483176506950195E-14</v>
      </c>
      <c r="V11" s="19">
        <v>1.0058620603103901E-13</v>
      </c>
      <c r="W11" s="19">
        <v>8.9261931179862497E-14</v>
      </c>
      <c r="X11" s="19">
        <v>9.0483176506950195E-14</v>
      </c>
      <c r="Y11" s="19">
        <v>1.0058620603103901E-13</v>
      </c>
      <c r="Z11" s="19">
        <v>8.9261931179862497E-14</v>
      </c>
      <c r="AA11" s="19">
        <v>8.7596596642924801E-14</v>
      </c>
      <c r="AB11" s="19">
        <v>9.7477581562088694E-14</v>
      </c>
      <c r="AC11" s="19">
        <v>8.9261931179862497E-14</v>
      </c>
      <c r="AD11" s="19">
        <v>9.0483176506950195E-14</v>
      </c>
      <c r="AE11" s="19">
        <v>1.0058620603103901E-13</v>
      </c>
      <c r="AF11" s="19">
        <v>8.9261931179862497E-14</v>
      </c>
      <c r="AG11" s="19">
        <v>9.0483176506950195E-14</v>
      </c>
      <c r="AH11" s="19">
        <v>1.0058620603103901E-13</v>
      </c>
      <c r="AI11" s="19">
        <v>8.9261931179862497E-14</v>
      </c>
    </row>
    <row r="12" spans="1:35" x14ac:dyDescent="0.45">
      <c r="A12" s="19">
        <v>8.7263529735537304E-14</v>
      </c>
      <c r="B12" s="19">
        <v>8.3266726846886703E-14</v>
      </c>
      <c r="C12" s="19">
        <v>8.71525074330747E-14</v>
      </c>
      <c r="D12" s="19">
        <v>8.3266726846886703E-14</v>
      </c>
      <c r="E12" s="19">
        <v>8.62643290133746E-14</v>
      </c>
      <c r="F12" s="19">
        <v>8.4710016778899406E-14</v>
      </c>
      <c r="G12" s="19">
        <v>8.9928064994637604E-14</v>
      </c>
      <c r="H12" s="19">
        <v>8.3266726846886703E-14</v>
      </c>
      <c r="I12" s="19">
        <v>9.0594198809412698E-14</v>
      </c>
      <c r="J12" s="19">
        <v>8.3266726846886703E-14</v>
      </c>
      <c r="K12" s="19">
        <v>8.8373752760162398E-14</v>
      </c>
      <c r="L12" s="19">
        <v>9.4146912488213199E-14</v>
      </c>
      <c r="M12" s="19">
        <v>8.8928864272475001E-14</v>
      </c>
      <c r="N12" s="19">
        <v>9.4146912488213199E-14</v>
      </c>
      <c r="O12" s="19">
        <v>9.1038288019262798E-14</v>
      </c>
      <c r="P12" s="19">
        <v>9.4368957093138306E-14</v>
      </c>
      <c r="Q12" s="19">
        <v>8.9150908877399994E-14</v>
      </c>
      <c r="R12" s="19">
        <v>9.4146912488213199E-14</v>
      </c>
      <c r="S12" s="19">
        <v>8.9594998087250095E-14</v>
      </c>
      <c r="T12" s="19">
        <v>9.4146912488213199E-14</v>
      </c>
      <c r="U12" s="19">
        <v>8.9372953482325102E-14</v>
      </c>
      <c r="V12" s="19">
        <v>1.01918473660589E-13</v>
      </c>
      <c r="W12" s="19">
        <v>8.9150908877399994E-14</v>
      </c>
      <c r="X12" s="19">
        <v>8.9372953482325102E-14</v>
      </c>
      <c r="Y12" s="19">
        <v>1.01918473660589E-13</v>
      </c>
      <c r="Z12" s="19">
        <v>8.9150908877399994E-14</v>
      </c>
      <c r="AA12" s="19">
        <v>9.0039087297100195E-14</v>
      </c>
      <c r="AB12" s="19">
        <v>1.00031094518726E-13</v>
      </c>
      <c r="AC12" s="19">
        <v>8.9261931179862497E-14</v>
      </c>
      <c r="AD12" s="19">
        <v>8.7596596642924801E-14</v>
      </c>
      <c r="AE12" s="19">
        <v>1.01918473660589E-13</v>
      </c>
      <c r="AF12" s="19">
        <v>8.9150908877399994E-14</v>
      </c>
      <c r="AG12" s="19">
        <v>8.7596596642924801E-14</v>
      </c>
      <c r="AH12" s="19">
        <v>1.01918473660589E-13</v>
      </c>
      <c r="AI12" s="19">
        <v>8.9150908877399994E-14</v>
      </c>
    </row>
    <row r="13" spans="1:35" x14ac:dyDescent="0.45">
      <c r="A13" s="19">
        <v>8.7707618945387304E-14</v>
      </c>
      <c r="B13" s="19">
        <v>8.3266726846886703E-14</v>
      </c>
      <c r="C13" s="19">
        <v>8.62643290133746E-14</v>
      </c>
      <c r="D13" s="19">
        <v>8.3266726846886703E-14</v>
      </c>
      <c r="E13" s="19">
        <v>8.6597395920762198E-14</v>
      </c>
      <c r="F13" s="19">
        <v>8.49320613838244E-14</v>
      </c>
      <c r="G13" s="19">
        <v>9.0150109599562698E-14</v>
      </c>
      <c r="H13" s="19">
        <v>8.3266726846886703E-14</v>
      </c>
      <c r="I13" s="19">
        <v>9.0150109599562698E-14</v>
      </c>
      <c r="J13" s="19">
        <v>8.3266726846886703E-14</v>
      </c>
      <c r="K13" s="19">
        <v>8.9039886574937504E-14</v>
      </c>
      <c r="L13" s="19">
        <v>9.5146113210375903E-14</v>
      </c>
      <c r="M13" s="19">
        <v>8.8928864272475001E-14</v>
      </c>
      <c r="N13" s="19">
        <v>9.4035890185750696E-14</v>
      </c>
      <c r="O13" s="19">
        <v>8.9928064994637604E-14</v>
      </c>
      <c r="P13" s="19">
        <v>9.7477581562088694E-14</v>
      </c>
      <c r="Q13" s="19">
        <v>8.8928864272475001E-14</v>
      </c>
      <c r="R13" s="19">
        <v>9.2592600253738005E-14</v>
      </c>
      <c r="S13" s="19">
        <v>9.0261131902025201E-14</v>
      </c>
      <c r="T13" s="19">
        <v>9.2592600253738005E-14</v>
      </c>
      <c r="U13" s="19">
        <v>8.8928864272475001E-14</v>
      </c>
      <c r="V13" s="19">
        <v>9.8587804586713901E-14</v>
      </c>
      <c r="W13" s="19">
        <v>8.9261931179862497E-14</v>
      </c>
      <c r="X13" s="19">
        <v>8.8928864272475001E-14</v>
      </c>
      <c r="Y13" s="19">
        <v>9.8587804586713901E-14</v>
      </c>
      <c r="Z13" s="19">
        <v>8.9261931179862497E-14</v>
      </c>
      <c r="AA13" s="19">
        <v>9.0261131902025201E-14</v>
      </c>
      <c r="AB13" s="19">
        <v>1.0103029524088901E-13</v>
      </c>
      <c r="AC13" s="19">
        <v>8.9150908877399994E-14</v>
      </c>
      <c r="AD13" s="19">
        <v>8.8262730457699894E-14</v>
      </c>
      <c r="AE13" s="19">
        <v>9.8587804586713901E-14</v>
      </c>
      <c r="AF13" s="19">
        <v>8.9261931179862497E-14</v>
      </c>
      <c r="AG13" s="19">
        <v>8.8262730457699894E-14</v>
      </c>
      <c r="AH13" s="19">
        <v>9.8587804586713901E-14</v>
      </c>
      <c r="AI13" s="19">
        <v>8.9261931179862497E-14</v>
      </c>
    </row>
    <row r="14" spans="1:35" x14ac:dyDescent="0.45">
      <c r="A14" s="19">
        <v>8.6708418223224701E-14</v>
      </c>
      <c r="B14" s="19">
        <v>8.3266726846886703E-14</v>
      </c>
      <c r="C14" s="19">
        <v>8.6375351315837103E-14</v>
      </c>
      <c r="D14" s="19">
        <v>8.3266726846886703E-14</v>
      </c>
      <c r="E14" s="19">
        <v>8.62643290133746E-14</v>
      </c>
      <c r="F14" s="19">
        <v>8.5154105988749494E-14</v>
      </c>
      <c r="G14" s="19">
        <v>9.0039087297100195E-14</v>
      </c>
      <c r="H14" s="19">
        <v>8.3266726846886703E-14</v>
      </c>
      <c r="I14" s="19">
        <v>9.1260332624187805E-14</v>
      </c>
      <c r="J14" s="19">
        <v>8.3266726846886703E-14</v>
      </c>
      <c r="K14" s="19">
        <v>8.9372953482325102E-14</v>
      </c>
      <c r="L14" s="19">
        <v>9.2481577951275502E-14</v>
      </c>
      <c r="M14" s="19">
        <v>8.8706819667549995E-14</v>
      </c>
      <c r="N14" s="19">
        <v>9.2481577951275502E-14</v>
      </c>
      <c r="O14" s="19">
        <v>9.1371354926650295E-14</v>
      </c>
      <c r="P14" s="19">
        <v>9.5368157815300896E-14</v>
      </c>
      <c r="Q14" s="19">
        <v>8.8151708155237404E-14</v>
      </c>
      <c r="R14" s="19">
        <v>9.2481577951275502E-14</v>
      </c>
      <c r="S14" s="19">
        <v>8.8151708155237404E-14</v>
      </c>
      <c r="T14" s="19">
        <v>9.2481577951275502E-14</v>
      </c>
      <c r="U14" s="19">
        <v>8.9372953482325102E-14</v>
      </c>
      <c r="V14" s="19">
        <v>9.6478380839926103E-14</v>
      </c>
      <c r="W14" s="19">
        <v>8.9261931179862497E-14</v>
      </c>
      <c r="X14" s="19">
        <v>8.9372953482325102E-14</v>
      </c>
      <c r="Y14" s="19">
        <v>9.6478380839926103E-14</v>
      </c>
      <c r="Z14" s="19">
        <v>8.9261931179862497E-14</v>
      </c>
      <c r="AA14" s="19">
        <v>9.0483176506950195E-14</v>
      </c>
      <c r="AB14" s="19">
        <v>1.09245945623115E-13</v>
      </c>
      <c r="AC14" s="19">
        <v>8.9150908877399994E-14</v>
      </c>
      <c r="AD14" s="19">
        <v>8.9483975784787605E-14</v>
      </c>
      <c r="AE14" s="19">
        <v>9.6478380839926103E-14</v>
      </c>
      <c r="AF14" s="19">
        <v>8.9261931179862497E-14</v>
      </c>
      <c r="AG14" s="19">
        <v>8.9483975784787605E-14</v>
      </c>
      <c r="AH14" s="19">
        <v>9.6478380839926103E-14</v>
      </c>
      <c r="AI14" s="19">
        <v>8.9261931179862497E-14</v>
      </c>
    </row>
    <row r="15" spans="1:35" x14ac:dyDescent="0.45">
      <c r="A15" s="19">
        <v>8.6819440525687204E-14</v>
      </c>
      <c r="B15" s="19">
        <v>8.3266726846886703E-14</v>
      </c>
      <c r="C15" s="19">
        <v>8.7596596642924801E-14</v>
      </c>
      <c r="D15" s="19">
        <v>8.3266726846886703E-14</v>
      </c>
      <c r="E15" s="19">
        <v>8.6042284408449594E-14</v>
      </c>
      <c r="F15" s="19">
        <v>8.5265128291211997E-14</v>
      </c>
      <c r="G15" s="19">
        <v>9.0927265716800295E-14</v>
      </c>
      <c r="H15" s="19">
        <v>8.3266726846886703E-14</v>
      </c>
      <c r="I15" s="19">
        <v>9.0150109599562698E-14</v>
      </c>
      <c r="J15" s="19">
        <v>8.3266726846886703E-14</v>
      </c>
      <c r="K15" s="19">
        <v>8.9150908877399994E-14</v>
      </c>
      <c r="L15" s="19">
        <v>9.3813845580825702E-14</v>
      </c>
      <c r="M15" s="19">
        <v>8.8928864272475001E-14</v>
      </c>
      <c r="N15" s="19">
        <v>9.3813845580825702E-14</v>
      </c>
      <c r="O15" s="19">
        <v>8.9039886574937504E-14</v>
      </c>
      <c r="P15" s="19">
        <v>9.3147711766050596E-14</v>
      </c>
      <c r="Q15" s="19">
        <v>9.0039087297100195E-14</v>
      </c>
      <c r="R15" s="19">
        <v>9.3813845580825702E-14</v>
      </c>
      <c r="S15" s="19">
        <v>9.0039087297100195E-14</v>
      </c>
      <c r="T15" s="19">
        <v>9.3813845580825702E-14</v>
      </c>
      <c r="U15" s="19">
        <v>8.9372953482325102E-14</v>
      </c>
      <c r="V15" s="19">
        <v>9.3480778673438105E-14</v>
      </c>
      <c r="W15" s="19">
        <v>8.9150908877399994E-14</v>
      </c>
      <c r="X15" s="19">
        <v>8.9372953482325102E-14</v>
      </c>
      <c r="Y15" s="19">
        <v>9.3480778673438105E-14</v>
      </c>
      <c r="Z15" s="19">
        <v>8.9150908877399994E-14</v>
      </c>
      <c r="AA15" s="19">
        <v>8.9928064994637604E-14</v>
      </c>
      <c r="AB15" s="19">
        <v>1.00697228333501E-13</v>
      </c>
      <c r="AC15" s="19">
        <v>8.9261931179862497E-14</v>
      </c>
      <c r="AD15" s="19">
        <v>9.0594198809412698E-14</v>
      </c>
      <c r="AE15" s="19">
        <v>9.3480778673438105E-14</v>
      </c>
      <c r="AF15" s="19">
        <v>8.9150908877399994E-14</v>
      </c>
      <c r="AG15" s="19">
        <v>9.0594198809412698E-14</v>
      </c>
      <c r="AH15" s="19">
        <v>9.3480778673438105E-14</v>
      </c>
      <c r="AI15" s="19">
        <v>8.9150908877399994E-14</v>
      </c>
    </row>
    <row r="16" spans="1:35" x14ac:dyDescent="0.45">
      <c r="A16" s="19">
        <v>8.6930462828149694E-14</v>
      </c>
      <c r="B16" s="19">
        <v>8.3266726846886703E-14</v>
      </c>
      <c r="C16" s="19">
        <v>8.6708418223224701E-14</v>
      </c>
      <c r="D16" s="19">
        <v>8.3266726846886703E-14</v>
      </c>
      <c r="E16" s="19">
        <v>8.62643290133746E-14</v>
      </c>
      <c r="F16" s="19">
        <v>8.53761505936745E-14</v>
      </c>
      <c r="G16" s="19">
        <v>9.0261131902025201E-14</v>
      </c>
      <c r="H16" s="19">
        <v>8.3266726846886703E-14</v>
      </c>
      <c r="I16" s="19">
        <v>8.9928064994637604E-14</v>
      </c>
      <c r="J16" s="19">
        <v>8.3266726846886703E-14</v>
      </c>
      <c r="K16" s="19">
        <v>9.0150109599562698E-14</v>
      </c>
      <c r="L16" s="19">
        <v>9.4035890185750696E-14</v>
      </c>
      <c r="M16" s="19">
        <v>8.9594998087250095E-14</v>
      </c>
      <c r="N16" s="19">
        <v>9.4035890185750696E-14</v>
      </c>
      <c r="O16" s="19">
        <v>9.0039087297100195E-14</v>
      </c>
      <c r="P16" s="19">
        <v>9.4479979395600796E-14</v>
      </c>
      <c r="Q16" s="19">
        <v>8.7596596642924801E-14</v>
      </c>
      <c r="R16" s="19">
        <v>9.4035890185750696E-14</v>
      </c>
      <c r="S16" s="19">
        <v>8.8484775062624901E-14</v>
      </c>
      <c r="T16" s="19">
        <v>9.4035890185750696E-14</v>
      </c>
      <c r="U16" s="19">
        <v>8.8817841970012498E-14</v>
      </c>
      <c r="V16" s="19">
        <v>1.02473585172901E-13</v>
      </c>
      <c r="W16" s="19">
        <v>8.9261931179862497E-14</v>
      </c>
      <c r="X16" s="19">
        <v>8.8817841970012498E-14</v>
      </c>
      <c r="Y16" s="19">
        <v>1.02473585172901E-13</v>
      </c>
      <c r="Z16" s="19">
        <v>8.9261931179862497E-14</v>
      </c>
      <c r="AA16" s="19">
        <v>8.9261931179862497E-14</v>
      </c>
      <c r="AB16" s="19">
        <v>9.7144514654701197E-14</v>
      </c>
      <c r="AC16" s="19">
        <v>8.9150908877399994E-14</v>
      </c>
      <c r="AD16" s="19">
        <v>8.9150908877399994E-14</v>
      </c>
      <c r="AE16" s="19">
        <v>1.02473585172901E-13</v>
      </c>
      <c r="AF16" s="19">
        <v>8.9261931179862497E-14</v>
      </c>
      <c r="AG16" s="19">
        <v>8.9150908877399994E-14</v>
      </c>
      <c r="AH16" s="19">
        <v>1.02473585172901E-13</v>
      </c>
      <c r="AI16" s="19">
        <v>8.9261931179862497E-14</v>
      </c>
    </row>
    <row r="17" spans="1:35" x14ac:dyDescent="0.45">
      <c r="A17" s="19">
        <v>8.6486373618299694E-14</v>
      </c>
      <c r="B17" s="19">
        <v>8.3266726846886703E-14</v>
      </c>
      <c r="C17" s="19">
        <v>8.7374552037999794E-14</v>
      </c>
      <c r="D17" s="19">
        <v>8.3266726846886703E-14</v>
      </c>
      <c r="E17" s="19">
        <v>8.5598195198599506E-14</v>
      </c>
      <c r="F17" s="19">
        <v>8.53761505936745E-14</v>
      </c>
      <c r="G17" s="19">
        <v>8.9817042692175101E-14</v>
      </c>
      <c r="H17" s="19">
        <v>8.3266726846886703E-14</v>
      </c>
      <c r="I17" s="19">
        <v>9.0261131902025201E-14</v>
      </c>
      <c r="J17" s="19">
        <v>8.3266726846886703E-14</v>
      </c>
      <c r="K17" s="19">
        <v>8.9261931179862497E-14</v>
      </c>
      <c r="L17" s="19">
        <v>9.3813845580825702E-14</v>
      </c>
      <c r="M17" s="19">
        <v>8.7707618945387304E-14</v>
      </c>
      <c r="N17" s="19">
        <v>9.3813845580825702E-14</v>
      </c>
      <c r="O17" s="19">
        <v>8.9817042692175101E-14</v>
      </c>
      <c r="P17" s="19">
        <v>1.1302070390684E-13</v>
      </c>
      <c r="Q17" s="19">
        <v>8.9706020389712598E-14</v>
      </c>
      <c r="R17" s="19">
        <v>9.5257135512838406E-14</v>
      </c>
      <c r="S17" s="19">
        <v>8.9261931179862497E-14</v>
      </c>
      <c r="T17" s="19">
        <v>9.5257135512838406E-14</v>
      </c>
      <c r="U17" s="19">
        <v>8.9594998087250095E-14</v>
      </c>
      <c r="V17" s="19">
        <v>1.02695629777826E-13</v>
      </c>
      <c r="W17" s="19">
        <v>8.9261931179862497E-14</v>
      </c>
      <c r="X17" s="19">
        <v>8.9594998087250095E-14</v>
      </c>
      <c r="Y17" s="19">
        <v>1.02695629777826E-13</v>
      </c>
      <c r="Z17" s="19">
        <v>8.9261931179862497E-14</v>
      </c>
      <c r="AA17" s="19">
        <v>9.0594198809412698E-14</v>
      </c>
      <c r="AB17" s="19">
        <v>1.2800871473927999E-13</v>
      </c>
      <c r="AC17" s="19">
        <v>8.9372953482325102E-14</v>
      </c>
      <c r="AD17" s="19">
        <v>8.9261931179862497E-14</v>
      </c>
      <c r="AE17" s="19">
        <v>1.02695629777826E-13</v>
      </c>
      <c r="AF17" s="19">
        <v>8.9261931179862497E-14</v>
      </c>
      <c r="AG17" s="19">
        <v>8.9261931179862497E-14</v>
      </c>
      <c r="AH17" s="19">
        <v>1.02695629777826E-13</v>
      </c>
      <c r="AI17" s="19">
        <v>8.9261931179862497E-14</v>
      </c>
    </row>
    <row r="18" spans="1:35" x14ac:dyDescent="0.45">
      <c r="A18" s="19">
        <v>8.6708418223224701E-14</v>
      </c>
      <c r="B18" s="19">
        <v>8.3266726846886703E-14</v>
      </c>
      <c r="C18" s="19">
        <v>8.7374552037999794E-14</v>
      </c>
      <c r="D18" s="19">
        <v>8.3266726846886703E-14</v>
      </c>
      <c r="E18" s="19">
        <v>8.6819440525687204E-14</v>
      </c>
      <c r="F18" s="19">
        <v>8.5598195198599506E-14</v>
      </c>
      <c r="G18" s="19">
        <v>9.0150109599562698E-14</v>
      </c>
      <c r="H18" s="19">
        <v>8.3266726846886703E-14</v>
      </c>
      <c r="I18" s="19">
        <v>8.9817042692175101E-14</v>
      </c>
      <c r="J18" s="19">
        <v>8.3266726846886703E-14</v>
      </c>
      <c r="K18" s="19">
        <v>9.0150109599562698E-14</v>
      </c>
      <c r="L18" s="19">
        <v>9.1371354926650295E-14</v>
      </c>
      <c r="M18" s="19">
        <v>9.0483176506950195E-14</v>
      </c>
      <c r="N18" s="19">
        <v>9.1371354926650295E-14</v>
      </c>
      <c r="O18" s="19">
        <v>9.0261131902025201E-14</v>
      </c>
      <c r="P18" s="19">
        <v>9.3258734068513099E-14</v>
      </c>
      <c r="Q18" s="19">
        <v>8.7929663550312398E-14</v>
      </c>
      <c r="R18" s="19">
        <v>9.2481577951275502E-14</v>
      </c>
      <c r="S18" s="19">
        <v>8.8373752760162398E-14</v>
      </c>
      <c r="T18" s="19">
        <v>9.2481577951275502E-14</v>
      </c>
      <c r="U18" s="19">
        <v>9.0483176506950195E-14</v>
      </c>
      <c r="V18" s="19">
        <v>1.01807451358126E-13</v>
      </c>
      <c r="W18" s="19">
        <v>8.9261931179862497E-14</v>
      </c>
      <c r="X18" s="19">
        <v>9.0483176506950195E-14</v>
      </c>
      <c r="Y18" s="19">
        <v>1.01807451358126E-13</v>
      </c>
      <c r="Z18" s="19">
        <v>8.9261931179862497E-14</v>
      </c>
      <c r="AA18" s="19">
        <v>9.0039087297100195E-14</v>
      </c>
      <c r="AB18" s="19">
        <v>1.00031094518726E-13</v>
      </c>
      <c r="AC18" s="19">
        <v>8.9261931179862497E-14</v>
      </c>
      <c r="AD18" s="19">
        <v>8.9372953482325102E-14</v>
      </c>
      <c r="AE18" s="19">
        <v>1.01807451358126E-13</v>
      </c>
      <c r="AF18" s="19">
        <v>8.9261931179862497E-14</v>
      </c>
      <c r="AG18" s="19">
        <v>8.9372953482325102E-14</v>
      </c>
      <c r="AH18" s="19">
        <v>1.01807451358126E-13</v>
      </c>
      <c r="AI18" s="19">
        <v>8.9261931179862497E-14</v>
      </c>
    </row>
    <row r="19" spans="1:35" x14ac:dyDescent="0.45">
      <c r="A19" s="19">
        <v>8.7374552037999794E-14</v>
      </c>
      <c r="B19" s="19">
        <v>8.3266726846886703E-14</v>
      </c>
      <c r="C19" s="19">
        <v>8.7041485130612197E-14</v>
      </c>
      <c r="D19" s="19">
        <v>8.3266726846886703E-14</v>
      </c>
      <c r="E19" s="19">
        <v>8.6597395920762198E-14</v>
      </c>
      <c r="F19" s="19">
        <v>8.49320613838244E-14</v>
      </c>
      <c r="G19" s="19">
        <v>9.0372154204487705E-14</v>
      </c>
      <c r="H19" s="19">
        <v>8.3266726846886703E-14</v>
      </c>
      <c r="I19" s="19">
        <v>9.0705221111875201E-14</v>
      </c>
      <c r="J19" s="19">
        <v>8.3266726846886703E-14</v>
      </c>
      <c r="K19" s="19">
        <v>8.7929663550312398E-14</v>
      </c>
      <c r="L19" s="19">
        <v>9.3369756370975602E-14</v>
      </c>
      <c r="M19" s="19">
        <v>9.0372154204487705E-14</v>
      </c>
      <c r="N19" s="19">
        <v>9.4035890185750696E-14</v>
      </c>
      <c r="O19" s="19">
        <v>8.8928864272475001E-14</v>
      </c>
      <c r="P19" s="19">
        <v>9.76996261670137E-14</v>
      </c>
      <c r="Q19" s="19">
        <v>8.9150908877399994E-14</v>
      </c>
      <c r="R19" s="19">
        <v>9.3369756370975602E-14</v>
      </c>
      <c r="S19" s="19">
        <v>8.9594998087250095E-14</v>
      </c>
      <c r="T19" s="19">
        <v>9.3369756370975602E-14</v>
      </c>
      <c r="U19" s="19">
        <v>8.9594998087250095E-14</v>
      </c>
      <c r="V19" s="19">
        <v>1.00364161426114E-13</v>
      </c>
      <c r="W19" s="19">
        <v>8.9150908877399994E-14</v>
      </c>
      <c r="X19" s="19">
        <v>8.9594998087250095E-14</v>
      </c>
      <c r="Y19" s="19">
        <v>1.00364161426114E-13</v>
      </c>
      <c r="Z19" s="19">
        <v>8.9150908877399994E-14</v>
      </c>
      <c r="AA19" s="19">
        <v>9.0927265716800295E-14</v>
      </c>
      <c r="AB19" s="19">
        <v>1.06581410364015E-13</v>
      </c>
      <c r="AC19" s="19">
        <v>8.9261931179862497E-14</v>
      </c>
      <c r="AD19" s="19">
        <v>9.0705221111875201E-14</v>
      </c>
      <c r="AE19" s="19">
        <v>1.00364161426114E-13</v>
      </c>
      <c r="AF19" s="19">
        <v>8.9150908877399994E-14</v>
      </c>
      <c r="AG19" s="19">
        <v>9.0705221111875201E-14</v>
      </c>
      <c r="AH19" s="19">
        <v>1.00364161426114E-13</v>
      </c>
      <c r="AI19" s="19">
        <v>8.9150908877399994E-14</v>
      </c>
    </row>
    <row r="20" spans="1:35" x14ac:dyDescent="0.45">
      <c r="A20" s="19">
        <v>8.7041485130612197E-14</v>
      </c>
      <c r="B20" s="19">
        <v>8.3266726846886703E-14</v>
      </c>
      <c r="C20" s="19">
        <v>8.7596596642924801E-14</v>
      </c>
      <c r="D20" s="19">
        <v>8.3266726846886703E-14</v>
      </c>
      <c r="E20" s="19">
        <v>8.6042284408449594E-14</v>
      </c>
      <c r="F20" s="19">
        <v>8.53761505936745E-14</v>
      </c>
      <c r="G20" s="19">
        <v>9.0261131902025201E-14</v>
      </c>
      <c r="H20" s="19">
        <v>8.3266726846886703E-14</v>
      </c>
      <c r="I20" s="19">
        <v>9.0483176506950195E-14</v>
      </c>
      <c r="J20" s="19">
        <v>8.3266726846886703E-14</v>
      </c>
      <c r="K20" s="19">
        <v>8.9706020389712598E-14</v>
      </c>
      <c r="L20" s="19">
        <v>9.3036689463588105E-14</v>
      </c>
      <c r="M20" s="19">
        <v>8.9817042692175101E-14</v>
      </c>
      <c r="N20" s="19">
        <v>9.3036689463588105E-14</v>
      </c>
      <c r="O20" s="19">
        <v>9.0705221111875201E-14</v>
      </c>
      <c r="P20" s="19">
        <v>9.3036689463588105E-14</v>
      </c>
      <c r="Q20" s="19">
        <v>8.9150908877399994E-14</v>
      </c>
      <c r="R20" s="19">
        <v>9.3036689463588105E-14</v>
      </c>
      <c r="S20" s="19">
        <v>9.0039087297100195E-14</v>
      </c>
      <c r="T20" s="19">
        <v>9.3036689463588105E-14</v>
      </c>
      <c r="U20" s="19">
        <v>9.0594198809412698E-14</v>
      </c>
      <c r="V20" s="19">
        <v>9.59232693276135E-14</v>
      </c>
      <c r="W20" s="19">
        <v>8.9261931179862497E-14</v>
      </c>
      <c r="X20" s="19">
        <v>9.0594198809412698E-14</v>
      </c>
      <c r="Y20" s="19">
        <v>9.59232693276135E-14</v>
      </c>
      <c r="Z20" s="19">
        <v>8.9261931179862497E-14</v>
      </c>
      <c r="AA20" s="19">
        <v>8.9928064994637604E-14</v>
      </c>
      <c r="AB20" s="19">
        <v>9.9364960703951498E-14</v>
      </c>
      <c r="AC20" s="19">
        <v>8.9372953482325102E-14</v>
      </c>
      <c r="AD20" s="19">
        <v>8.8595797365087404E-14</v>
      </c>
      <c r="AE20" s="19">
        <v>9.59232693276135E-14</v>
      </c>
      <c r="AF20" s="19">
        <v>8.9261931179862497E-14</v>
      </c>
      <c r="AG20" s="19">
        <v>8.8595797365087404E-14</v>
      </c>
      <c r="AH20" s="19">
        <v>9.59232693276135E-14</v>
      </c>
      <c r="AI20" s="19">
        <v>8.9261931179862497E-14</v>
      </c>
    </row>
    <row r="21" spans="1:35" x14ac:dyDescent="0.45">
      <c r="A21" s="19">
        <v>8.6042284408449594E-14</v>
      </c>
      <c r="B21" s="19">
        <v>8.3266726846886703E-14</v>
      </c>
      <c r="C21" s="19">
        <v>8.6930462828149694E-14</v>
      </c>
      <c r="D21" s="19">
        <v>8.3266726846886703E-14</v>
      </c>
      <c r="E21" s="19">
        <v>8.62643290133746E-14</v>
      </c>
      <c r="F21" s="19">
        <v>8.5820239803524601E-14</v>
      </c>
      <c r="G21" s="19">
        <v>9.0039087297100195E-14</v>
      </c>
      <c r="H21" s="19">
        <v>8.3266726846886703E-14</v>
      </c>
      <c r="I21" s="19">
        <v>9.0594198809412698E-14</v>
      </c>
      <c r="J21" s="19">
        <v>8.3266726846886703E-14</v>
      </c>
      <c r="K21" s="19">
        <v>8.9928064994637604E-14</v>
      </c>
      <c r="L21" s="19">
        <v>9.5257135512838406E-14</v>
      </c>
      <c r="M21" s="19">
        <v>9.0372154204487705E-14</v>
      </c>
      <c r="N21" s="19">
        <v>9.1815444136500395E-14</v>
      </c>
      <c r="O21" s="19">
        <v>8.9817042692175101E-14</v>
      </c>
      <c r="P21" s="19">
        <v>9.6478380839926103E-14</v>
      </c>
      <c r="Q21" s="19">
        <v>8.8262730457699894E-14</v>
      </c>
      <c r="R21" s="19">
        <v>9.1371354926650295E-14</v>
      </c>
      <c r="S21" s="19">
        <v>8.8484775062624901E-14</v>
      </c>
      <c r="T21" s="19">
        <v>9.1371354926650295E-14</v>
      </c>
      <c r="U21" s="19">
        <v>9.0372154204487705E-14</v>
      </c>
      <c r="V21" s="19">
        <v>9.8032693074401297E-14</v>
      </c>
      <c r="W21" s="19">
        <v>8.9261931179862497E-14</v>
      </c>
      <c r="X21" s="19">
        <v>9.0372154204487705E-14</v>
      </c>
      <c r="Y21" s="19">
        <v>9.8032693074401297E-14</v>
      </c>
      <c r="Z21" s="19">
        <v>8.9261931179862497E-14</v>
      </c>
      <c r="AA21" s="19">
        <v>9.0705221111875201E-14</v>
      </c>
      <c r="AB21" s="19">
        <v>1.03028696685214E-13</v>
      </c>
      <c r="AC21" s="19">
        <v>8.9372953482325102E-14</v>
      </c>
      <c r="AD21" s="19">
        <v>8.9706020389712598E-14</v>
      </c>
      <c r="AE21" s="19">
        <v>9.8032693074401297E-14</v>
      </c>
      <c r="AF21" s="19">
        <v>8.9261931179862497E-14</v>
      </c>
      <c r="AG21" s="19">
        <v>8.9706020389712598E-14</v>
      </c>
      <c r="AH21" s="19">
        <v>9.8032693074401297E-14</v>
      </c>
      <c r="AI21" s="19">
        <v>8.9261931179862497E-14</v>
      </c>
    </row>
    <row r="22" spans="1:35" x14ac:dyDescent="0.45">
      <c r="A22" s="19">
        <v>8.7929663550312398E-14</v>
      </c>
      <c r="B22" s="19">
        <v>8.3266726846886703E-14</v>
      </c>
      <c r="C22" s="19">
        <v>8.7263529735537304E-14</v>
      </c>
      <c r="D22" s="19">
        <v>8.3266726846886703E-14</v>
      </c>
      <c r="E22" s="19">
        <v>8.6375351315837103E-14</v>
      </c>
      <c r="F22" s="19">
        <v>8.6042284408449594E-14</v>
      </c>
      <c r="G22" s="19">
        <v>8.9928064994637604E-14</v>
      </c>
      <c r="H22" s="19">
        <v>8.3266726846886703E-14</v>
      </c>
      <c r="I22" s="19">
        <v>8.9928064994637604E-14</v>
      </c>
      <c r="J22" s="19">
        <v>8.3266726846886703E-14</v>
      </c>
      <c r="K22" s="19">
        <v>8.9483975784787605E-14</v>
      </c>
      <c r="L22" s="19">
        <v>9.3147711766050596E-14</v>
      </c>
      <c r="M22" s="19">
        <v>8.8484775062624901E-14</v>
      </c>
      <c r="N22" s="19">
        <v>9.3147711766050596E-14</v>
      </c>
      <c r="O22" s="19">
        <v>9.0816243414337805E-14</v>
      </c>
      <c r="P22" s="19">
        <v>9.8809849191638894E-14</v>
      </c>
      <c r="Q22" s="19">
        <v>8.9261931179862497E-14</v>
      </c>
      <c r="R22" s="19">
        <v>9.3147711766050596E-14</v>
      </c>
      <c r="S22" s="19">
        <v>8.9039886574937504E-14</v>
      </c>
      <c r="T22" s="19">
        <v>9.3147711766050596E-14</v>
      </c>
      <c r="U22" s="19">
        <v>8.9706020389712598E-14</v>
      </c>
      <c r="V22" s="19">
        <v>9.5812247025150997E-14</v>
      </c>
      <c r="W22" s="19">
        <v>8.9261931179862497E-14</v>
      </c>
      <c r="X22" s="19">
        <v>8.9706020389712598E-14</v>
      </c>
      <c r="Y22" s="19">
        <v>9.5812247025150997E-14</v>
      </c>
      <c r="Z22" s="19">
        <v>8.9261931179862497E-14</v>
      </c>
      <c r="AA22" s="19">
        <v>9.0483176506950195E-14</v>
      </c>
      <c r="AB22" s="19">
        <v>1.01918473660589E-13</v>
      </c>
      <c r="AC22" s="19">
        <v>8.9150908877399994E-14</v>
      </c>
      <c r="AD22" s="19">
        <v>9.0372154204487705E-14</v>
      </c>
      <c r="AE22" s="19">
        <v>9.5812247025150997E-14</v>
      </c>
      <c r="AF22" s="19">
        <v>8.9261931179862497E-14</v>
      </c>
      <c r="AG22" s="19">
        <v>9.0372154204487705E-14</v>
      </c>
      <c r="AH22" s="19">
        <v>9.5812247025150997E-14</v>
      </c>
      <c r="AI22" s="19">
        <v>8.9261931179862497E-14</v>
      </c>
    </row>
    <row r="23" spans="1:35" x14ac:dyDescent="0.45">
      <c r="A23" s="19">
        <v>8.7929663550312398E-14</v>
      </c>
      <c r="B23" s="19">
        <v>8.3266726846886703E-14</v>
      </c>
      <c r="C23" s="19">
        <v>8.7485574340462298E-14</v>
      </c>
      <c r="D23" s="19">
        <v>8.3266726846886703E-14</v>
      </c>
      <c r="E23" s="19">
        <v>8.5709217501061997E-14</v>
      </c>
      <c r="F23" s="19">
        <v>8.5598195198599506E-14</v>
      </c>
      <c r="G23" s="19">
        <v>9.0039087297100195E-14</v>
      </c>
      <c r="H23" s="19">
        <v>8.3266726846886703E-14</v>
      </c>
      <c r="I23" s="19">
        <v>9.0816243414337805E-14</v>
      </c>
      <c r="J23" s="19">
        <v>8.3266726846886703E-14</v>
      </c>
      <c r="K23" s="19">
        <v>8.9483975784787605E-14</v>
      </c>
      <c r="L23" s="19">
        <v>9.2370555648812999E-14</v>
      </c>
      <c r="M23" s="19">
        <v>8.8484775062624901E-14</v>
      </c>
      <c r="N23" s="19">
        <v>9.2370555648812999E-14</v>
      </c>
      <c r="O23" s="19">
        <v>8.8928864272475001E-14</v>
      </c>
      <c r="P23" s="19">
        <v>9.7588603864551197E-14</v>
      </c>
      <c r="Q23" s="19">
        <v>8.8817841970012498E-14</v>
      </c>
      <c r="R23" s="19">
        <v>9.2370555648812999E-14</v>
      </c>
      <c r="S23" s="19">
        <v>8.8373752760162398E-14</v>
      </c>
      <c r="T23" s="19">
        <v>9.2370555648812999E-14</v>
      </c>
      <c r="U23" s="19">
        <v>2.9821700664456302E-12</v>
      </c>
      <c r="V23" s="19">
        <v>2.3846480345923701E-12</v>
      </c>
      <c r="W23" s="19">
        <v>8.9261931179862497E-14</v>
      </c>
      <c r="X23" s="19">
        <v>2.9821700664456302E-12</v>
      </c>
      <c r="Y23" s="19">
        <v>2.3846480345923701E-12</v>
      </c>
      <c r="Z23" s="19">
        <v>8.9261931179862497E-14</v>
      </c>
      <c r="AA23" s="19">
        <v>8.9706020389712598E-14</v>
      </c>
      <c r="AB23" s="19">
        <v>1.04694031222152E-13</v>
      </c>
      <c r="AC23" s="19">
        <v>8.9261931179862497E-14</v>
      </c>
      <c r="AD23" s="19">
        <v>2.9825031333530201E-12</v>
      </c>
      <c r="AE23" s="19">
        <v>2.3846480345923701E-12</v>
      </c>
      <c r="AF23" s="19">
        <v>8.9261931179862497E-14</v>
      </c>
      <c r="AG23" s="19">
        <v>2.9825031333530201E-12</v>
      </c>
      <c r="AH23" s="19">
        <v>2.3846480345923701E-12</v>
      </c>
      <c r="AI23" s="19">
        <v>8.9261931179862497E-14</v>
      </c>
    </row>
    <row r="24" spans="1:35" x14ac:dyDescent="0.45">
      <c r="A24" s="19">
        <v>8.7485574340462298E-14</v>
      </c>
      <c r="B24" s="19">
        <v>8.3266726846886703E-14</v>
      </c>
      <c r="C24" s="19">
        <v>8.71525074330747E-14</v>
      </c>
      <c r="D24" s="19">
        <v>8.3266726846886703E-14</v>
      </c>
      <c r="E24" s="19">
        <v>8.6153306710912097E-14</v>
      </c>
      <c r="F24" s="19">
        <v>8.5154105988749494E-14</v>
      </c>
      <c r="G24" s="19">
        <v>9.0705221111875201E-14</v>
      </c>
      <c r="H24" s="19">
        <v>8.3266726846886703E-14</v>
      </c>
      <c r="I24" s="19">
        <v>9.0372154204487705E-14</v>
      </c>
      <c r="J24" s="19">
        <v>8.3266726846886703E-14</v>
      </c>
      <c r="K24" s="19">
        <v>8.9039886574937504E-14</v>
      </c>
      <c r="L24" s="19">
        <v>9.3369756370975602E-14</v>
      </c>
      <c r="M24" s="19">
        <v>9.0483176506950195E-14</v>
      </c>
      <c r="N24" s="19">
        <v>9.3369756370975602E-14</v>
      </c>
      <c r="O24" s="19">
        <v>8.9261931179862497E-14</v>
      </c>
      <c r="P24" s="19">
        <v>9.4146912488213199E-14</v>
      </c>
      <c r="Q24" s="19">
        <v>8.7485574340462298E-14</v>
      </c>
      <c r="R24" s="19">
        <v>9.3369756370975602E-14</v>
      </c>
      <c r="S24" s="19">
        <v>8.7707618945387304E-14</v>
      </c>
      <c r="T24" s="19">
        <v>9.3369756370975602E-14</v>
      </c>
      <c r="U24" s="19">
        <v>9.1260332624187805E-14</v>
      </c>
      <c r="V24" s="19">
        <v>9.9698027611338994E-14</v>
      </c>
      <c r="W24" s="19">
        <v>8.9261931179862497E-14</v>
      </c>
      <c r="X24" s="19">
        <v>9.1260332624187805E-14</v>
      </c>
      <c r="Y24" s="19">
        <v>9.9698027611338994E-14</v>
      </c>
      <c r="Z24" s="19">
        <v>8.9261931179862497E-14</v>
      </c>
      <c r="AA24" s="19">
        <v>8.9817042692175101E-14</v>
      </c>
      <c r="AB24" s="19">
        <v>9.4368957093138306E-14</v>
      </c>
      <c r="AC24" s="19">
        <v>8.9261931179862497E-14</v>
      </c>
      <c r="AD24" s="19">
        <v>8.8262730457699894E-14</v>
      </c>
      <c r="AE24" s="19">
        <v>9.9698027611338994E-14</v>
      </c>
      <c r="AF24" s="19">
        <v>8.9261931179862497E-14</v>
      </c>
      <c r="AG24" s="19">
        <v>8.8262730457699894E-14</v>
      </c>
      <c r="AH24" s="19">
        <v>9.9698027611338994E-14</v>
      </c>
      <c r="AI24" s="19">
        <v>8.9261931179862497E-14</v>
      </c>
    </row>
    <row r="25" spans="1:35" x14ac:dyDescent="0.45">
      <c r="A25" s="19">
        <v>8.7485574340462298E-14</v>
      </c>
      <c r="B25" s="19">
        <v>8.3266726846886703E-14</v>
      </c>
      <c r="C25" s="19">
        <v>8.6930462828149694E-14</v>
      </c>
      <c r="D25" s="19">
        <v>8.3266726846886703E-14</v>
      </c>
      <c r="E25" s="19">
        <v>8.6930462828149694E-14</v>
      </c>
      <c r="F25" s="19">
        <v>8.5820239803524601E-14</v>
      </c>
      <c r="G25" s="19">
        <v>9.0483176506950195E-14</v>
      </c>
      <c r="H25" s="19">
        <v>8.3266726846886703E-14</v>
      </c>
      <c r="I25" s="19">
        <v>8.9706020389712598E-14</v>
      </c>
      <c r="J25" s="19">
        <v>8.3266726846886703E-14</v>
      </c>
      <c r="K25" s="19">
        <v>8.9817042692175101E-14</v>
      </c>
      <c r="L25" s="19">
        <v>9.3258734068513099E-14</v>
      </c>
      <c r="M25" s="19">
        <v>8.9150908877399994E-14</v>
      </c>
      <c r="N25" s="19">
        <v>9.3258734068513099E-14</v>
      </c>
      <c r="O25" s="19">
        <v>8.9372953482325102E-14</v>
      </c>
      <c r="P25" s="19">
        <v>1.02029495963051E-13</v>
      </c>
      <c r="Q25" s="19">
        <v>8.9150908877399994E-14</v>
      </c>
      <c r="R25" s="19">
        <v>9.3258734068513099E-14</v>
      </c>
      <c r="S25" s="19">
        <v>9.0039087297100195E-14</v>
      </c>
      <c r="T25" s="19">
        <v>9.3258734068513099E-14</v>
      </c>
      <c r="U25" s="19">
        <v>8.9039886574937504E-14</v>
      </c>
      <c r="V25" s="19">
        <v>1.01363362148276E-13</v>
      </c>
      <c r="W25" s="19">
        <v>8.9150908877399994E-14</v>
      </c>
      <c r="X25" s="19">
        <v>8.9039886574937504E-14</v>
      </c>
      <c r="Y25" s="19">
        <v>1.01363362148276E-13</v>
      </c>
      <c r="Z25" s="19">
        <v>8.9150908877399994E-14</v>
      </c>
      <c r="AA25" s="19">
        <v>9.0483176506950195E-14</v>
      </c>
      <c r="AB25" s="19">
        <v>1.04027897407377E-13</v>
      </c>
      <c r="AC25" s="19">
        <v>8.9372953482325102E-14</v>
      </c>
      <c r="AD25" s="19">
        <v>8.9483975784787605E-14</v>
      </c>
      <c r="AE25" s="19">
        <v>1.01363362148276E-13</v>
      </c>
      <c r="AF25" s="19">
        <v>8.9150908877399994E-14</v>
      </c>
      <c r="AG25" s="19">
        <v>8.9483975784787605E-14</v>
      </c>
      <c r="AH25" s="19">
        <v>1.01363362148276E-13</v>
      </c>
      <c r="AI25" s="19">
        <v>8.9150908877399994E-14</v>
      </c>
    </row>
    <row r="26" spans="1:35" x14ac:dyDescent="0.45">
      <c r="A26" s="19">
        <v>8.6708418223224701E-14</v>
      </c>
      <c r="B26" s="19">
        <v>8.3266726846886703E-14</v>
      </c>
      <c r="C26" s="19">
        <v>8.7596596642924801E-14</v>
      </c>
      <c r="D26" s="19">
        <v>8.3266726846886703E-14</v>
      </c>
      <c r="E26" s="19">
        <v>8.5598195198599506E-14</v>
      </c>
      <c r="F26" s="19">
        <v>8.4710016778899406E-14</v>
      </c>
      <c r="G26" s="19">
        <v>9.0150109599562698E-14</v>
      </c>
      <c r="H26" s="19">
        <v>8.3266726846886703E-14</v>
      </c>
      <c r="I26" s="19">
        <v>9.0372154204487705E-14</v>
      </c>
      <c r="J26" s="19">
        <v>8.3266726846886703E-14</v>
      </c>
      <c r="K26" s="19">
        <v>8.9483975784787605E-14</v>
      </c>
      <c r="L26" s="19">
        <v>9.5812247025150997E-14</v>
      </c>
      <c r="M26" s="19">
        <v>8.9150908877399994E-14</v>
      </c>
      <c r="N26" s="19">
        <v>9.5812247025150997E-14</v>
      </c>
      <c r="O26" s="19">
        <v>8.8817841970012498E-14</v>
      </c>
      <c r="P26" s="19">
        <v>9.8587804586713901E-14</v>
      </c>
      <c r="Q26" s="19">
        <v>8.9039886574937504E-14</v>
      </c>
      <c r="R26" s="19">
        <v>9.5368157815300896E-14</v>
      </c>
      <c r="S26" s="19">
        <v>8.9039886574937504E-14</v>
      </c>
      <c r="T26" s="19">
        <v>9.5368157815300896E-14</v>
      </c>
      <c r="U26" s="19">
        <v>8.9594998087250095E-14</v>
      </c>
      <c r="V26" s="19">
        <v>9.4702024000525802E-14</v>
      </c>
      <c r="W26" s="19">
        <v>8.9261931179862497E-14</v>
      </c>
      <c r="X26" s="19">
        <v>8.9594998087250095E-14</v>
      </c>
      <c r="Y26" s="19">
        <v>9.4702024000525802E-14</v>
      </c>
      <c r="Z26" s="19">
        <v>8.9261931179862497E-14</v>
      </c>
      <c r="AA26" s="19">
        <v>8.8484775062624901E-14</v>
      </c>
      <c r="AB26" s="19">
        <v>1.02029495963051E-13</v>
      </c>
      <c r="AC26" s="19">
        <v>8.9261931179862497E-14</v>
      </c>
      <c r="AD26" s="19">
        <v>9.2814644858662998E-14</v>
      </c>
      <c r="AE26" s="19">
        <v>9.4702024000525802E-14</v>
      </c>
      <c r="AF26" s="19">
        <v>8.9261931179862497E-14</v>
      </c>
      <c r="AG26" s="19">
        <v>9.2814644858662998E-14</v>
      </c>
      <c r="AH26" s="19">
        <v>9.4702024000525802E-14</v>
      </c>
      <c r="AI26" s="19">
        <v>8.9261931179862497E-14</v>
      </c>
    </row>
    <row r="27" spans="1:35" x14ac:dyDescent="0.45">
      <c r="A27" s="19">
        <v>8.7374552037999794E-14</v>
      </c>
      <c r="B27" s="19">
        <v>8.3266726846886703E-14</v>
      </c>
      <c r="C27" s="19">
        <v>8.6708418223224701E-14</v>
      </c>
      <c r="D27" s="19">
        <v>8.3266726846886703E-14</v>
      </c>
      <c r="E27" s="19">
        <v>8.6042284408449594E-14</v>
      </c>
      <c r="F27" s="19">
        <v>8.53761505936745E-14</v>
      </c>
      <c r="G27" s="19">
        <v>9.0705221111875201E-14</v>
      </c>
      <c r="H27" s="19">
        <v>8.3266726846886703E-14</v>
      </c>
      <c r="I27" s="19">
        <v>9.0039087297100195E-14</v>
      </c>
      <c r="J27" s="19">
        <v>8.3266726846886703E-14</v>
      </c>
      <c r="K27" s="19">
        <v>8.8928864272475001E-14</v>
      </c>
      <c r="L27" s="19">
        <v>9.3591800975900696E-14</v>
      </c>
      <c r="M27" s="19">
        <v>8.9372953482325102E-14</v>
      </c>
      <c r="N27" s="19">
        <v>9.9142916099026403E-14</v>
      </c>
      <c r="O27" s="19">
        <v>9.0927265716800295E-14</v>
      </c>
      <c r="P27" s="19">
        <v>9.5701224722688494E-14</v>
      </c>
      <c r="Q27" s="19">
        <v>8.7818641247849794E-14</v>
      </c>
      <c r="R27" s="19">
        <v>9.3591800975900696E-14</v>
      </c>
      <c r="S27" s="19">
        <v>8.71525074330747E-14</v>
      </c>
      <c r="T27" s="19">
        <v>9.3591800975900696E-14</v>
      </c>
      <c r="U27" s="19">
        <v>9.0816243414337805E-14</v>
      </c>
      <c r="V27" s="19">
        <v>9.7921670771938794E-14</v>
      </c>
      <c r="W27" s="19">
        <v>8.9150908877399994E-14</v>
      </c>
      <c r="X27" s="19">
        <v>9.0816243414337805E-14</v>
      </c>
      <c r="Y27" s="19">
        <v>9.7921670771938794E-14</v>
      </c>
      <c r="Z27" s="19">
        <v>8.9150908877399994E-14</v>
      </c>
      <c r="AA27" s="19">
        <v>8.9706020389712598E-14</v>
      </c>
      <c r="AB27" s="19">
        <v>1.04249942012302E-13</v>
      </c>
      <c r="AC27" s="19">
        <v>8.9150908877399994E-14</v>
      </c>
      <c r="AD27" s="19">
        <v>8.8040685852774901E-14</v>
      </c>
      <c r="AE27" s="19">
        <v>9.7921670771938794E-14</v>
      </c>
      <c r="AF27" s="19">
        <v>8.9150908877399994E-14</v>
      </c>
      <c r="AG27" s="19">
        <v>8.8040685852774901E-14</v>
      </c>
      <c r="AH27" s="19">
        <v>9.7921670771938794E-14</v>
      </c>
      <c r="AI27" s="19">
        <v>8.9150908877399994E-14</v>
      </c>
    </row>
    <row r="28" spans="1:35" x14ac:dyDescent="0.45">
      <c r="A28" s="19">
        <v>8.62643290133746E-14</v>
      </c>
      <c r="B28" s="19">
        <v>8.3266726846886703E-14</v>
      </c>
      <c r="C28" s="19">
        <v>8.6042284408449594E-14</v>
      </c>
      <c r="D28" s="19">
        <v>8.3266726846886703E-14</v>
      </c>
      <c r="E28" s="19">
        <v>8.6153306710912097E-14</v>
      </c>
      <c r="F28" s="19">
        <v>8.5820239803524601E-14</v>
      </c>
      <c r="G28" s="19">
        <v>9.0039087297100195E-14</v>
      </c>
      <c r="H28" s="19">
        <v>8.3266726846886703E-14</v>
      </c>
      <c r="I28" s="19">
        <v>9.0927265716800295E-14</v>
      </c>
      <c r="J28" s="19">
        <v>8.3266726846886703E-14</v>
      </c>
      <c r="K28" s="19">
        <v>8.8817841970012498E-14</v>
      </c>
      <c r="L28" s="19">
        <v>9.0150109599562698E-14</v>
      </c>
      <c r="M28" s="19">
        <v>8.9706020389712598E-14</v>
      </c>
      <c r="N28" s="19">
        <v>9.4368957093138306E-14</v>
      </c>
      <c r="O28" s="19">
        <v>8.8484775062624901E-14</v>
      </c>
      <c r="P28" s="19">
        <v>9.6145313932538506E-14</v>
      </c>
      <c r="Q28" s="19">
        <v>8.8373752760162398E-14</v>
      </c>
      <c r="R28" s="19">
        <v>9.0150109599562698E-14</v>
      </c>
      <c r="S28" s="19">
        <v>8.8373752760162398E-14</v>
      </c>
      <c r="T28" s="19">
        <v>9.0150109599562698E-14</v>
      </c>
      <c r="U28" s="19">
        <v>9.0483176506950195E-14</v>
      </c>
      <c r="V28" s="19">
        <v>9.4702024000525802E-14</v>
      </c>
      <c r="W28" s="19">
        <v>8.9150908877399994E-14</v>
      </c>
      <c r="X28" s="19">
        <v>9.0483176506950195E-14</v>
      </c>
      <c r="Y28" s="19">
        <v>9.4702024000525802E-14</v>
      </c>
      <c r="Z28" s="19">
        <v>8.9150908877399994E-14</v>
      </c>
      <c r="AA28" s="19">
        <v>9.2148511043887905E-14</v>
      </c>
      <c r="AB28" s="19">
        <v>1.03472785895064E-13</v>
      </c>
      <c r="AC28" s="19">
        <v>8.9261931179862497E-14</v>
      </c>
      <c r="AD28" s="19">
        <v>8.9706020389712598E-14</v>
      </c>
      <c r="AE28" s="19">
        <v>9.4702024000525802E-14</v>
      </c>
      <c r="AF28" s="19">
        <v>8.9150908877399994E-14</v>
      </c>
      <c r="AG28" s="19">
        <v>8.9706020389712598E-14</v>
      </c>
      <c r="AH28" s="19">
        <v>9.4702024000525802E-14</v>
      </c>
      <c r="AI28" s="19">
        <v>8.9150908877399994E-14</v>
      </c>
    </row>
    <row r="29" spans="1:35" x14ac:dyDescent="0.45">
      <c r="A29" s="19">
        <v>8.7596596642924801E-14</v>
      </c>
      <c r="B29" s="19">
        <v>8.3266726846886703E-14</v>
      </c>
      <c r="C29" s="19">
        <v>8.6708418223224701E-14</v>
      </c>
      <c r="D29" s="19">
        <v>8.3266726846886703E-14</v>
      </c>
      <c r="E29" s="19">
        <v>8.53761505936745E-14</v>
      </c>
      <c r="F29" s="19">
        <v>8.5598195198599506E-14</v>
      </c>
      <c r="G29" s="19">
        <v>9.0150109599562698E-14</v>
      </c>
      <c r="H29" s="19">
        <v>8.3266726846886703E-14</v>
      </c>
      <c r="I29" s="19">
        <v>9.1149310321725301E-14</v>
      </c>
      <c r="J29" s="19">
        <v>8.3266726846886703E-14</v>
      </c>
      <c r="K29" s="19">
        <v>8.9706020389712598E-14</v>
      </c>
      <c r="L29" s="19">
        <v>9.2925667161125602E-14</v>
      </c>
      <c r="M29" s="19">
        <v>9.0483176506950195E-14</v>
      </c>
      <c r="N29" s="19">
        <v>9.2925667161125602E-14</v>
      </c>
      <c r="O29" s="19">
        <v>8.9594998087250095E-14</v>
      </c>
      <c r="P29" s="19">
        <v>9.6034291630076003E-14</v>
      </c>
      <c r="Q29" s="19">
        <v>8.7818641247849794E-14</v>
      </c>
      <c r="R29" s="19">
        <v>9.2925667161125602E-14</v>
      </c>
      <c r="S29" s="19">
        <v>8.9150908877399994E-14</v>
      </c>
      <c r="T29" s="19">
        <v>9.2925667161125602E-14</v>
      </c>
      <c r="U29" s="19">
        <v>9.0039087297100195E-14</v>
      </c>
      <c r="V29" s="19">
        <v>9.7033492352238606E-14</v>
      </c>
      <c r="W29" s="19">
        <v>8.9372953482325102E-14</v>
      </c>
      <c r="X29" s="19">
        <v>9.0039087297100195E-14</v>
      </c>
      <c r="Y29" s="19">
        <v>9.7033492352238606E-14</v>
      </c>
      <c r="Z29" s="19">
        <v>8.9372953482325102E-14</v>
      </c>
      <c r="AA29" s="19">
        <v>9.1815444136500395E-14</v>
      </c>
      <c r="AB29" s="19">
        <v>1.03139718987677E-13</v>
      </c>
      <c r="AC29" s="19">
        <v>8.9150908877399994E-14</v>
      </c>
      <c r="AD29" s="19">
        <v>8.7818641247849794E-14</v>
      </c>
      <c r="AE29" s="19">
        <v>9.7033492352238606E-14</v>
      </c>
      <c r="AF29" s="19">
        <v>8.9372953482325102E-14</v>
      </c>
      <c r="AG29" s="19">
        <v>8.7818641247849794E-14</v>
      </c>
      <c r="AH29" s="19">
        <v>9.7033492352238606E-14</v>
      </c>
      <c r="AI29" s="19">
        <v>8.9372953482325102E-14</v>
      </c>
    </row>
    <row r="30" spans="1:35" x14ac:dyDescent="0.45">
      <c r="A30" s="19">
        <v>8.6375351315837103E-14</v>
      </c>
      <c r="B30" s="19">
        <v>8.3266726846886703E-14</v>
      </c>
      <c r="C30" s="19">
        <v>8.6486373618299694E-14</v>
      </c>
      <c r="D30" s="19">
        <v>8.3266726846886703E-14</v>
      </c>
      <c r="E30" s="19">
        <v>8.6708418223224701E-14</v>
      </c>
      <c r="F30" s="19">
        <v>8.5154105988749494E-14</v>
      </c>
      <c r="G30" s="19">
        <v>8.9817042692175101E-14</v>
      </c>
      <c r="H30" s="19">
        <v>8.3266726846886703E-14</v>
      </c>
      <c r="I30" s="19">
        <v>8.9706020389712598E-14</v>
      </c>
      <c r="J30" s="19">
        <v>8.3266726846886703E-14</v>
      </c>
      <c r="K30" s="19">
        <v>8.9261931179862497E-14</v>
      </c>
      <c r="L30" s="19">
        <v>9.3369756370975602E-14</v>
      </c>
      <c r="M30" s="19">
        <v>9.0039087297100195E-14</v>
      </c>
      <c r="N30" s="19">
        <v>9.2037488741425401E-14</v>
      </c>
      <c r="O30" s="19">
        <v>8.9261931179862497E-14</v>
      </c>
      <c r="P30" s="19">
        <v>9.59232693276135E-14</v>
      </c>
      <c r="Q30" s="19">
        <v>8.9039886574937504E-14</v>
      </c>
      <c r="R30" s="19">
        <v>9.3369756370975602E-14</v>
      </c>
      <c r="S30" s="19">
        <v>8.8595797365087404E-14</v>
      </c>
      <c r="T30" s="19">
        <v>9.3369756370975602E-14</v>
      </c>
      <c r="U30" s="19">
        <v>9.0705221111875201E-14</v>
      </c>
      <c r="V30" s="19">
        <v>1.01807451358126E-13</v>
      </c>
      <c r="W30" s="19">
        <v>8.9372953482325102E-14</v>
      </c>
      <c r="X30" s="19">
        <v>9.0705221111875201E-14</v>
      </c>
      <c r="Y30" s="19">
        <v>1.01807451358126E-13</v>
      </c>
      <c r="Z30" s="19">
        <v>8.9372953482325102E-14</v>
      </c>
      <c r="AA30" s="19">
        <v>9.1149310321725301E-14</v>
      </c>
      <c r="AB30" s="19">
        <v>9.4813046302988305E-14</v>
      </c>
      <c r="AC30" s="19">
        <v>8.9150908877399994E-14</v>
      </c>
      <c r="AD30" s="19">
        <v>9.0039087297100195E-14</v>
      </c>
      <c r="AE30" s="19">
        <v>1.01807451358126E-13</v>
      </c>
      <c r="AF30" s="19">
        <v>8.9372953482325102E-14</v>
      </c>
      <c r="AG30" s="19">
        <v>9.0039087297100195E-14</v>
      </c>
      <c r="AH30" s="19">
        <v>1.01807451358126E-13</v>
      </c>
      <c r="AI30" s="19">
        <v>8.9372953482325102E-14</v>
      </c>
    </row>
    <row r="31" spans="1:35" x14ac:dyDescent="0.45">
      <c r="A31" s="19">
        <v>8.62643290133746E-14</v>
      </c>
      <c r="B31" s="19">
        <v>8.3266726846886703E-14</v>
      </c>
      <c r="C31" s="19">
        <v>8.6597395920762198E-14</v>
      </c>
      <c r="D31" s="19">
        <v>8.3266726846886703E-14</v>
      </c>
      <c r="E31" s="19">
        <v>8.6375351315837103E-14</v>
      </c>
      <c r="F31" s="19">
        <v>8.5487172896137003E-14</v>
      </c>
      <c r="G31" s="19">
        <v>9.0372154204487705E-14</v>
      </c>
      <c r="H31" s="19">
        <v>8.3266726846886703E-14</v>
      </c>
      <c r="I31" s="19">
        <v>9.0261131902025201E-14</v>
      </c>
      <c r="J31" s="19">
        <v>8.3266726846886703E-14</v>
      </c>
      <c r="K31" s="19">
        <v>9.1260332624187805E-14</v>
      </c>
      <c r="L31" s="19">
        <v>9.4035890185750696E-14</v>
      </c>
      <c r="M31" s="19">
        <v>8.8817841970012498E-14</v>
      </c>
      <c r="N31" s="19">
        <v>9.4035890185750696E-14</v>
      </c>
      <c r="O31" s="19">
        <v>8.8817841970012498E-14</v>
      </c>
      <c r="P31" s="19">
        <v>9.3369756370975602E-14</v>
      </c>
      <c r="Q31" s="19">
        <v>9.0594198809412698E-14</v>
      </c>
      <c r="R31" s="19">
        <v>9.4035890185750696E-14</v>
      </c>
      <c r="S31" s="19">
        <v>9.0150109599562698E-14</v>
      </c>
      <c r="T31" s="19">
        <v>9.4035890185750696E-14</v>
      </c>
      <c r="U31" s="19">
        <v>8.8595797365087404E-14</v>
      </c>
      <c r="V31" s="19">
        <v>9.7921670771938794E-14</v>
      </c>
      <c r="W31" s="19">
        <v>8.9261931179862497E-14</v>
      </c>
      <c r="X31" s="19">
        <v>8.8595797365087404E-14</v>
      </c>
      <c r="Y31" s="19">
        <v>9.7921670771938794E-14</v>
      </c>
      <c r="Z31" s="19">
        <v>8.9261931179862497E-14</v>
      </c>
      <c r="AA31" s="19">
        <v>8.9706020389712598E-14</v>
      </c>
      <c r="AB31" s="19">
        <v>9.6478380839926103E-14</v>
      </c>
      <c r="AC31" s="19">
        <v>8.9261931179862497E-14</v>
      </c>
      <c r="AD31" s="19">
        <v>8.9706020389712598E-14</v>
      </c>
      <c r="AE31" s="19">
        <v>9.7921670771938794E-14</v>
      </c>
      <c r="AF31" s="19">
        <v>8.9261931179862497E-14</v>
      </c>
      <c r="AG31" s="19">
        <v>8.9706020389712598E-14</v>
      </c>
      <c r="AH31" s="19">
        <v>9.7921670771938794E-14</v>
      </c>
      <c r="AI31" s="19">
        <v>8.9261931179862497E-14</v>
      </c>
    </row>
    <row r="32" spans="1:35" x14ac:dyDescent="0.45">
      <c r="A32" s="19">
        <v>8.7263529735537304E-14</v>
      </c>
      <c r="B32" s="19">
        <v>8.3266726846886703E-14</v>
      </c>
      <c r="C32" s="19">
        <v>8.71525074330747E-14</v>
      </c>
      <c r="D32" s="19">
        <v>8.3266726846886703E-14</v>
      </c>
      <c r="E32" s="19">
        <v>8.5820239803524601E-14</v>
      </c>
      <c r="F32" s="19">
        <v>8.53761505936745E-14</v>
      </c>
      <c r="G32" s="19">
        <v>8.9928064994637604E-14</v>
      </c>
      <c r="H32" s="19">
        <v>8.3266726846886703E-14</v>
      </c>
      <c r="I32" s="19">
        <v>9.0927265716800295E-14</v>
      </c>
      <c r="J32" s="19">
        <v>8.3266726846886703E-14</v>
      </c>
      <c r="K32" s="19">
        <v>8.8151708155237404E-14</v>
      </c>
      <c r="L32" s="19">
        <v>9.1593399531575402E-14</v>
      </c>
      <c r="M32" s="19">
        <v>8.8928864272475001E-14</v>
      </c>
      <c r="N32" s="19">
        <v>9.4257934790675702E-14</v>
      </c>
      <c r="O32" s="19">
        <v>9.0594198809412698E-14</v>
      </c>
      <c r="P32" s="19">
        <v>9.7366559259626203E-14</v>
      </c>
      <c r="Q32" s="19">
        <v>8.9928064994637604E-14</v>
      </c>
      <c r="R32" s="19">
        <v>9.1371354926650295E-14</v>
      </c>
      <c r="S32" s="19">
        <v>9.0594198809412698E-14</v>
      </c>
      <c r="T32" s="19">
        <v>9.1371354926650295E-14</v>
      </c>
      <c r="U32" s="19">
        <v>8.9261931179862497E-14</v>
      </c>
      <c r="V32" s="19">
        <v>1.02917674382752E-13</v>
      </c>
      <c r="W32" s="19">
        <v>8.9150908877399994E-14</v>
      </c>
      <c r="X32" s="19">
        <v>8.9261931179862497E-14</v>
      </c>
      <c r="Y32" s="19">
        <v>1.02917674382752E-13</v>
      </c>
      <c r="Z32" s="19">
        <v>8.9150908877399994E-14</v>
      </c>
      <c r="AA32" s="19">
        <v>8.9594998087250095E-14</v>
      </c>
      <c r="AB32" s="19">
        <v>1.03250741290139E-13</v>
      </c>
      <c r="AC32" s="19">
        <v>8.9372953482325102E-14</v>
      </c>
      <c r="AD32" s="19">
        <v>8.9706020389712598E-14</v>
      </c>
      <c r="AE32" s="19">
        <v>1.02917674382752E-13</v>
      </c>
      <c r="AF32" s="19">
        <v>8.9150908877399994E-14</v>
      </c>
      <c r="AG32" s="19">
        <v>8.9706020389712598E-14</v>
      </c>
      <c r="AH32" s="19">
        <v>1.02917674382752E-13</v>
      </c>
      <c r="AI32" s="19">
        <v>8.9150908877399994E-14</v>
      </c>
    </row>
    <row r="33" spans="1:35" x14ac:dyDescent="0.45">
      <c r="A33" s="19">
        <v>8.7374552037999794E-14</v>
      </c>
      <c r="B33" s="19">
        <v>8.3266726846886703E-14</v>
      </c>
      <c r="C33" s="19">
        <v>8.71525074330747E-14</v>
      </c>
      <c r="D33" s="19">
        <v>8.3266726846886703E-14</v>
      </c>
      <c r="E33" s="19">
        <v>8.6153306710912097E-14</v>
      </c>
      <c r="F33" s="19">
        <v>8.6042284408449594E-14</v>
      </c>
      <c r="G33" s="19">
        <v>9.0483176506950195E-14</v>
      </c>
      <c r="H33" s="19">
        <v>8.3266726846886703E-14</v>
      </c>
      <c r="I33" s="19">
        <v>9.0039087297100195E-14</v>
      </c>
      <c r="J33" s="19">
        <v>8.3266726846886703E-14</v>
      </c>
      <c r="K33" s="19">
        <v>9.1149310321725301E-14</v>
      </c>
      <c r="L33" s="19">
        <v>8.9483975784787605E-14</v>
      </c>
      <c r="M33" s="19">
        <v>8.8928864272475001E-14</v>
      </c>
      <c r="N33" s="19">
        <v>9.0816243414337805E-14</v>
      </c>
      <c r="O33" s="19">
        <v>8.7929663550312398E-14</v>
      </c>
      <c r="P33" s="19">
        <v>9.8587804586713901E-14</v>
      </c>
      <c r="Q33" s="19">
        <v>9.0483176506950195E-14</v>
      </c>
      <c r="R33" s="19">
        <v>8.9483975784787605E-14</v>
      </c>
      <c r="S33" s="19">
        <v>9.0039087297100195E-14</v>
      </c>
      <c r="T33" s="19">
        <v>8.9483975784787605E-14</v>
      </c>
      <c r="U33" s="19">
        <v>8.8817841970012498E-14</v>
      </c>
      <c r="V33" s="19">
        <v>9.8920871494101397E-14</v>
      </c>
      <c r="W33" s="19">
        <v>8.9261931179862497E-14</v>
      </c>
      <c r="X33" s="19">
        <v>8.8817841970012498E-14</v>
      </c>
      <c r="Y33" s="19">
        <v>9.8920871494101397E-14</v>
      </c>
      <c r="Z33" s="19">
        <v>8.9261931179862497E-14</v>
      </c>
      <c r="AA33" s="19">
        <v>8.9261931179862497E-14</v>
      </c>
      <c r="AB33" s="19">
        <v>1.02473585172901E-13</v>
      </c>
      <c r="AC33" s="19">
        <v>8.9372953482325102E-14</v>
      </c>
      <c r="AD33" s="19">
        <v>9.0261131902025201E-14</v>
      </c>
      <c r="AE33" s="19">
        <v>9.8920871494101397E-14</v>
      </c>
      <c r="AF33" s="19">
        <v>8.9261931179862497E-14</v>
      </c>
      <c r="AG33" s="19">
        <v>9.0261131902025201E-14</v>
      </c>
      <c r="AH33" s="19">
        <v>9.8920871494101397E-14</v>
      </c>
      <c r="AI33" s="19">
        <v>8.9261931179862497E-14</v>
      </c>
    </row>
    <row r="34" spans="1:35" x14ac:dyDescent="0.45">
      <c r="A34" s="19">
        <v>8.7707618945387304E-14</v>
      </c>
      <c r="B34" s="19">
        <v>8.3266726846886703E-14</v>
      </c>
      <c r="C34" s="19">
        <v>8.7263529735537304E-14</v>
      </c>
      <c r="D34" s="19">
        <v>8.3266726846886703E-14</v>
      </c>
      <c r="E34" s="19">
        <v>8.6042284408449594E-14</v>
      </c>
      <c r="F34" s="19">
        <v>8.5598195198599506E-14</v>
      </c>
      <c r="G34" s="19">
        <v>9.0150109599562698E-14</v>
      </c>
      <c r="H34" s="19">
        <v>8.3266726846886703E-14</v>
      </c>
      <c r="I34" s="19">
        <v>8.9817042692175101E-14</v>
      </c>
      <c r="J34" s="19">
        <v>8.3266726846886703E-14</v>
      </c>
      <c r="K34" s="19">
        <v>8.8595797365087404E-14</v>
      </c>
      <c r="L34" s="19">
        <v>9.0705221111875201E-14</v>
      </c>
      <c r="M34" s="19">
        <v>8.9928064994637604E-14</v>
      </c>
      <c r="N34" s="19">
        <v>9.0705221111875201E-14</v>
      </c>
      <c r="O34" s="19">
        <v>9.0039087297100195E-14</v>
      </c>
      <c r="P34" s="19">
        <v>9.59232693276135E-14</v>
      </c>
      <c r="Q34" s="19">
        <v>8.9150908877399994E-14</v>
      </c>
      <c r="R34" s="19">
        <v>9.0705221111875201E-14</v>
      </c>
      <c r="S34" s="19">
        <v>8.7374552037999794E-14</v>
      </c>
      <c r="T34" s="19">
        <v>9.0705221111875201E-14</v>
      </c>
      <c r="U34" s="19">
        <v>9.0039087297100195E-14</v>
      </c>
      <c r="V34" s="19">
        <v>9.8365759981788794E-14</v>
      </c>
      <c r="W34" s="19">
        <v>8.9150908877399994E-14</v>
      </c>
      <c r="X34" s="19">
        <v>9.0039087297100195E-14</v>
      </c>
      <c r="Y34" s="19">
        <v>9.8365759981788794E-14</v>
      </c>
      <c r="Z34" s="19">
        <v>8.9150908877399994E-14</v>
      </c>
      <c r="AA34" s="19">
        <v>8.8262730457699894E-14</v>
      </c>
      <c r="AB34" s="19">
        <v>1.0769163338864E-13</v>
      </c>
      <c r="AC34" s="19">
        <v>8.9261931179862497E-14</v>
      </c>
      <c r="AD34" s="19">
        <v>8.7485574340462298E-14</v>
      </c>
      <c r="AE34" s="19">
        <v>9.8365759981788794E-14</v>
      </c>
      <c r="AF34" s="19">
        <v>8.9150908877399994E-14</v>
      </c>
      <c r="AG34" s="19">
        <v>8.7485574340462298E-14</v>
      </c>
      <c r="AH34" s="19">
        <v>9.8365759981788794E-14</v>
      </c>
      <c r="AI34" s="19">
        <v>8.9150908877399994E-14</v>
      </c>
    </row>
    <row r="35" spans="1:35" x14ac:dyDescent="0.45">
      <c r="A35" s="19">
        <v>8.7485574340462298E-14</v>
      </c>
      <c r="B35" s="19">
        <v>8.3266726846886703E-14</v>
      </c>
      <c r="C35" s="19">
        <v>8.7707618945387304E-14</v>
      </c>
      <c r="D35" s="19">
        <v>8.3266726846886703E-14</v>
      </c>
      <c r="E35" s="19">
        <v>8.6597395920762198E-14</v>
      </c>
      <c r="F35" s="19">
        <v>8.53761505936745E-14</v>
      </c>
      <c r="G35" s="19">
        <v>9.0039087297100195E-14</v>
      </c>
      <c r="H35" s="19">
        <v>8.3266726846886703E-14</v>
      </c>
      <c r="I35" s="19">
        <v>8.9817042692175101E-14</v>
      </c>
      <c r="J35" s="19">
        <v>8.3266726846886703E-14</v>
      </c>
      <c r="K35" s="19">
        <v>8.9261931179862497E-14</v>
      </c>
      <c r="L35" s="19">
        <v>9.0705221111875201E-14</v>
      </c>
      <c r="M35" s="19">
        <v>9.1371354926650295E-14</v>
      </c>
      <c r="N35" s="19">
        <v>9.4702024000525802E-14</v>
      </c>
      <c r="O35" s="19">
        <v>9.1371354926650295E-14</v>
      </c>
      <c r="P35" s="19">
        <v>9.59232693276135E-14</v>
      </c>
      <c r="Q35" s="19">
        <v>8.9150908877399994E-14</v>
      </c>
      <c r="R35" s="19">
        <v>9.0261131902025201E-14</v>
      </c>
      <c r="S35" s="19">
        <v>8.9372953482325102E-14</v>
      </c>
      <c r="T35" s="19">
        <v>9.0261131902025201E-14</v>
      </c>
      <c r="U35" s="19">
        <v>8.9817042692175101E-14</v>
      </c>
      <c r="V35" s="19">
        <v>9.8365759981788794E-14</v>
      </c>
      <c r="W35" s="19">
        <v>8.9150908877399994E-14</v>
      </c>
      <c r="X35" s="19">
        <v>8.9817042692175101E-14</v>
      </c>
      <c r="Y35" s="19">
        <v>9.8365759981788794E-14</v>
      </c>
      <c r="Z35" s="19">
        <v>8.9150908877399994E-14</v>
      </c>
      <c r="AA35" s="19">
        <v>9.2703622556200495E-14</v>
      </c>
      <c r="AB35" s="19">
        <v>1.02917674382752E-13</v>
      </c>
      <c r="AC35" s="19">
        <v>8.9261931179862497E-14</v>
      </c>
      <c r="AD35" s="19">
        <v>8.8595797365087404E-14</v>
      </c>
      <c r="AE35" s="19">
        <v>9.8365759981788794E-14</v>
      </c>
      <c r="AF35" s="19">
        <v>8.9150908877399994E-14</v>
      </c>
      <c r="AG35" s="19">
        <v>8.8595797365087404E-14</v>
      </c>
      <c r="AH35" s="19">
        <v>9.8365759981788794E-14</v>
      </c>
      <c r="AI35" s="19">
        <v>8.9150908877399994E-14</v>
      </c>
    </row>
    <row r="36" spans="1:35" x14ac:dyDescent="0.45">
      <c r="A36" s="19">
        <v>8.6930462828149694E-14</v>
      </c>
      <c r="B36" s="19">
        <v>8.3266726846886703E-14</v>
      </c>
      <c r="C36" s="19">
        <v>8.6375351315837103E-14</v>
      </c>
      <c r="D36" s="19">
        <v>8.3266726846886703E-14</v>
      </c>
      <c r="E36" s="19">
        <v>8.6153306710912097E-14</v>
      </c>
      <c r="F36" s="19">
        <v>8.5154105988749494E-14</v>
      </c>
      <c r="G36" s="19">
        <v>8.9706020389712598E-14</v>
      </c>
      <c r="H36" s="19">
        <v>8.3266726846886703E-14</v>
      </c>
      <c r="I36" s="19">
        <v>8.9594998087250095E-14</v>
      </c>
      <c r="J36" s="19">
        <v>8.3266726846886703E-14</v>
      </c>
      <c r="K36" s="19">
        <v>8.8373752760162398E-14</v>
      </c>
      <c r="L36" s="19">
        <v>9.2703622556200495E-14</v>
      </c>
      <c r="M36" s="19">
        <v>8.8040685852774901E-14</v>
      </c>
      <c r="N36" s="19">
        <v>9.2703622556200495E-14</v>
      </c>
      <c r="O36" s="19">
        <v>9.0372154204487705E-14</v>
      </c>
      <c r="P36" s="19">
        <v>9.8809849191638894E-14</v>
      </c>
      <c r="Q36" s="19">
        <v>8.9928064994637604E-14</v>
      </c>
      <c r="R36" s="19">
        <v>9.2703622556200495E-14</v>
      </c>
      <c r="S36" s="19">
        <v>8.8151708155237404E-14</v>
      </c>
      <c r="T36" s="19">
        <v>9.2703622556200495E-14</v>
      </c>
      <c r="U36" s="19">
        <v>8.8706819667549995E-14</v>
      </c>
      <c r="V36" s="19">
        <v>1.00919272938426E-13</v>
      </c>
      <c r="W36" s="19">
        <v>8.9261931179862497E-14</v>
      </c>
      <c r="X36" s="19">
        <v>8.8706819667549995E-14</v>
      </c>
      <c r="Y36" s="19">
        <v>1.00919272938426E-13</v>
      </c>
      <c r="Z36" s="19">
        <v>8.9261931179862497E-14</v>
      </c>
      <c r="AA36" s="19">
        <v>9.2481577951275502E-14</v>
      </c>
      <c r="AB36" s="19">
        <v>1.10134124042815E-13</v>
      </c>
      <c r="AC36" s="19">
        <v>8.9261931179862497E-14</v>
      </c>
      <c r="AD36" s="19">
        <v>8.9483975784787605E-14</v>
      </c>
      <c r="AE36" s="19">
        <v>1.00919272938426E-13</v>
      </c>
      <c r="AF36" s="19">
        <v>8.9261931179862497E-14</v>
      </c>
      <c r="AG36" s="19">
        <v>8.9483975784787605E-14</v>
      </c>
      <c r="AH36" s="19">
        <v>1.00919272938426E-13</v>
      </c>
      <c r="AI36" s="19">
        <v>8.9261931179862497E-14</v>
      </c>
    </row>
    <row r="37" spans="1:35" x14ac:dyDescent="0.45">
      <c r="A37" s="19">
        <v>8.5487172896137003E-14</v>
      </c>
      <c r="B37" s="19">
        <v>8.3266726846886703E-14</v>
      </c>
      <c r="C37" s="19">
        <v>8.6708418223224701E-14</v>
      </c>
      <c r="D37" s="19">
        <v>8.3266726846886703E-14</v>
      </c>
      <c r="E37" s="19">
        <v>8.6597395920762198E-14</v>
      </c>
      <c r="F37" s="19">
        <v>8.5820239803524601E-14</v>
      </c>
      <c r="G37" s="19">
        <v>9.0705221111875201E-14</v>
      </c>
      <c r="H37" s="19">
        <v>8.3266726846886703E-14</v>
      </c>
      <c r="I37" s="19">
        <v>9.0372154204487705E-14</v>
      </c>
      <c r="J37" s="19">
        <v>8.3266726846886703E-14</v>
      </c>
      <c r="K37" s="19">
        <v>8.9928064994637604E-14</v>
      </c>
      <c r="L37" s="19">
        <v>9.2148511043887905E-14</v>
      </c>
      <c r="M37" s="19">
        <v>9.0150109599562698E-14</v>
      </c>
      <c r="N37" s="19">
        <v>9.2148511043887905E-14</v>
      </c>
      <c r="O37" s="19">
        <v>9.0705221111875201E-14</v>
      </c>
      <c r="P37" s="19">
        <v>9.4146912488213199E-14</v>
      </c>
      <c r="Q37" s="19">
        <v>9.0039087297100195E-14</v>
      </c>
      <c r="R37" s="19">
        <v>9.2148511043887905E-14</v>
      </c>
      <c r="S37" s="19">
        <v>8.9817042692175101E-14</v>
      </c>
      <c r="T37" s="19">
        <v>9.2148511043887905E-14</v>
      </c>
      <c r="U37" s="19">
        <v>9.1371354926650295E-14</v>
      </c>
      <c r="V37" s="19">
        <v>9.8920871494101397E-14</v>
      </c>
      <c r="W37" s="19">
        <v>8.9261931179862497E-14</v>
      </c>
      <c r="X37" s="19">
        <v>9.1371354926650295E-14</v>
      </c>
      <c r="Y37" s="19">
        <v>9.8920871494101397E-14</v>
      </c>
      <c r="Z37" s="19">
        <v>8.9261931179862497E-14</v>
      </c>
      <c r="AA37" s="19">
        <v>9.0039087297100195E-14</v>
      </c>
      <c r="AB37" s="19">
        <v>1.01141317543351E-13</v>
      </c>
      <c r="AC37" s="19">
        <v>8.9150908877399994E-14</v>
      </c>
      <c r="AD37" s="19">
        <v>8.8706819667549995E-14</v>
      </c>
      <c r="AE37" s="19">
        <v>9.8920871494101397E-14</v>
      </c>
      <c r="AF37" s="19">
        <v>8.9261931179862497E-14</v>
      </c>
      <c r="AG37" s="19">
        <v>8.8706819667549995E-14</v>
      </c>
      <c r="AH37" s="19">
        <v>9.8920871494101397E-14</v>
      </c>
      <c r="AI37" s="19">
        <v>8.9261931179862497E-14</v>
      </c>
    </row>
    <row r="38" spans="1:35" x14ac:dyDescent="0.45">
      <c r="A38" s="19">
        <v>8.6375351315837103E-14</v>
      </c>
      <c r="B38" s="19">
        <v>8.3266726846886703E-14</v>
      </c>
      <c r="C38" s="19">
        <v>8.7263529735537304E-14</v>
      </c>
      <c r="D38" s="19">
        <v>8.3266726846886703E-14</v>
      </c>
      <c r="E38" s="19">
        <v>8.5598195198599506E-14</v>
      </c>
      <c r="F38" s="19">
        <v>8.5709217501061997E-14</v>
      </c>
      <c r="G38" s="19">
        <v>9.0372154204487705E-14</v>
      </c>
      <c r="H38" s="19">
        <v>8.3266726846886703E-14</v>
      </c>
      <c r="I38" s="19">
        <v>8.9261931179862497E-14</v>
      </c>
      <c r="J38" s="19">
        <v>8.3266726846886703E-14</v>
      </c>
      <c r="K38" s="19">
        <v>8.9483975784787605E-14</v>
      </c>
      <c r="L38" s="19">
        <v>9.1593399531575402E-14</v>
      </c>
      <c r="M38" s="19">
        <v>8.8484775062624901E-14</v>
      </c>
      <c r="N38" s="19">
        <v>9.1593399531575402E-14</v>
      </c>
      <c r="O38" s="19">
        <v>8.9261931179862497E-14</v>
      </c>
      <c r="P38" s="19">
        <v>9.3036689463588105E-14</v>
      </c>
      <c r="Q38" s="19">
        <v>8.7707618945387304E-14</v>
      </c>
      <c r="R38" s="19">
        <v>9.1593399531575402E-14</v>
      </c>
      <c r="S38" s="19">
        <v>8.8817841970012498E-14</v>
      </c>
      <c r="T38" s="19">
        <v>9.1593399531575402E-14</v>
      </c>
      <c r="U38" s="19">
        <v>8.8262730457699894E-14</v>
      </c>
      <c r="V38" s="19">
        <v>9.76996261670137E-14</v>
      </c>
      <c r="W38" s="19">
        <v>8.9261931179862497E-14</v>
      </c>
      <c r="X38" s="19">
        <v>8.8262730457699894E-14</v>
      </c>
      <c r="Y38" s="19">
        <v>9.76996261670137E-14</v>
      </c>
      <c r="Z38" s="19">
        <v>8.9261931179862497E-14</v>
      </c>
      <c r="AA38" s="19">
        <v>9.0483176506950195E-14</v>
      </c>
      <c r="AB38" s="19">
        <v>1.03250741290139E-13</v>
      </c>
      <c r="AC38" s="19">
        <v>8.9372953482325102E-14</v>
      </c>
      <c r="AD38" s="19">
        <v>9.0150109599562698E-14</v>
      </c>
      <c r="AE38" s="19">
        <v>9.76996261670137E-14</v>
      </c>
      <c r="AF38" s="19">
        <v>8.9261931179862497E-14</v>
      </c>
      <c r="AG38" s="19">
        <v>9.0150109599562698E-14</v>
      </c>
      <c r="AH38" s="19">
        <v>9.76996261670137E-14</v>
      </c>
      <c r="AI38" s="19">
        <v>8.9261931179862497E-14</v>
      </c>
    </row>
    <row r="39" spans="1:35" x14ac:dyDescent="0.45">
      <c r="A39" s="19">
        <v>8.7041485130612197E-14</v>
      </c>
      <c r="B39" s="19">
        <v>8.3266726846886703E-14</v>
      </c>
      <c r="C39" s="19">
        <v>8.6708418223224701E-14</v>
      </c>
      <c r="D39" s="19">
        <v>8.3266726846886703E-14</v>
      </c>
      <c r="E39" s="19">
        <v>8.5931262105987104E-14</v>
      </c>
      <c r="F39" s="19">
        <v>8.4821039081361897E-14</v>
      </c>
      <c r="G39" s="19">
        <v>9.0150109599562698E-14</v>
      </c>
      <c r="H39" s="19">
        <v>8.3266726846886703E-14</v>
      </c>
      <c r="I39" s="19">
        <v>8.9706020389712598E-14</v>
      </c>
      <c r="J39" s="19">
        <v>8.3266726846886703E-14</v>
      </c>
      <c r="K39" s="19">
        <v>8.8373752760162398E-14</v>
      </c>
      <c r="L39" s="19">
        <v>9.3480778673438105E-14</v>
      </c>
      <c r="M39" s="19">
        <v>8.9261931179862497E-14</v>
      </c>
      <c r="N39" s="19">
        <v>9.3480778673438105E-14</v>
      </c>
      <c r="O39" s="19">
        <v>8.9483975784787605E-14</v>
      </c>
      <c r="P39" s="19">
        <v>1.03028696685214E-13</v>
      </c>
      <c r="Q39" s="19">
        <v>8.8706819667549995E-14</v>
      </c>
      <c r="R39" s="19">
        <v>9.6367358537463499E-14</v>
      </c>
      <c r="S39" s="19">
        <v>8.8928864272475001E-14</v>
      </c>
      <c r="T39" s="19">
        <v>9.6367358537463499E-14</v>
      </c>
      <c r="U39" s="19">
        <v>8.9928064994637604E-14</v>
      </c>
      <c r="V39" s="19">
        <v>1.03361763592602E-13</v>
      </c>
      <c r="W39" s="19">
        <v>8.9150908877399994E-14</v>
      </c>
      <c r="X39" s="19">
        <v>8.9928064994637604E-14</v>
      </c>
      <c r="Y39" s="19">
        <v>1.03361763592602E-13</v>
      </c>
      <c r="Z39" s="19">
        <v>8.9150908877399994E-14</v>
      </c>
      <c r="AA39" s="19">
        <v>8.9594998087250095E-14</v>
      </c>
      <c r="AB39" s="19">
        <v>1.13353770814228E-13</v>
      </c>
      <c r="AC39" s="19">
        <v>8.9372953482325102E-14</v>
      </c>
      <c r="AD39" s="19">
        <v>8.8706819667549995E-14</v>
      </c>
      <c r="AE39" s="19">
        <v>1.03361763592602E-13</v>
      </c>
      <c r="AF39" s="19">
        <v>8.9150908877399994E-14</v>
      </c>
      <c r="AG39" s="19">
        <v>8.8706819667549995E-14</v>
      </c>
      <c r="AH39" s="19">
        <v>1.03361763592602E-13</v>
      </c>
      <c r="AI39" s="19">
        <v>8.9150908877399994E-14</v>
      </c>
    </row>
    <row r="40" spans="1:35" x14ac:dyDescent="0.45">
      <c r="A40" s="19">
        <v>8.6819440525687204E-14</v>
      </c>
      <c r="B40" s="19">
        <v>8.3266726846886703E-14</v>
      </c>
      <c r="C40" s="19">
        <v>8.6819440525687204E-14</v>
      </c>
      <c r="D40" s="19">
        <v>8.3266726846886703E-14</v>
      </c>
      <c r="E40" s="19">
        <v>8.5598195198599506E-14</v>
      </c>
      <c r="F40" s="19">
        <v>8.5154105988749494E-14</v>
      </c>
      <c r="G40" s="19">
        <v>9.0039087297100195E-14</v>
      </c>
      <c r="H40" s="19">
        <v>8.3266726846886703E-14</v>
      </c>
      <c r="I40" s="19">
        <v>9.0261131902025201E-14</v>
      </c>
      <c r="J40" s="19">
        <v>8.3266726846886703E-14</v>
      </c>
      <c r="K40" s="19">
        <v>8.8373752760162398E-14</v>
      </c>
      <c r="L40" s="19">
        <v>9.4702024000525802E-14</v>
      </c>
      <c r="M40" s="19">
        <v>8.8817841970012498E-14</v>
      </c>
      <c r="N40" s="19">
        <v>9.4702024000525802E-14</v>
      </c>
      <c r="O40" s="19">
        <v>9.0483176506950195E-14</v>
      </c>
      <c r="P40" s="19">
        <v>9.3147711766050596E-14</v>
      </c>
      <c r="Q40" s="19">
        <v>8.9372953482325102E-14</v>
      </c>
      <c r="R40" s="19">
        <v>9.4702024000525802E-14</v>
      </c>
      <c r="S40" s="19">
        <v>8.9817042692175101E-14</v>
      </c>
      <c r="T40" s="19">
        <v>9.4702024000525802E-14</v>
      </c>
      <c r="U40" s="19">
        <v>1.5543677456264501E-11</v>
      </c>
      <c r="V40" s="19">
        <v>9.8587804586713901E-14</v>
      </c>
      <c r="W40" s="19">
        <v>8.9261931179862497E-14</v>
      </c>
      <c r="X40" s="19">
        <v>1.5543677456264501E-11</v>
      </c>
      <c r="Y40" s="19">
        <v>9.8587804586713901E-14</v>
      </c>
      <c r="Z40" s="19">
        <v>8.9261931179862497E-14</v>
      </c>
      <c r="AA40" s="19">
        <v>9.0261131902025201E-14</v>
      </c>
      <c r="AB40" s="19">
        <v>9.7144514654701197E-14</v>
      </c>
      <c r="AC40" s="19">
        <v>8.9150908877399994E-14</v>
      </c>
      <c r="AD40" s="19">
        <v>1.5544343590079198E-11</v>
      </c>
      <c r="AE40" s="19">
        <v>9.8587804586713901E-14</v>
      </c>
      <c r="AF40" s="19">
        <v>8.9261931179862497E-14</v>
      </c>
      <c r="AG40" s="19">
        <v>1.5544343590079198E-11</v>
      </c>
      <c r="AH40" s="19">
        <v>9.8587804586713901E-14</v>
      </c>
      <c r="AI40" s="19">
        <v>8.9261931179862497E-14</v>
      </c>
    </row>
    <row r="41" spans="1:35" x14ac:dyDescent="0.45">
      <c r="A41" s="19">
        <v>8.6708418223224701E-14</v>
      </c>
      <c r="B41" s="19">
        <v>8.3266726846886703E-14</v>
      </c>
      <c r="C41" s="19">
        <v>8.6708418223224701E-14</v>
      </c>
      <c r="D41" s="19">
        <v>8.3266726846886703E-14</v>
      </c>
      <c r="E41" s="19">
        <v>8.6930462828149694E-14</v>
      </c>
      <c r="F41" s="19">
        <v>8.5154105988749494E-14</v>
      </c>
      <c r="G41" s="19">
        <v>9.0261131902025201E-14</v>
      </c>
      <c r="H41" s="19">
        <v>8.3266726846886703E-14</v>
      </c>
      <c r="I41" s="19">
        <v>8.9372953482325102E-14</v>
      </c>
      <c r="J41" s="19">
        <v>8.3266726846886703E-14</v>
      </c>
      <c r="K41" s="19">
        <v>9.0039087297100195E-14</v>
      </c>
      <c r="L41" s="19">
        <v>9.2814644858662998E-14</v>
      </c>
      <c r="M41" s="19">
        <v>9.0039087297100195E-14</v>
      </c>
      <c r="N41" s="19">
        <v>9.2814644858662998E-14</v>
      </c>
      <c r="O41" s="19">
        <v>9.0261131902025201E-14</v>
      </c>
      <c r="P41" s="19">
        <v>9.4813046302988305E-14</v>
      </c>
      <c r="Q41" s="19">
        <v>8.7929663550312398E-14</v>
      </c>
      <c r="R41" s="19">
        <v>9.2814644858662998E-14</v>
      </c>
      <c r="S41" s="19">
        <v>8.9039886574937504E-14</v>
      </c>
      <c r="T41" s="19">
        <v>9.2814644858662998E-14</v>
      </c>
      <c r="U41" s="19">
        <v>9.0483176506950195E-14</v>
      </c>
      <c r="V41" s="19">
        <v>1.01474384450739E-13</v>
      </c>
      <c r="W41" s="19">
        <v>8.9261931179862497E-14</v>
      </c>
      <c r="X41" s="19">
        <v>9.0483176506950195E-14</v>
      </c>
      <c r="Y41" s="19">
        <v>1.01474384450739E-13</v>
      </c>
      <c r="Z41" s="19">
        <v>8.9261931179862497E-14</v>
      </c>
      <c r="AA41" s="19">
        <v>8.8928864272475001E-14</v>
      </c>
      <c r="AB41" s="19">
        <v>1.02473585172901E-13</v>
      </c>
      <c r="AC41" s="19">
        <v>8.9261931179862497E-14</v>
      </c>
      <c r="AD41" s="19">
        <v>8.8262730457699894E-14</v>
      </c>
      <c r="AE41" s="19">
        <v>1.01474384450739E-13</v>
      </c>
      <c r="AF41" s="19">
        <v>8.9261931179862497E-14</v>
      </c>
      <c r="AG41" s="19">
        <v>8.8262730457699894E-14</v>
      </c>
      <c r="AH41" s="19">
        <v>1.01474384450739E-13</v>
      </c>
      <c r="AI41" s="19">
        <v>8.9261931179862497E-14</v>
      </c>
    </row>
    <row r="42" spans="1:35" x14ac:dyDescent="0.45">
      <c r="A42" s="19">
        <v>8.7818641247849794E-14</v>
      </c>
      <c r="B42" s="19">
        <v>8.3266726846886703E-14</v>
      </c>
      <c r="C42" s="19">
        <v>8.62643290133746E-14</v>
      </c>
      <c r="D42" s="19">
        <v>8.3266726846886703E-14</v>
      </c>
      <c r="E42" s="19">
        <v>8.6597395920762198E-14</v>
      </c>
      <c r="F42" s="19">
        <v>8.5265128291211997E-14</v>
      </c>
      <c r="G42" s="19">
        <v>9.0705221111875201E-14</v>
      </c>
      <c r="H42" s="19">
        <v>8.3266726846886703E-14</v>
      </c>
      <c r="I42" s="19">
        <v>8.9928064994637604E-14</v>
      </c>
      <c r="J42" s="19">
        <v>8.3266726846886703E-14</v>
      </c>
      <c r="K42" s="19">
        <v>8.8928864272475001E-14</v>
      </c>
      <c r="L42" s="19">
        <v>9.3036689463588105E-14</v>
      </c>
      <c r="M42" s="19">
        <v>9.1149310321725301E-14</v>
      </c>
      <c r="N42" s="19">
        <v>9.3036689463588105E-14</v>
      </c>
      <c r="O42" s="19">
        <v>8.9372953482325102E-14</v>
      </c>
      <c r="P42" s="19">
        <v>9.4368957093138306E-14</v>
      </c>
      <c r="Q42" s="19">
        <v>8.9928064994637604E-14</v>
      </c>
      <c r="R42" s="19">
        <v>9.3036689463588105E-14</v>
      </c>
      <c r="S42" s="19">
        <v>8.8595797365087404E-14</v>
      </c>
      <c r="T42" s="19">
        <v>9.3036689463588105E-14</v>
      </c>
      <c r="U42" s="19">
        <v>9.0039087297100195E-14</v>
      </c>
      <c r="V42" s="19">
        <v>1.01141317543351E-13</v>
      </c>
      <c r="W42" s="19">
        <v>8.9261931179862497E-14</v>
      </c>
      <c r="X42" s="19">
        <v>9.0039087297100195E-14</v>
      </c>
      <c r="Y42" s="19">
        <v>1.01141317543351E-13</v>
      </c>
      <c r="Z42" s="19">
        <v>8.9261931179862497E-14</v>
      </c>
      <c r="AA42" s="19">
        <v>9.0705221111875201E-14</v>
      </c>
      <c r="AB42" s="19">
        <v>9.7810648469476203E-14</v>
      </c>
      <c r="AC42" s="19">
        <v>8.9261931179862497E-14</v>
      </c>
      <c r="AD42" s="19">
        <v>8.9372953482325102E-14</v>
      </c>
      <c r="AE42" s="19">
        <v>1.01141317543351E-13</v>
      </c>
      <c r="AF42" s="19">
        <v>8.9261931179862497E-14</v>
      </c>
      <c r="AG42" s="19">
        <v>8.9372953482325102E-14</v>
      </c>
      <c r="AH42" s="19">
        <v>1.01141317543351E-13</v>
      </c>
      <c r="AI42" s="19">
        <v>8.9261931179862497E-14</v>
      </c>
    </row>
    <row r="43" spans="1:35" x14ac:dyDescent="0.45">
      <c r="A43" s="19">
        <v>8.7041485130612197E-14</v>
      </c>
      <c r="B43" s="19">
        <v>8.3266726846886703E-14</v>
      </c>
      <c r="C43" s="19">
        <v>8.7041485130612197E-14</v>
      </c>
      <c r="D43" s="19">
        <v>8.3266726846886703E-14</v>
      </c>
      <c r="E43" s="19">
        <v>8.49320613838244E-14</v>
      </c>
      <c r="F43" s="19">
        <v>8.5598195198599506E-14</v>
      </c>
      <c r="G43" s="19">
        <v>8.9594998087250095E-14</v>
      </c>
      <c r="H43" s="19">
        <v>8.3266726846886703E-14</v>
      </c>
      <c r="I43" s="19">
        <v>9.0039087297100195E-14</v>
      </c>
      <c r="J43" s="19">
        <v>8.3266726846886703E-14</v>
      </c>
      <c r="K43" s="19">
        <v>9.0816243414337805E-14</v>
      </c>
      <c r="L43" s="19">
        <v>9.3924867883288205E-14</v>
      </c>
      <c r="M43" s="19">
        <v>8.9483975784787605E-14</v>
      </c>
      <c r="N43" s="19">
        <v>9.3924867883288205E-14</v>
      </c>
      <c r="O43" s="19">
        <v>9.0039087297100195E-14</v>
      </c>
      <c r="P43" s="19">
        <v>1.0014211682118899E-13</v>
      </c>
      <c r="Q43" s="19">
        <v>8.9261931179862497E-14</v>
      </c>
      <c r="R43" s="19">
        <v>9.3924867883288205E-14</v>
      </c>
      <c r="S43" s="19">
        <v>8.8817841970012498E-14</v>
      </c>
      <c r="T43" s="19">
        <v>9.3924867883288205E-14</v>
      </c>
      <c r="U43" s="19">
        <v>9.0594198809412698E-14</v>
      </c>
      <c r="V43" s="19">
        <v>1.01585406753201E-13</v>
      </c>
      <c r="W43" s="19">
        <v>8.9150908877399994E-14</v>
      </c>
      <c r="X43" s="19">
        <v>9.0594198809412698E-14</v>
      </c>
      <c r="Y43" s="19">
        <v>1.01585406753201E-13</v>
      </c>
      <c r="Z43" s="19">
        <v>8.9150908877399994E-14</v>
      </c>
      <c r="AA43" s="19">
        <v>9.0483176506950195E-14</v>
      </c>
      <c r="AB43" s="19">
        <v>1.10023101740353E-13</v>
      </c>
      <c r="AC43" s="19">
        <v>8.9150908877399994E-14</v>
      </c>
      <c r="AD43" s="19">
        <v>9.0483176506950195E-14</v>
      </c>
      <c r="AE43" s="19">
        <v>1.01585406753201E-13</v>
      </c>
      <c r="AF43" s="19">
        <v>8.9150908877399994E-14</v>
      </c>
      <c r="AG43" s="19">
        <v>9.0483176506950195E-14</v>
      </c>
      <c r="AH43" s="19">
        <v>1.01585406753201E-13</v>
      </c>
      <c r="AI43" s="19">
        <v>8.9150908877399994E-14</v>
      </c>
    </row>
    <row r="44" spans="1:35" x14ac:dyDescent="0.45">
      <c r="A44" s="19">
        <v>8.62643290133746E-14</v>
      </c>
      <c r="B44" s="19">
        <v>8.3266726846886703E-14</v>
      </c>
      <c r="C44" s="19">
        <v>8.7485574340462298E-14</v>
      </c>
      <c r="D44" s="19">
        <v>8.3266726846886703E-14</v>
      </c>
      <c r="E44" s="19">
        <v>8.62643290133746E-14</v>
      </c>
      <c r="F44" s="19">
        <v>8.6042284408449594E-14</v>
      </c>
      <c r="G44" s="19">
        <v>8.9483975784787605E-14</v>
      </c>
      <c r="H44" s="19">
        <v>8.3266726846886703E-14</v>
      </c>
      <c r="I44" s="19">
        <v>8.9483975784787605E-14</v>
      </c>
      <c r="J44" s="19">
        <v>8.3266726846886703E-14</v>
      </c>
      <c r="K44" s="19">
        <v>9.0816243414337805E-14</v>
      </c>
      <c r="L44" s="19">
        <v>9.5812247025150997E-14</v>
      </c>
      <c r="M44" s="19">
        <v>8.8040685852774901E-14</v>
      </c>
      <c r="N44" s="19">
        <v>9.5812247025150997E-14</v>
      </c>
      <c r="O44" s="19">
        <v>9.0039087297100195E-14</v>
      </c>
      <c r="P44" s="19">
        <v>9.6700425444851097E-14</v>
      </c>
      <c r="Q44" s="19">
        <v>8.7707618945387304E-14</v>
      </c>
      <c r="R44" s="19">
        <v>9.5812247025150997E-14</v>
      </c>
      <c r="S44" s="19">
        <v>8.8817841970012498E-14</v>
      </c>
      <c r="T44" s="19">
        <v>9.5812247025150997E-14</v>
      </c>
      <c r="U44" s="19">
        <v>8.8817841970012498E-14</v>
      </c>
      <c r="V44" s="19">
        <v>9.4257934790675702E-14</v>
      </c>
      <c r="W44" s="19">
        <v>8.9261931179862497E-14</v>
      </c>
      <c r="X44" s="19">
        <v>8.8817841970012498E-14</v>
      </c>
      <c r="Y44" s="19">
        <v>9.4257934790675702E-14</v>
      </c>
      <c r="Z44" s="19">
        <v>8.9261931179862497E-14</v>
      </c>
      <c r="AA44" s="19">
        <v>8.8817841970012498E-14</v>
      </c>
      <c r="AB44" s="19">
        <v>1.04916075827077E-13</v>
      </c>
      <c r="AC44" s="19">
        <v>8.9261931179862497E-14</v>
      </c>
      <c r="AD44" s="19">
        <v>9.0261131902025201E-14</v>
      </c>
      <c r="AE44" s="19">
        <v>9.4257934790675702E-14</v>
      </c>
      <c r="AF44" s="19">
        <v>8.9261931179862497E-14</v>
      </c>
      <c r="AG44" s="19">
        <v>9.0261131902025201E-14</v>
      </c>
      <c r="AH44" s="19">
        <v>9.4257934790675702E-14</v>
      </c>
      <c r="AI44" s="19">
        <v>8.9261931179862497E-14</v>
      </c>
    </row>
    <row r="45" spans="1:35" x14ac:dyDescent="0.45">
      <c r="A45" s="19">
        <v>8.7596596642924801E-14</v>
      </c>
      <c r="B45" s="19">
        <v>8.3266726846886703E-14</v>
      </c>
      <c r="C45" s="19">
        <v>8.6042284408449594E-14</v>
      </c>
      <c r="D45" s="19">
        <v>8.3266726846886703E-14</v>
      </c>
      <c r="E45" s="19">
        <v>8.5487172896137003E-14</v>
      </c>
      <c r="F45" s="19">
        <v>8.5154105988749494E-14</v>
      </c>
      <c r="G45" s="19">
        <v>9.0039087297100195E-14</v>
      </c>
      <c r="H45" s="19">
        <v>8.3266726846886703E-14</v>
      </c>
      <c r="I45" s="19">
        <v>9.0150109599562698E-14</v>
      </c>
      <c r="J45" s="19">
        <v>8.3266726846886703E-14</v>
      </c>
      <c r="K45" s="19">
        <v>8.8928864272475001E-14</v>
      </c>
      <c r="L45" s="19">
        <v>9.5146113210375903E-14</v>
      </c>
      <c r="M45" s="19">
        <v>8.8484775062624901E-14</v>
      </c>
      <c r="N45" s="19">
        <v>9.1815444136500395E-14</v>
      </c>
      <c r="O45" s="19">
        <v>9.0261131902025201E-14</v>
      </c>
      <c r="P45" s="19">
        <v>9.4146912488213199E-14</v>
      </c>
      <c r="Q45" s="19">
        <v>8.9483975784787605E-14</v>
      </c>
      <c r="R45" s="19">
        <v>9.2259533346350496E-14</v>
      </c>
      <c r="S45" s="19">
        <v>9.0150109599562698E-14</v>
      </c>
      <c r="T45" s="19">
        <v>9.2259533346350496E-14</v>
      </c>
      <c r="U45" s="19">
        <v>8.9372953482325102E-14</v>
      </c>
      <c r="V45" s="19">
        <v>9.9475983006414001E-14</v>
      </c>
      <c r="W45" s="19">
        <v>8.9261931179862497E-14</v>
      </c>
      <c r="X45" s="19">
        <v>8.9372953482325102E-14</v>
      </c>
      <c r="Y45" s="19">
        <v>9.9475983006414001E-14</v>
      </c>
      <c r="Z45" s="19">
        <v>8.9261931179862497E-14</v>
      </c>
      <c r="AA45" s="19">
        <v>8.9150908877399994E-14</v>
      </c>
      <c r="AB45" s="19">
        <v>9.5257135512838406E-14</v>
      </c>
      <c r="AC45" s="19">
        <v>8.9261931179862497E-14</v>
      </c>
      <c r="AD45" s="19">
        <v>9.0261131902025201E-14</v>
      </c>
      <c r="AE45" s="19">
        <v>9.9475983006414001E-14</v>
      </c>
      <c r="AF45" s="19">
        <v>8.9261931179862497E-14</v>
      </c>
      <c r="AG45" s="19">
        <v>9.0261131902025201E-14</v>
      </c>
      <c r="AH45" s="19">
        <v>9.9475983006414001E-14</v>
      </c>
      <c r="AI45" s="19">
        <v>8.9261931179862497E-14</v>
      </c>
    </row>
    <row r="46" spans="1:35" x14ac:dyDescent="0.45">
      <c r="A46" s="19">
        <v>8.8040685852774901E-14</v>
      </c>
      <c r="B46" s="19">
        <v>8.3266726846886703E-14</v>
      </c>
      <c r="C46" s="19">
        <v>8.7485574340462298E-14</v>
      </c>
      <c r="D46" s="19">
        <v>8.3266726846886703E-14</v>
      </c>
      <c r="E46" s="19">
        <v>8.5709217501061997E-14</v>
      </c>
      <c r="F46" s="19">
        <v>8.4710016778899406E-14</v>
      </c>
      <c r="G46" s="19">
        <v>8.9817042692175101E-14</v>
      </c>
      <c r="H46" s="19">
        <v>8.3266726846886703E-14</v>
      </c>
      <c r="I46" s="19">
        <v>9.0150109599562698E-14</v>
      </c>
      <c r="J46" s="19">
        <v>8.3266726846886703E-14</v>
      </c>
      <c r="K46" s="19">
        <v>8.8262730457699894E-14</v>
      </c>
      <c r="L46" s="19">
        <v>9.4368957093138306E-14</v>
      </c>
      <c r="M46" s="19">
        <v>8.9150908877399994E-14</v>
      </c>
      <c r="N46" s="19">
        <v>9.5479180117763399E-14</v>
      </c>
      <c r="O46" s="19">
        <v>9.0150109599562698E-14</v>
      </c>
      <c r="P46" s="19">
        <v>9.3702823278363199E-14</v>
      </c>
      <c r="Q46" s="19">
        <v>8.9039886574937504E-14</v>
      </c>
      <c r="R46" s="19">
        <v>9.0372154204487705E-14</v>
      </c>
      <c r="S46" s="19">
        <v>8.8817841970012498E-14</v>
      </c>
      <c r="T46" s="19">
        <v>9.0372154204487705E-14</v>
      </c>
      <c r="U46" s="19">
        <v>9.1704421834037905E-14</v>
      </c>
      <c r="V46" s="19">
        <v>1.04360964314764E-13</v>
      </c>
      <c r="W46" s="19">
        <v>8.9150908877399994E-14</v>
      </c>
      <c r="X46" s="19">
        <v>9.1704421834037905E-14</v>
      </c>
      <c r="Y46" s="19">
        <v>1.04360964314764E-13</v>
      </c>
      <c r="Z46" s="19">
        <v>8.9150908877399994E-14</v>
      </c>
      <c r="AA46" s="19">
        <v>8.9706020389712598E-14</v>
      </c>
      <c r="AB46" s="19">
        <v>1.00697228333501E-13</v>
      </c>
      <c r="AC46" s="19">
        <v>8.9372953482325102E-14</v>
      </c>
      <c r="AD46" s="19">
        <v>8.8262730457699894E-14</v>
      </c>
      <c r="AE46" s="19">
        <v>1.04360964314764E-13</v>
      </c>
      <c r="AF46" s="19">
        <v>8.9150908877399994E-14</v>
      </c>
      <c r="AG46" s="19">
        <v>8.8262730457699894E-14</v>
      </c>
      <c r="AH46" s="19">
        <v>1.04360964314764E-13</v>
      </c>
      <c r="AI46" s="19">
        <v>8.9150908877399994E-14</v>
      </c>
    </row>
    <row r="47" spans="1:35" x14ac:dyDescent="0.45">
      <c r="A47" s="19">
        <v>8.6930462828149694E-14</v>
      </c>
      <c r="B47" s="19">
        <v>8.3266726846886703E-14</v>
      </c>
      <c r="C47" s="19">
        <v>8.6486373618299694E-14</v>
      </c>
      <c r="D47" s="19">
        <v>8.3266726846886703E-14</v>
      </c>
      <c r="E47" s="19">
        <v>8.6486373618299694E-14</v>
      </c>
      <c r="F47" s="19">
        <v>8.62643290133746E-14</v>
      </c>
      <c r="G47" s="19">
        <v>9.0261131902025201E-14</v>
      </c>
      <c r="H47" s="19">
        <v>8.3266726846886703E-14</v>
      </c>
      <c r="I47" s="19">
        <v>8.9594998087250095E-14</v>
      </c>
      <c r="J47" s="19">
        <v>8.3266726846886703E-14</v>
      </c>
      <c r="K47" s="19">
        <v>8.9817042692175101E-14</v>
      </c>
      <c r="L47" s="19">
        <v>9.3924867883288205E-14</v>
      </c>
      <c r="M47" s="19">
        <v>8.8817841970012498E-14</v>
      </c>
      <c r="N47" s="19">
        <v>9.50350909079134E-14</v>
      </c>
      <c r="O47" s="19">
        <v>8.9928064994637604E-14</v>
      </c>
      <c r="P47" s="19">
        <v>9.4702024000525802E-14</v>
      </c>
      <c r="Q47" s="19">
        <v>8.9150908877399994E-14</v>
      </c>
      <c r="R47" s="19">
        <v>9.1038288019262798E-14</v>
      </c>
      <c r="S47" s="19">
        <v>8.8484775062624901E-14</v>
      </c>
      <c r="T47" s="19">
        <v>9.1038288019262798E-14</v>
      </c>
      <c r="U47" s="19">
        <v>8.8928864272475001E-14</v>
      </c>
      <c r="V47" s="19">
        <v>9.68114477473136E-14</v>
      </c>
      <c r="W47" s="19">
        <v>8.9261931179862497E-14</v>
      </c>
      <c r="X47" s="19">
        <v>8.8928864272475001E-14</v>
      </c>
      <c r="Y47" s="19">
        <v>9.68114477473136E-14</v>
      </c>
      <c r="Z47" s="19">
        <v>8.9261931179862497E-14</v>
      </c>
      <c r="AA47" s="19">
        <v>9.1149310321725301E-14</v>
      </c>
      <c r="AB47" s="19">
        <v>9.9253938401488995E-14</v>
      </c>
      <c r="AC47" s="19">
        <v>8.9261931179862497E-14</v>
      </c>
      <c r="AD47" s="19">
        <v>8.9928064994637604E-14</v>
      </c>
      <c r="AE47" s="19">
        <v>9.68114477473136E-14</v>
      </c>
      <c r="AF47" s="19">
        <v>8.9261931179862497E-14</v>
      </c>
      <c r="AG47" s="19">
        <v>8.9928064994637604E-14</v>
      </c>
      <c r="AH47" s="19">
        <v>9.68114477473136E-14</v>
      </c>
      <c r="AI47" s="19">
        <v>8.9261931179862497E-14</v>
      </c>
    </row>
    <row r="48" spans="1:35" x14ac:dyDescent="0.45">
      <c r="A48" s="19">
        <v>8.6930462828149694E-14</v>
      </c>
      <c r="B48" s="19">
        <v>8.3266726846886703E-14</v>
      </c>
      <c r="C48" s="19">
        <v>8.6486373618299694E-14</v>
      </c>
      <c r="D48" s="19">
        <v>8.3266726846886703E-14</v>
      </c>
      <c r="E48" s="19">
        <v>8.5598195198599506E-14</v>
      </c>
      <c r="F48" s="19">
        <v>8.62643290133746E-14</v>
      </c>
      <c r="G48" s="19">
        <v>9.0372154204487705E-14</v>
      </c>
      <c r="H48" s="19">
        <v>8.3266726846886703E-14</v>
      </c>
      <c r="I48" s="19">
        <v>9.0705221111875201E-14</v>
      </c>
      <c r="J48" s="19">
        <v>8.3266726846886703E-14</v>
      </c>
      <c r="K48" s="19">
        <v>8.8040685852774901E-14</v>
      </c>
      <c r="L48" s="19">
        <v>9.4591001698063299E-14</v>
      </c>
      <c r="M48" s="19">
        <v>8.8928864272475001E-14</v>
      </c>
      <c r="N48" s="19">
        <v>9.6367358537463499E-14</v>
      </c>
      <c r="O48" s="19">
        <v>8.8040685852774901E-14</v>
      </c>
      <c r="P48" s="19">
        <v>1.03361763592602E-13</v>
      </c>
      <c r="Q48" s="19">
        <v>8.8706819667549995E-14</v>
      </c>
      <c r="R48" s="19">
        <v>9.4591001698063299E-14</v>
      </c>
      <c r="S48" s="19">
        <v>8.7818641247849794E-14</v>
      </c>
      <c r="T48" s="19">
        <v>9.4591001698063299E-14</v>
      </c>
      <c r="U48" s="19">
        <v>8.9483975784787605E-14</v>
      </c>
      <c r="V48" s="19">
        <v>1.04583008919689E-13</v>
      </c>
      <c r="W48" s="19">
        <v>8.9261931179862497E-14</v>
      </c>
      <c r="X48" s="19">
        <v>8.9483975784787605E-14</v>
      </c>
      <c r="Y48" s="19">
        <v>1.04583008919689E-13</v>
      </c>
      <c r="Z48" s="19">
        <v>8.9261931179862497E-14</v>
      </c>
      <c r="AA48" s="19">
        <v>8.8151708155237404E-14</v>
      </c>
      <c r="AB48" s="19">
        <v>1.08024700296027E-13</v>
      </c>
      <c r="AC48" s="19">
        <v>8.9150908877399994E-14</v>
      </c>
      <c r="AD48" s="19">
        <v>8.9594998087250095E-14</v>
      </c>
      <c r="AE48" s="19">
        <v>1.04583008919689E-13</v>
      </c>
      <c r="AF48" s="19">
        <v>8.9261931179862497E-14</v>
      </c>
      <c r="AG48" s="19">
        <v>8.9594998087250095E-14</v>
      </c>
      <c r="AH48" s="19">
        <v>1.04583008919689E-13</v>
      </c>
      <c r="AI48" s="19">
        <v>8.9261931179862497E-14</v>
      </c>
    </row>
    <row r="49" spans="1:35" x14ac:dyDescent="0.45">
      <c r="A49" s="19">
        <v>8.7041485130612197E-14</v>
      </c>
      <c r="B49" s="19">
        <v>8.3266726846886703E-14</v>
      </c>
      <c r="C49" s="19">
        <v>8.6153306710912097E-14</v>
      </c>
      <c r="D49" s="19">
        <v>8.3266726846886703E-14</v>
      </c>
      <c r="E49" s="19">
        <v>8.6042284408449594E-14</v>
      </c>
      <c r="F49" s="19">
        <v>8.53761505936745E-14</v>
      </c>
      <c r="G49" s="19">
        <v>9.0372154204487705E-14</v>
      </c>
      <c r="H49" s="19">
        <v>8.3266726846886703E-14</v>
      </c>
      <c r="I49" s="19">
        <v>9.0372154204487705E-14</v>
      </c>
      <c r="J49" s="19">
        <v>8.3266726846886703E-14</v>
      </c>
      <c r="K49" s="19">
        <v>9.0483176506950195E-14</v>
      </c>
      <c r="L49" s="19">
        <v>9.6256336235000996E-14</v>
      </c>
      <c r="M49" s="19">
        <v>8.8706819667549995E-14</v>
      </c>
      <c r="N49" s="19">
        <v>9.6256336235000996E-14</v>
      </c>
      <c r="O49" s="19">
        <v>9.1482377229112899E-14</v>
      </c>
      <c r="P49" s="19">
        <v>9.7033492352238606E-14</v>
      </c>
      <c r="Q49" s="19">
        <v>8.9928064994637604E-14</v>
      </c>
      <c r="R49" s="19">
        <v>9.6256336235000996E-14</v>
      </c>
      <c r="S49" s="19">
        <v>8.9261931179862497E-14</v>
      </c>
      <c r="T49" s="19">
        <v>9.6256336235000996E-14</v>
      </c>
      <c r="U49" s="19">
        <v>8.9261931179862497E-14</v>
      </c>
      <c r="V49" s="19">
        <v>1.01141317543351E-13</v>
      </c>
      <c r="W49" s="19">
        <v>8.9150908877399994E-14</v>
      </c>
      <c r="X49" s="19">
        <v>8.9261931179862497E-14</v>
      </c>
      <c r="Y49" s="19">
        <v>1.01141317543351E-13</v>
      </c>
      <c r="Z49" s="19">
        <v>8.9150908877399994E-14</v>
      </c>
      <c r="AA49" s="19">
        <v>8.9372953482325102E-14</v>
      </c>
      <c r="AB49" s="19">
        <v>1.01252339845814E-13</v>
      </c>
      <c r="AC49" s="19">
        <v>8.9261931179862497E-14</v>
      </c>
      <c r="AD49" s="19">
        <v>8.7485574340462298E-14</v>
      </c>
      <c r="AE49" s="19">
        <v>1.01141317543351E-13</v>
      </c>
      <c r="AF49" s="19">
        <v>8.9150908877399994E-14</v>
      </c>
      <c r="AG49" s="19">
        <v>8.7485574340462298E-14</v>
      </c>
      <c r="AH49" s="19">
        <v>1.01141317543351E-13</v>
      </c>
      <c r="AI49" s="19">
        <v>8.9150908877399994E-14</v>
      </c>
    </row>
    <row r="50" spans="1:35" x14ac:dyDescent="0.45">
      <c r="A50" s="19">
        <v>8.71525074330747E-14</v>
      </c>
      <c r="B50" s="19">
        <v>8.3266726846886703E-14</v>
      </c>
      <c r="C50" s="19">
        <v>8.62643290133746E-14</v>
      </c>
      <c r="D50" s="19">
        <v>8.3266726846886703E-14</v>
      </c>
      <c r="E50" s="19">
        <v>8.6375351315837103E-14</v>
      </c>
      <c r="F50" s="19">
        <v>8.5598195198599506E-14</v>
      </c>
      <c r="G50" s="19">
        <v>8.9372953482325102E-14</v>
      </c>
      <c r="H50" s="19">
        <v>8.3266726846886703E-14</v>
      </c>
      <c r="I50" s="19">
        <v>9.0372154204487705E-14</v>
      </c>
      <c r="J50" s="19">
        <v>8.3266726846886703E-14</v>
      </c>
      <c r="K50" s="19">
        <v>8.9483975784787605E-14</v>
      </c>
      <c r="L50" s="19">
        <v>9.2592600253738005E-14</v>
      </c>
      <c r="M50" s="19">
        <v>8.8151708155237404E-14</v>
      </c>
      <c r="N50" s="19">
        <v>9.2592600253738005E-14</v>
      </c>
      <c r="O50" s="19">
        <v>8.8706819667549995E-14</v>
      </c>
      <c r="P50" s="19">
        <v>9.4035890185750696E-14</v>
      </c>
      <c r="Q50" s="19">
        <v>9.0039087297100195E-14</v>
      </c>
      <c r="R50" s="19">
        <v>9.2592600253738005E-14</v>
      </c>
      <c r="S50" s="19">
        <v>9.0705221111875201E-14</v>
      </c>
      <c r="T50" s="19">
        <v>9.2592600253738005E-14</v>
      </c>
      <c r="U50" s="19">
        <v>9.0261131902025201E-14</v>
      </c>
      <c r="V50" s="19">
        <v>9.7810648469476203E-14</v>
      </c>
      <c r="W50" s="19">
        <v>8.9150908877399994E-14</v>
      </c>
      <c r="X50" s="19">
        <v>9.0261131902025201E-14</v>
      </c>
      <c r="Y50" s="19">
        <v>9.7810648469476203E-14</v>
      </c>
      <c r="Z50" s="19">
        <v>8.9150908877399994E-14</v>
      </c>
      <c r="AA50" s="19">
        <v>8.9483975784787605E-14</v>
      </c>
      <c r="AB50" s="19">
        <v>1.0103029524088901E-13</v>
      </c>
      <c r="AC50" s="19">
        <v>8.9372953482325102E-14</v>
      </c>
      <c r="AD50" s="19">
        <v>9.1371354926650295E-14</v>
      </c>
      <c r="AE50" s="19">
        <v>9.7810648469476203E-14</v>
      </c>
      <c r="AF50" s="19">
        <v>8.9150908877399994E-14</v>
      </c>
      <c r="AG50" s="19">
        <v>9.1371354926650295E-14</v>
      </c>
      <c r="AH50" s="19">
        <v>9.7810648469476203E-14</v>
      </c>
      <c r="AI50" s="19">
        <v>8.9150908877399994E-14</v>
      </c>
    </row>
    <row r="51" spans="1:35" x14ac:dyDescent="0.45">
      <c r="A51" s="19">
        <v>8.7374552037999794E-14</v>
      </c>
      <c r="B51" s="19">
        <v>8.3266726846886703E-14</v>
      </c>
      <c r="C51" s="19">
        <v>8.7041485130612197E-14</v>
      </c>
      <c r="D51" s="19">
        <v>8.3266726846886703E-14</v>
      </c>
      <c r="E51" s="19">
        <v>8.5598195198599506E-14</v>
      </c>
      <c r="F51" s="19">
        <v>8.5820239803524601E-14</v>
      </c>
      <c r="G51" s="19">
        <v>9.0261131902025201E-14</v>
      </c>
      <c r="H51" s="19">
        <v>8.3266726846886703E-14</v>
      </c>
      <c r="I51" s="19">
        <v>9.0150109599562698E-14</v>
      </c>
      <c r="J51" s="19">
        <v>8.3266726846886703E-14</v>
      </c>
      <c r="K51" s="19">
        <v>9.0150109599562698E-14</v>
      </c>
      <c r="L51" s="19">
        <v>9.3480778673438105E-14</v>
      </c>
      <c r="M51" s="19">
        <v>9.0594198809412698E-14</v>
      </c>
      <c r="N51" s="19">
        <v>9.1704421834037905E-14</v>
      </c>
      <c r="O51" s="19">
        <v>9.0594198809412698E-14</v>
      </c>
      <c r="P51" s="19">
        <v>1.02362562870439E-13</v>
      </c>
      <c r="Q51" s="19">
        <v>8.8817841970012498E-14</v>
      </c>
      <c r="R51" s="19">
        <v>9.3480778673438105E-14</v>
      </c>
      <c r="S51" s="19">
        <v>8.9706020389712598E-14</v>
      </c>
      <c r="T51" s="19">
        <v>9.3480778673438105E-14</v>
      </c>
      <c r="U51" s="19">
        <v>8.9928064994637604E-14</v>
      </c>
      <c r="V51" s="19">
        <v>9.81437153768638E-14</v>
      </c>
      <c r="W51" s="19">
        <v>8.9261931179862497E-14</v>
      </c>
      <c r="X51" s="19">
        <v>8.9928064994637604E-14</v>
      </c>
      <c r="Y51" s="19">
        <v>9.81437153768638E-14</v>
      </c>
      <c r="Z51" s="19">
        <v>8.9261931179862497E-14</v>
      </c>
      <c r="AA51" s="19">
        <v>8.9483975784787605E-14</v>
      </c>
      <c r="AB51" s="19">
        <v>1.08468789505877E-13</v>
      </c>
      <c r="AC51" s="19">
        <v>8.9261931179862497E-14</v>
      </c>
      <c r="AD51" s="19">
        <v>8.8928864272475001E-14</v>
      </c>
      <c r="AE51" s="19">
        <v>9.81437153768638E-14</v>
      </c>
      <c r="AF51" s="19">
        <v>8.9261931179862497E-14</v>
      </c>
      <c r="AG51" s="19">
        <v>8.8928864272475001E-14</v>
      </c>
      <c r="AH51" s="19">
        <v>9.81437153768638E-14</v>
      </c>
      <c r="AI51" s="19">
        <v>8.9261931179862497E-14</v>
      </c>
    </row>
    <row r="52" spans="1:35" x14ac:dyDescent="0.45">
      <c r="A52" s="19">
        <v>8.7374552037999794E-14</v>
      </c>
      <c r="B52" s="19">
        <v>8.3266726846886703E-14</v>
      </c>
      <c r="C52" s="19">
        <v>8.7818641247849794E-14</v>
      </c>
      <c r="D52" s="19">
        <v>8.3266726846886703E-14</v>
      </c>
      <c r="E52" s="19">
        <v>8.5709217501061997E-14</v>
      </c>
      <c r="F52" s="19">
        <v>8.5598195198599506E-14</v>
      </c>
      <c r="G52" s="19">
        <v>9.0372154204487705E-14</v>
      </c>
      <c r="H52" s="19">
        <v>8.3266726846886703E-14</v>
      </c>
      <c r="I52" s="19">
        <v>8.9928064994637604E-14</v>
      </c>
      <c r="J52" s="19">
        <v>8.3266726846886703E-14</v>
      </c>
      <c r="K52" s="19">
        <v>8.9817042692175101E-14</v>
      </c>
      <c r="L52" s="19">
        <v>9.5701224722688494E-14</v>
      </c>
      <c r="M52" s="19">
        <v>8.8817841970012498E-14</v>
      </c>
      <c r="N52" s="19">
        <v>9.5701224722688494E-14</v>
      </c>
      <c r="O52" s="19">
        <v>9.0372154204487705E-14</v>
      </c>
      <c r="P52" s="19">
        <v>9.7810648469476203E-14</v>
      </c>
      <c r="Q52" s="19">
        <v>8.9817042692175101E-14</v>
      </c>
      <c r="R52" s="19">
        <v>9.5701224722688494E-14</v>
      </c>
      <c r="S52" s="19">
        <v>8.8928864272475001E-14</v>
      </c>
      <c r="T52" s="19">
        <v>9.5701224722688494E-14</v>
      </c>
      <c r="U52" s="19">
        <v>8.8040685852774901E-14</v>
      </c>
      <c r="V52" s="19">
        <v>9.8587804586713901E-14</v>
      </c>
      <c r="W52" s="19">
        <v>8.9150908877399994E-14</v>
      </c>
      <c r="X52" s="19">
        <v>8.8040685852774901E-14</v>
      </c>
      <c r="Y52" s="19">
        <v>9.8587804586713901E-14</v>
      </c>
      <c r="Z52" s="19">
        <v>8.9150908877399994E-14</v>
      </c>
      <c r="AA52" s="19">
        <v>8.9594998087250095E-14</v>
      </c>
      <c r="AB52" s="19">
        <v>1.1579626146840299E-13</v>
      </c>
      <c r="AC52" s="19">
        <v>8.9372953482325102E-14</v>
      </c>
      <c r="AD52" s="19">
        <v>8.9928064994637604E-14</v>
      </c>
      <c r="AE52" s="19">
        <v>9.8587804586713901E-14</v>
      </c>
      <c r="AF52" s="19">
        <v>8.9150908877399994E-14</v>
      </c>
      <c r="AG52" s="19">
        <v>8.9928064994637604E-14</v>
      </c>
      <c r="AH52" s="19">
        <v>9.8587804586713901E-14</v>
      </c>
      <c r="AI52" s="19">
        <v>8.9150908877399994E-14</v>
      </c>
    </row>
    <row r="53" spans="1:35" x14ac:dyDescent="0.45">
      <c r="A53" s="19">
        <v>8.7374552037999794E-14</v>
      </c>
      <c r="B53" s="19">
        <v>8.3266726846886703E-14</v>
      </c>
      <c r="C53" s="19">
        <v>8.6486373618299694E-14</v>
      </c>
      <c r="D53" s="19">
        <v>8.3266726846886703E-14</v>
      </c>
      <c r="E53" s="19">
        <v>8.7041485130612197E-14</v>
      </c>
      <c r="F53" s="19">
        <v>8.5820239803524601E-14</v>
      </c>
      <c r="G53" s="19">
        <v>8.9372953482325102E-14</v>
      </c>
      <c r="H53" s="19">
        <v>8.3266726846886703E-14</v>
      </c>
      <c r="I53" s="19">
        <v>9.0261131902025201E-14</v>
      </c>
      <c r="J53" s="19">
        <v>8.3266726846886703E-14</v>
      </c>
      <c r="K53" s="19">
        <v>8.9150908877399994E-14</v>
      </c>
      <c r="L53" s="19">
        <v>9.4035890185750696E-14</v>
      </c>
      <c r="M53" s="19">
        <v>8.8595797365087404E-14</v>
      </c>
      <c r="N53" s="19">
        <v>9.4035890185750696E-14</v>
      </c>
      <c r="O53" s="19">
        <v>9.1038288019262798E-14</v>
      </c>
      <c r="P53" s="19">
        <v>9.76996261670137E-14</v>
      </c>
      <c r="Q53" s="19">
        <v>8.7929663550312398E-14</v>
      </c>
      <c r="R53" s="19">
        <v>9.4035890185750696E-14</v>
      </c>
      <c r="S53" s="19">
        <v>8.9039886574937504E-14</v>
      </c>
      <c r="T53" s="19">
        <v>9.4035890185750696E-14</v>
      </c>
      <c r="U53" s="19">
        <v>9.1038288019262798E-14</v>
      </c>
      <c r="V53" s="19">
        <v>1.01252339845814E-13</v>
      </c>
      <c r="W53" s="19">
        <v>8.9261931179862497E-14</v>
      </c>
      <c r="X53" s="19">
        <v>9.1038288019262798E-14</v>
      </c>
      <c r="Y53" s="19">
        <v>1.01252339845814E-13</v>
      </c>
      <c r="Z53" s="19">
        <v>8.9261931179862497E-14</v>
      </c>
      <c r="AA53" s="19">
        <v>9.0483176506950195E-14</v>
      </c>
      <c r="AB53" s="19">
        <v>1.02917674382752E-13</v>
      </c>
      <c r="AC53" s="19">
        <v>8.9261931179862497E-14</v>
      </c>
      <c r="AD53" s="19">
        <v>8.8484775062624901E-14</v>
      </c>
      <c r="AE53" s="19">
        <v>1.01252339845814E-13</v>
      </c>
      <c r="AF53" s="19">
        <v>8.9261931179862497E-14</v>
      </c>
      <c r="AG53" s="19">
        <v>8.8484775062624901E-14</v>
      </c>
      <c r="AH53" s="19">
        <v>1.01252339845814E-13</v>
      </c>
      <c r="AI53" s="19">
        <v>8.9261931179862497E-14</v>
      </c>
    </row>
    <row r="54" spans="1:35" x14ac:dyDescent="0.45">
      <c r="A54" s="19">
        <v>8.6597395920762198E-14</v>
      </c>
      <c r="B54" s="19">
        <v>8.3266726846886703E-14</v>
      </c>
      <c r="C54" s="19">
        <v>8.6486373618299694E-14</v>
      </c>
      <c r="D54" s="19">
        <v>8.3266726846886703E-14</v>
      </c>
      <c r="E54" s="19">
        <v>8.5931262105987104E-14</v>
      </c>
      <c r="F54" s="19">
        <v>8.53761505936745E-14</v>
      </c>
      <c r="G54" s="19">
        <v>9.0372154204487705E-14</v>
      </c>
      <c r="H54" s="19">
        <v>8.3266726846886703E-14</v>
      </c>
      <c r="I54" s="19">
        <v>8.9817042692175101E-14</v>
      </c>
      <c r="J54" s="19">
        <v>8.3266726846886703E-14</v>
      </c>
      <c r="K54" s="19">
        <v>8.9483975784787605E-14</v>
      </c>
      <c r="L54" s="19">
        <v>9.4368957093138306E-14</v>
      </c>
      <c r="M54" s="19">
        <v>9.1593399531575402E-14</v>
      </c>
      <c r="N54" s="19">
        <v>9.4368957093138306E-14</v>
      </c>
      <c r="O54" s="19">
        <v>8.9150908877399994E-14</v>
      </c>
      <c r="P54" s="19">
        <v>9.3702823278363199E-14</v>
      </c>
      <c r="Q54" s="19">
        <v>8.9039886574937504E-14</v>
      </c>
      <c r="R54" s="19">
        <v>9.0705221111875201E-14</v>
      </c>
      <c r="S54" s="19">
        <v>9.0816243414337805E-14</v>
      </c>
      <c r="T54" s="19">
        <v>9.0705221111875201E-14</v>
      </c>
      <c r="U54" s="19">
        <v>8.8928864272475001E-14</v>
      </c>
      <c r="V54" s="19">
        <v>9.9698027611338994E-14</v>
      </c>
      <c r="W54" s="19">
        <v>8.9261931179862497E-14</v>
      </c>
      <c r="X54" s="19">
        <v>8.8928864272475001E-14</v>
      </c>
      <c r="Y54" s="19">
        <v>9.9698027611338994E-14</v>
      </c>
      <c r="Z54" s="19">
        <v>8.9261931179862497E-14</v>
      </c>
      <c r="AA54" s="19">
        <v>9.0594198809412698E-14</v>
      </c>
      <c r="AB54" s="19">
        <v>1.00253139123651E-13</v>
      </c>
      <c r="AC54" s="19">
        <v>8.9261931179862497E-14</v>
      </c>
      <c r="AD54" s="19">
        <v>9.0483176506950195E-14</v>
      </c>
      <c r="AE54" s="19">
        <v>9.9698027611338994E-14</v>
      </c>
      <c r="AF54" s="19">
        <v>8.9261931179862497E-14</v>
      </c>
      <c r="AG54" s="19">
        <v>9.0483176506950195E-14</v>
      </c>
      <c r="AH54" s="19">
        <v>9.9698027611338994E-14</v>
      </c>
      <c r="AI54" s="19">
        <v>8.9261931179862497E-14</v>
      </c>
    </row>
    <row r="55" spans="1:35" x14ac:dyDescent="0.45">
      <c r="A55" s="19">
        <v>8.6597395920762198E-14</v>
      </c>
      <c r="B55" s="19">
        <v>8.3266726846886703E-14</v>
      </c>
      <c r="C55" s="19">
        <v>8.7707618945387304E-14</v>
      </c>
      <c r="D55" s="19">
        <v>8.3266726846886703E-14</v>
      </c>
      <c r="E55" s="19">
        <v>8.62643290133746E-14</v>
      </c>
      <c r="F55" s="19">
        <v>8.5154105988749494E-14</v>
      </c>
      <c r="G55" s="19">
        <v>8.9706020389712598E-14</v>
      </c>
      <c r="H55" s="19">
        <v>8.3266726846886703E-14</v>
      </c>
      <c r="I55" s="19">
        <v>9.0372154204487705E-14</v>
      </c>
      <c r="J55" s="19">
        <v>8.3266726846886703E-14</v>
      </c>
      <c r="K55" s="19">
        <v>9.0150109599562698E-14</v>
      </c>
      <c r="L55" s="19">
        <v>9.5812247025150997E-14</v>
      </c>
      <c r="M55" s="19">
        <v>9.0150109599562698E-14</v>
      </c>
      <c r="N55" s="19">
        <v>9.5812247025150997E-14</v>
      </c>
      <c r="O55" s="19">
        <v>8.7929663550312398E-14</v>
      </c>
      <c r="P55" s="19">
        <v>9.3147711766050596E-14</v>
      </c>
      <c r="Q55" s="19">
        <v>8.9372953482325102E-14</v>
      </c>
      <c r="R55" s="19">
        <v>9.3813845580825702E-14</v>
      </c>
      <c r="S55" s="19">
        <v>8.9150908877399994E-14</v>
      </c>
      <c r="T55" s="19">
        <v>9.3813845580825702E-14</v>
      </c>
      <c r="U55" s="19">
        <v>8.9483975784787605E-14</v>
      </c>
      <c r="V55" s="19">
        <v>9.68114477473136E-14</v>
      </c>
      <c r="W55" s="19">
        <v>8.9261931179862497E-14</v>
      </c>
      <c r="X55" s="19">
        <v>8.9483975784787605E-14</v>
      </c>
      <c r="Y55" s="19">
        <v>9.68114477473136E-14</v>
      </c>
      <c r="Z55" s="19">
        <v>8.9261931179862497E-14</v>
      </c>
      <c r="AA55" s="19">
        <v>8.9261931179862497E-14</v>
      </c>
      <c r="AB55" s="19">
        <v>9.8698826889176404E-14</v>
      </c>
      <c r="AC55" s="19">
        <v>8.9261931179862497E-14</v>
      </c>
      <c r="AD55" s="19">
        <v>8.9150908877399994E-14</v>
      </c>
      <c r="AE55" s="19">
        <v>9.68114477473136E-14</v>
      </c>
      <c r="AF55" s="19">
        <v>8.9261931179862497E-14</v>
      </c>
      <c r="AG55" s="19">
        <v>8.9150908877399994E-14</v>
      </c>
      <c r="AH55" s="19">
        <v>9.68114477473136E-14</v>
      </c>
      <c r="AI55" s="19">
        <v>8.9261931179862497E-14</v>
      </c>
    </row>
    <row r="56" spans="1:35" x14ac:dyDescent="0.45">
      <c r="A56" s="19">
        <v>8.8484775062624901E-14</v>
      </c>
      <c r="B56" s="19">
        <v>8.3266726846886703E-14</v>
      </c>
      <c r="C56" s="19">
        <v>8.6819440525687204E-14</v>
      </c>
      <c r="D56" s="19">
        <v>8.3266726846886703E-14</v>
      </c>
      <c r="E56" s="19">
        <v>8.7041485130612197E-14</v>
      </c>
      <c r="F56" s="19">
        <v>8.4821039081361897E-14</v>
      </c>
      <c r="G56" s="19">
        <v>9.0483176506950195E-14</v>
      </c>
      <c r="H56" s="19">
        <v>8.3266726846886703E-14</v>
      </c>
      <c r="I56" s="19">
        <v>9.0150109599562698E-14</v>
      </c>
      <c r="J56" s="19">
        <v>8.3266726846886703E-14</v>
      </c>
      <c r="K56" s="19">
        <v>8.9594998087250095E-14</v>
      </c>
      <c r="L56" s="19">
        <v>9.4257934790675702E-14</v>
      </c>
      <c r="M56" s="19">
        <v>8.9150908877399994E-14</v>
      </c>
      <c r="N56" s="19">
        <v>9.4257934790675702E-14</v>
      </c>
      <c r="O56" s="19">
        <v>9.0705221111875201E-14</v>
      </c>
      <c r="P56" s="19">
        <v>9.3369756370975602E-14</v>
      </c>
      <c r="Q56" s="19">
        <v>8.8373752760162398E-14</v>
      </c>
      <c r="R56" s="19">
        <v>9.4257934790675702E-14</v>
      </c>
      <c r="S56" s="19">
        <v>8.7485574340462298E-14</v>
      </c>
      <c r="T56" s="19">
        <v>9.4257934790675702E-14</v>
      </c>
      <c r="U56" s="19">
        <v>8.9483975784787605E-14</v>
      </c>
      <c r="V56" s="19">
        <v>1.00919272938426E-13</v>
      </c>
      <c r="W56" s="19">
        <v>8.9150908877399994E-14</v>
      </c>
      <c r="X56" s="19">
        <v>8.9483975784787605E-14</v>
      </c>
      <c r="Y56" s="19">
        <v>1.00919272938426E-13</v>
      </c>
      <c r="Z56" s="19">
        <v>8.9150908877399994E-14</v>
      </c>
      <c r="AA56" s="19">
        <v>9.1371354926650295E-14</v>
      </c>
      <c r="AB56" s="19">
        <v>1.01585406753201E-13</v>
      </c>
      <c r="AC56" s="19">
        <v>8.9150908877399994E-14</v>
      </c>
      <c r="AD56" s="19">
        <v>9.0927265716800295E-14</v>
      </c>
      <c r="AE56" s="19">
        <v>1.00919272938426E-13</v>
      </c>
      <c r="AF56" s="19">
        <v>8.9150908877399994E-14</v>
      </c>
      <c r="AG56" s="19">
        <v>9.0927265716800295E-14</v>
      </c>
      <c r="AH56" s="19">
        <v>1.00919272938426E-13</v>
      </c>
      <c r="AI56" s="19">
        <v>8.9150908877399994E-14</v>
      </c>
    </row>
    <row r="57" spans="1:35" x14ac:dyDescent="0.45">
      <c r="A57" s="19">
        <v>8.7041485130612197E-14</v>
      </c>
      <c r="B57" s="19">
        <v>8.3266726846886703E-14</v>
      </c>
      <c r="C57" s="19">
        <v>8.6486373618299694E-14</v>
      </c>
      <c r="D57" s="19">
        <v>8.3266726846886703E-14</v>
      </c>
      <c r="E57" s="19">
        <v>8.6486373618299694E-14</v>
      </c>
      <c r="F57" s="19">
        <v>8.5598195198599506E-14</v>
      </c>
      <c r="G57" s="19">
        <v>9.0372154204487705E-14</v>
      </c>
      <c r="H57" s="19">
        <v>8.3266726846886703E-14</v>
      </c>
      <c r="I57" s="19">
        <v>9.0483176506950195E-14</v>
      </c>
      <c r="J57" s="19">
        <v>8.3266726846886703E-14</v>
      </c>
      <c r="K57" s="19">
        <v>8.7929663550312398E-14</v>
      </c>
      <c r="L57" s="19">
        <v>9.8920871494101397E-14</v>
      </c>
      <c r="M57" s="19">
        <v>8.7818641247849794E-14</v>
      </c>
      <c r="N57" s="19">
        <v>9.8920871494101397E-14</v>
      </c>
      <c r="O57" s="19">
        <v>9.1704421834037905E-14</v>
      </c>
      <c r="P57" s="19">
        <v>9.8365759981788794E-14</v>
      </c>
      <c r="Q57" s="19">
        <v>8.8928864272475001E-14</v>
      </c>
      <c r="R57" s="19">
        <v>9.8920871494101397E-14</v>
      </c>
      <c r="S57" s="19">
        <v>8.8706819667549995E-14</v>
      </c>
      <c r="T57" s="19">
        <v>9.8920871494101397E-14</v>
      </c>
      <c r="U57" s="19">
        <v>8.7263529735537304E-14</v>
      </c>
      <c r="V57" s="19">
        <v>9.6589403142388594E-14</v>
      </c>
      <c r="W57" s="19">
        <v>8.9150908877399994E-14</v>
      </c>
      <c r="X57" s="19">
        <v>8.7263529735537304E-14</v>
      </c>
      <c r="Y57" s="19">
        <v>9.6589403142388594E-14</v>
      </c>
      <c r="Z57" s="19">
        <v>8.9150908877399994E-14</v>
      </c>
      <c r="AA57" s="19">
        <v>8.8706819667549995E-14</v>
      </c>
      <c r="AB57" s="19">
        <v>1.01252339845814E-13</v>
      </c>
      <c r="AC57" s="19">
        <v>8.9261931179862497E-14</v>
      </c>
      <c r="AD57" s="19">
        <v>8.9483975784787605E-14</v>
      </c>
      <c r="AE57" s="19">
        <v>9.6589403142388594E-14</v>
      </c>
      <c r="AF57" s="19">
        <v>8.9150908877399994E-14</v>
      </c>
      <c r="AG57" s="19">
        <v>8.9483975784787605E-14</v>
      </c>
      <c r="AH57" s="19">
        <v>9.6589403142388594E-14</v>
      </c>
      <c r="AI57" s="19">
        <v>8.9150908877399994E-14</v>
      </c>
    </row>
    <row r="58" spans="1:35" x14ac:dyDescent="0.45">
      <c r="A58" s="19">
        <v>8.6708418223224701E-14</v>
      </c>
      <c r="B58" s="19">
        <v>8.3266726846886703E-14</v>
      </c>
      <c r="C58" s="19">
        <v>8.6597395920762198E-14</v>
      </c>
      <c r="D58" s="19">
        <v>8.3266726846886703E-14</v>
      </c>
      <c r="E58" s="19">
        <v>8.5598195198599506E-14</v>
      </c>
      <c r="F58" s="19">
        <v>8.5265128291211997E-14</v>
      </c>
      <c r="G58" s="19">
        <v>8.9706020389712598E-14</v>
      </c>
      <c r="H58" s="19">
        <v>8.3266726846886703E-14</v>
      </c>
      <c r="I58" s="19">
        <v>9.0705221111875201E-14</v>
      </c>
      <c r="J58" s="19">
        <v>8.3266726846886703E-14</v>
      </c>
      <c r="K58" s="19">
        <v>8.9483975784787605E-14</v>
      </c>
      <c r="L58" s="19">
        <v>9.4813046302988305E-14</v>
      </c>
      <c r="M58" s="19">
        <v>8.9817042692175101E-14</v>
      </c>
      <c r="N58" s="19">
        <v>9.4591001698063299E-14</v>
      </c>
      <c r="O58" s="19">
        <v>8.8595797365087404E-14</v>
      </c>
      <c r="P58" s="19">
        <v>9.4702024000525802E-14</v>
      </c>
      <c r="Q58" s="19">
        <v>8.8040685852774901E-14</v>
      </c>
      <c r="R58" s="19">
        <v>9.4813046302988305E-14</v>
      </c>
      <c r="S58" s="19">
        <v>8.7818641247849794E-14</v>
      </c>
      <c r="T58" s="19">
        <v>9.4813046302988305E-14</v>
      </c>
      <c r="U58" s="19">
        <v>8.9372953482325102E-14</v>
      </c>
      <c r="V58" s="19">
        <v>9.68114477473136E-14</v>
      </c>
      <c r="W58" s="19">
        <v>8.9150908877399994E-14</v>
      </c>
      <c r="X58" s="19">
        <v>8.9372953482325102E-14</v>
      </c>
      <c r="Y58" s="19">
        <v>9.68114477473136E-14</v>
      </c>
      <c r="Z58" s="19">
        <v>8.9150908877399994E-14</v>
      </c>
      <c r="AA58" s="19">
        <v>8.9483975784787605E-14</v>
      </c>
      <c r="AB58" s="19">
        <v>1.0014211682118899E-13</v>
      </c>
      <c r="AC58" s="19">
        <v>8.9261931179862497E-14</v>
      </c>
      <c r="AD58" s="19">
        <v>8.9817042692175101E-14</v>
      </c>
      <c r="AE58" s="19">
        <v>9.68114477473136E-14</v>
      </c>
      <c r="AF58" s="19">
        <v>8.9150908877399994E-14</v>
      </c>
      <c r="AG58" s="19">
        <v>8.9817042692175101E-14</v>
      </c>
      <c r="AH58" s="19">
        <v>9.68114477473136E-14</v>
      </c>
      <c r="AI58" s="19">
        <v>8.9150908877399994E-14</v>
      </c>
    </row>
    <row r="59" spans="1:35" x14ac:dyDescent="0.45">
      <c r="A59" s="19">
        <v>8.7818641247849794E-14</v>
      </c>
      <c r="B59" s="19">
        <v>8.3266726846886703E-14</v>
      </c>
      <c r="C59" s="19">
        <v>8.7263529735537304E-14</v>
      </c>
      <c r="D59" s="19">
        <v>8.3266726846886703E-14</v>
      </c>
      <c r="E59" s="19">
        <v>8.5598195198599506E-14</v>
      </c>
      <c r="F59" s="19">
        <v>8.49320613838244E-14</v>
      </c>
      <c r="G59" s="19">
        <v>8.9706020389712598E-14</v>
      </c>
      <c r="H59" s="19">
        <v>8.3266726846886703E-14</v>
      </c>
      <c r="I59" s="19">
        <v>9.0150109599562698E-14</v>
      </c>
      <c r="J59" s="19">
        <v>8.3266726846886703E-14</v>
      </c>
      <c r="K59" s="19">
        <v>9.1038288019262798E-14</v>
      </c>
      <c r="L59" s="19">
        <v>9.4146912488213199E-14</v>
      </c>
      <c r="M59" s="19">
        <v>8.9594998087250095E-14</v>
      </c>
      <c r="N59" s="19">
        <v>9.4146912488213199E-14</v>
      </c>
      <c r="O59" s="19">
        <v>9.1038288019262798E-14</v>
      </c>
      <c r="P59" s="19">
        <v>1.02029495963051E-13</v>
      </c>
      <c r="Q59" s="19">
        <v>8.8595797365087404E-14</v>
      </c>
      <c r="R59" s="19">
        <v>9.4146912488213199E-14</v>
      </c>
      <c r="S59" s="19">
        <v>8.8817841970012498E-14</v>
      </c>
      <c r="T59" s="19">
        <v>9.4146912488213199E-14</v>
      </c>
      <c r="U59" s="19">
        <v>9.2259533346350496E-14</v>
      </c>
      <c r="V59" s="19">
        <v>9.7810648469476203E-14</v>
      </c>
      <c r="W59" s="19">
        <v>8.9150908877399994E-14</v>
      </c>
      <c r="X59" s="19">
        <v>9.2259533346350496E-14</v>
      </c>
      <c r="Y59" s="19">
        <v>9.7810648469476203E-14</v>
      </c>
      <c r="Z59" s="19">
        <v>8.9150908877399994E-14</v>
      </c>
      <c r="AA59" s="19">
        <v>8.8373752760162398E-14</v>
      </c>
      <c r="AB59" s="19">
        <v>1.1468603844377799E-13</v>
      </c>
      <c r="AC59" s="19">
        <v>8.9150908877399994E-14</v>
      </c>
      <c r="AD59" s="19">
        <v>8.9372953482325102E-14</v>
      </c>
      <c r="AE59" s="19">
        <v>9.7810648469476203E-14</v>
      </c>
      <c r="AF59" s="19">
        <v>8.9150908877399994E-14</v>
      </c>
      <c r="AG59" s="19">
        <v>8.9372953482325102E-14</v>
      </c>
      <c r="AH59" s="19">
        <v>9.7810648469476203E-14</v>
      </c>
      <c r="AI59" s="19">
        <v>8.9150908877399994E-14</v>
      </c>
    </row>
    <row r="60" spans="1:35" x14ac:dyDescent="0.45">
      <c r="A60" s="19">
        <v>8.7485574340462298E-14</v>
      </c>
      <c r="B60" s="19">
        <v>8.3266726846886703E-14</v>
      </c>
      <c r="C60" s="19">
        <v>8.62643290133746E-14</v>
      </c>
      <c r="D60" s="19">
        <v>8.3266726846886703E-14</v>
      </c>
      <c r="E60" s="19">
        <v>8.6042284408449594E-14</v>
      </c>
      <c r="F60" s="19">
        <v>8.5820239803524601E-14</v>
      </c>
      <c r="G60" s="19">
        <v>8.9928064994637604E-14</v>
      </c>
      <c r="H60" s="19">
        <v>8.3266726846886703E-14</v>
      </c>
      <c r="I60" s="19">
        <v>9.0261131902025201E-14</v>
      </c>
      <c r="J60" s="19">
        <v>8.3266726846886703E-14</v>
      </c>
      <c r="K60" s="19">
        <v>8.9372953482325102E-14</v>
      </c>
      <c r="L60" s="19">
        <v>9.2814644858662998E-14</v>
      </c>
      <c r="M60" s="19">
        <v>8.8373752760162398E-14</v>
      </c>
      <c r="N60" s="19">
        <v>9.2814644858662998E-14</v>
      </c>
      <c r="O60" s="19">
        <v>8.9594998087250095E-14</v>
      </c>
      <c r="P60" s="19">
        <v>9.2370555648812999E-14</v>
      </c>
      <c r="Q60" s="19">
        <v>8.8706819667549995E-14</v>
      </c>
      <c r="R60" s="19">
        <v>9.2814644858662998E-14</v>
      </c>
      <c r="S60" s="19">
        <v>8.8484775062624901E-14</v>
      </c>
      <c r="T60" s="19">
        <v>9.2814644858662998E-14</v>
      </c>
      <c r="U60" s="19">
        <v>8.8595797365087404E-14</v>
      </c>
      <c r="V60" s="19">
        <v>1.00697228333501E-13</v>
      </c>
      <c r="W60" s="19">
        <v>8.9150908877399994E-14</v>
      </c>
      <c r="X60" s="19">
        <v>8.8595797365087404E-14</v>
      </c>
      <c r="Y60" s="19">
        <v>1.00697228333501E-13</v>
      </c>
      <c r="Z60" s="19">
        <v>8.9150908877399994E-14</v>
      </c>
      <c r="AA60" s="19">
        <v>8.9594998087250095E-14</v>
      </c>
      <c r="AB60" s="19">
        <v>9.8809849191638894E-14</v>
      </c>
      <c r="AC60" s="19">
        <v>8.9150908877399994E-14</v>
      </c>
      <c r="AD60" s="19">
        <v>8.9706020389712598E-14</v>
      </c>
      <c r="AE60" s="19">
        <v>1.00697228333501E-13</v>
      </c>
      <c r="AF60" s="19">
        <v>8.9150908877399994E-14</v>
      </c>
      <c r="AG60" s="19">
        <v>8.9706020389712598E-14</v>
      </c>
      <c r="AH60" s="19">
        <v>1.00697228333501E-13</v>
      </c>
      <c r="AI60" s="19">
        <v>8.9150908877399994E-14</v>
      </c>
    </row>
    <row r="61" spans="1:35" x14ac:dyDescent="0.45">
      <c r="A61" s="19">
        <v>8.71525074330747E-14</v>
      </c>
      <c r="B61" s="19">
        <v>8.3266726846886703E-14</v>
      </c>
      <c r="C61" s="19">
        <v>8.7263529735537304E-14</v>
      </c>
      <c r="D61" s="19">
        <v>8.3266726846886703E-14</v>
      </c>
      <c r="E61" s="19">
        <v>8.6597395920762198E-14</v>
      </c>
      <c r="F61" s="19">
        <v>8.53761505936745E-14</v>
      </c>
      <c r="G61" s="19">
        <v>9.0039087297100195E-14</v>
      </c>
      <c r="H61" s="19">
        <v>8.3266726846886703E-14</v>
      </c>
      <c r="I61" s="19">
        <v>9.0261131902025201E-14</v>
      </c>
      <c r="J61" s="19">
        <v>8.3266726846886703E-14</v>
      </c>
      <c r="K61" s="19">
        <v>8.8484775062624901E-14</v>
      </c>
      <c r="L61" s="19">
        <v>9.3036689463588105E-14</v>
      </c>
      <c r="M61" s="19">
        <v>8.8706819667549995E-14</v>
      </c>
      <c r="N61" s="19">
        <v>9.6367358537463499E-14</v>
      </c>
      <c r="O61" s="19">
        <v>8.7818641247849794E-14</v>
      </c>
      <c r="P61" s="19">
        <v>1.00475183728576E-13</v>
      </c>
      <c r="Q61" s="19">
        <v>9.0261131902025201E-14</v>
      </c>
      <c r="R61" s="19">
        <v>9.3036689463588105E-14</v>
      </c>
      <c r="S61" s="19">
        <v>8.9817042692175101E-14</v>
      </c>
      <c r="T61" s="19">
        <v>9.3036689463588105E-14</v>
      </c>
      <c r="U61" s="19">
        <v>8.9817042692175101E-14</v>
      </c>
      <c r="V61" s="19">
        <v>1.00031094518726E-13</v>
      </c>
      <c r="W61" s="19">
        <v>8.9150908877399994E-14</v>
      </c>
      <c r="X61" s="19">
        <v>8.9817042692175101E-14</v>
      </c>
      <c r="Y61" s="19">
        <v>1.00031094518726E-13</v>
      </c>
      <c r="Z61" s="19">
        <v>8.9150908877399994E-14</v>
      </c>
      <c r="AA61" s="19">
        <v>8.8706819667549995E-14</v>
      </c>
      <c r="AB61" s="19">
        <v>1.05471187339389E-13</v>
      </c>
      <c r="AC61" s="19">
        <v>8.9150908877399994E-14</v>
      </c>
      <c r="AD61" s="19">
        <v>8.9594998087250095E-14</v>
      </c>
      <c r="AE61" s="19">
        <v>1.00031094518726E-13</v>
      </c>
      <c r="AF61" s="19">
        <v>8.9150908877399994E-14</v>
      </c>
      <c r="AG61" s="19">
        <v>8.9594998087250095E-14</v>
      </c>
      <c r="AH61" s="19">
        <v>1.00031094518726E-13</v>
      </c>
      <c r="AI61" s="19">
        <v>8.9150908877399994E-14</v>
      </c>
    </row>
    <row r="62" spans="1:35" x14ac:dyDescent="0.45">
      <c r="A62" s="19">
        <v>8.8373752760162398E-14</v>
      </c>
      <c r="B62" s="19">
        <v>8.3266726846886703E-14</v>
      </c>
      <c r="C62" s="19">
        <v>8.6930462828149694E-14</v>
      </c>
      <c r="D62" s="19">
        <v>8.3266726846886703E-14</v>
      </c>
      <c r="E62" s="19">
        <v>8.6375351315837103E-14</v>
      </c>
      <c r="F62" s="19">
        <v>8.5820239803524601E-14</v>
      </c>
      <c r="G62" s="19">
        <v>8.9594998087250095E-14</v>
      </c>
      <c r="H62" s="19">
        <v>8.3266726846886703E-14</v>
      </c>
      <c r="I62" s="19">
        <v>9.1038288019262798E-14</v>
      </c>
      <c r="J62" s="19">
        <v>8.3266726846886703E-14</v>
      </c>
      <c r="K62" s="19">
        <v>8.9706020389712598E-14</v>
      </c>
      <c r="L62" s="19">
        <v>9.5701224722688494E-14</v>
      </c>
      <c r="M62" s="19">
        <v>8.9372953482325102E-14</v>
      </c>
      <c r="N62" s="19">
        <v>9.5701224722688494E-14</v>
      </c>
      <c r="O62" s="19">
        <v>9.1371354926650295E-14</v>
      </c>
      <c r="P62" s="19">
        <v>9.8365759981788794E-14</v>
      </c>
      <c r="Q62" s="19">
        <v>9.1038288019262798E-14</v>
      </c>
      <c r="R62" s="19">
        <v>9.5701224722688494E-14</v>
      </c>
      <c r="S62" s="19">
        <v>9.0372154204487705E-14</v>
      </c>
      <c r="T62" s="19">
        <v>9.5701224722688494E-14</v>
      </c>
      <c r="U62" s="19">
        <v>9.1038288019262798E-14</v>
      </c>
      <c r="V62" s="19">
        <v>9.8032693074401297E-14</v>
      </c>
      <c r="W62" s="19">
        <v>8.9261931179862497E-14</v>
      </c>
      <c r="X62" s="19">
        <v>9.1038288019262798E-14</v>
      </c>
      <c r="Y62" s="19">
        <v>9.8032693074401297E-14</v>
      </c>
      <c r="Z62" s="19">
        <v>8.9261931179862497E-14</v>
      </c>
      <c r="AA62" s="19">
        <v>9.0594198809412698E-14</v>
      </c>
      <c r="AB62" s="19">
        <v>1.05471187339389E-13</v>
      </c>
      <c r="AC62" s="19">
        <v>8.9372953482325102E-14</v>
      </c>
      <c r="AD62" s="19">
        <v>8.7929663550312398E-14</v>
      </c>
      <c r="AE62" s="19">
        <v>9.8032693074401297E-14</v>
      </c>
      <c r="AF62" s="19">
        <v>8.9261931179862497E-14</v>
      </c>
      <c r="AG62" s="19">
        <v>8.7929663550312398E-14</v>
      </c>
      <c r="AH62" s="19">
        <v>9.8032693074401297E-14</v>
      </c>
      <c r="AI62" s="19">
        <v>8.9261931179862497E-14</v>
      </c>
    </row>
    <row r="63" spans="1:35" x14ac:dyDescent="0.45">
      <c r="A63" s="19">
        <v>8.6930462828149694E-14</v>
      </c>
      <c r="B63" s="19">
        <v>8.3266726846886703E-14</v>
      </c>
      <c r="C63" s="19">
        <v>8.6819440525687204E-14</v>
      </c>
      <c r="D63" s="19">
        <v>8.3266726846886703E-14</v>
      </c>
      <c r="E63" s="19">
        <v>8.6042284408449594E-14</v>
      </c>
      <c r="F63" s="19">
        <v>8.5154105988749494E-14</v>
      </c>
      <c r="G63" s="19">
        <v>8.9483975784787605E-14</v>
      </c>
      <c r="H63" s="19">
        <v>8.3266726846886703E-14</v>
      </c>
      <c r="I63" s="19">
        <v>9.0150109599562698E-14</v>
      </c>
      <c r="J63" s="19">
        <v>8.3266726846886703E-14</v>
      </c>
      <c r="K63" s="19">
        <v>8.8373752760162398E-14</v>
      </c>
      <c r="L63" s="19">
        <v>9.3369756370975602E-14</v>
      </c>
      <c r="M63" s="19">
        <v>8.9594998087250095E-14</v>
      </c>
      <c r="N63" s="19">
        <v>9.3369756370975602E-14</v>
      </c>
      <c r="O63" s="19">
        <v>9.0816243414337805E-14</v>
      </c>
      <c r="P63" s="19">
        <v>9.6034291630076003E-14</v>
      </c>
      <c r="Q63" s="19">
        <v>8.9150908877399994E-14</v>
      </c>
      <c r="R63" s="19">
        <v>9.3369756370975602E-14</v>
      </c>
      <c r="S63" s="19">
        <v>8.8928864272475001E-14</v>
      </c>
      <c r="T63" s="19">
        <v>9.3369756370975602E-14</v>
      </c>
      <c r="U63" s="19">
        <v>8.9706020389712598E-14</v>
      </c>
      <c r="V63" s="19">
        <v>1.0613732115416401E-13</v>
      </c>
      <c r="W63" s="19">
        <v>8.9261931179862497E-14</v>
      </c>
      <c r="X63" s="19">
        <v>8.9706020389712598E-14</v>
      </c>
      <c r="Y63" s="19">
        <v>1.0613732115416401E-13</v>
      </c>
      <c r="Z63" s="19">
        <v>8.9261931179862497E-14</v>
      </c>
      <c r="AA63" s="19">
        <v>9.0816243414337805E-14</v>
      </c>
      <c r="AB63" s="19">
        <v>1.7563728249569899E-11</v>
      </c>
      <c r="AC63" s="19">
        <v>8.9261931179862497E-14</v>
      </c>
      <c r="AD63" s="19">
        <v>9.0816243414337805E-14</v>
      </c>
      <c r="AE63" s="19">
        <v>1.0613732115416401E-13</v>
      </c>
      <c r="AF63" s="19">
        <v>8.9261931179862497E-14</v>
      </c>
      <c r="AG63" s="19">
        <v>9.0816243414337805E-14</v>
      </c>
      <c r="AH63" s="19">
        <v>1.0613732115416401E-13</v>
      </c>
      <c r="AI63" s="19">
        <v>8.9261931179862497E-14</v>
      </c>
    </row>
    <row r="64" spans="1:35" x14ac:dyDescent="0.45">
      <c r="A64" s="19">
        <v>8.7707618945387304E-14</v>
      </c>
      <c r="B64" s="19">
        <v>8.3266726846886703E-14</v>
      </c>
      <c r="C64" s="19">
        <v>8.6042284408449594E-14</v>
      </c>
      <c r="D64" s="19">
        <v>8.3266726846886703E-14</v>
      </c>
      <c r="E64" s="19">
        <v>8.62643290133746E-14</v>
      </c>
      <c r="F64" s="19">
        <v>8.53761505936745E-14</v>
      </c>
      <c r="G64" s="19">
        <v>8.9928064994637604E-14</v>
      </c>
      <c r="H64" s="19">
        <v>8.3266726846886703E-14</v>
      </c>
      <c r="I64" s="19">
        <v>8.9928064994637604E-14</v>
      </c>
      <c r="J64" s="19">
        <v>8.3266726846886703E-14</v>
      </c>
      <c r="K64" s="19">
        <v>8.8373752760162398E-14</v>
      </c>
      <c r="L64" s="19">
        <v>9.1815444136500395E-14</v>
      </c>
      <c r="M64" s="19">
        <v>9.0705221111875201E-14</v>
      </c>
      <c r="N64" s="19">
        <v>9.1815444136500395E-14</v>
      </c>
      <c r="O64" s="19">
        <v>9.0816243414337805E-14</v>
      </c>
      <c r="P64" s="19">
        <v>9.8587804586713901E-14</v>
      </c>
      <c r="Q64" s="19">
        <v>8.8928864272475001E-14</v>
      </c>
      <c r="R64" s="19">
        <v>9.1815444136500395E-14</v>
      </c>
      <c r="S64" s="19">
        <v>8.8706819667549995E-14</v>
      </c>
      <c r="T64" s="19">
        <v>9.1815444136500395E-14</v>
      </c>
      <c r="U64" s="19">
        <v>9.0372154204487705E-14</v>
      </c>
      <c r="V64" s="19">
        <v>9.7366559259626203E-14</v>
      </c>
      <c r="W64" s="19">
        <v>8.9150908877399994E-14</v>
      </c>
      <c r="X64" s="19">
        <v>9.0372154204487705E-14</v>
      </c>
      <c r="Y64" s="19">
        <v>9.7366559259626203E-14</v>
      </c>
      <c r="Z64" s="19">
        <v>8.9150908877399994E-14</v>
      </c>
      <c r="AA64" s="19">
        <v>8.9483975784787605E-14</v>
      </c>
      <c r="AB64" s="19">
        <v>1.03583808197527E-13</v>
      </c>
      <c r="AC64" s="19">
        <v>8.9261931179862497E-14</v>
      </c>
      <c r="AD64" s="19">
        <v>8.9817042692175101E-14</v>
      </c>
      <c r="AE64" s="19">
        <v>9.7366559259626203E-14</v>
      </c>
      <c r="AF64" s="19">
        <v>8.9150908877399994E-14</v>
      </c>
      <c r="AG64" s="19">
        <v>8.9817042692175101E-14</v>
      </c>
      <c r="AH64" s="19">
        <v>9.7366559259626203E-14</v>
      </c>
      <c r="AI64" s="19">
        <v>8.9150908877399994E-14</v>
      </c>
    </row>
    <row r="65" spans="1:35" x14ac:dyDescent="0.45">
      <c r="A65" s="19">
        <v>8.7818641247849794E-14</v>
      </c>
      <c r="B65" s="19">
        <v>8.3266726846886703E-14</v>
      </c>
      <c r="C65" s="19">
        <v>8.6153306710912097E-14</v>
      </c>
      <c r="D65" s="19">
        <v>8.3266726846886703E-14</v>
      </c>
      <c r="E65" s="19">
        <v>8.6042284408449594E-14</v>
      </c>
      <c r="F65" s="19">
        <v>8.62643290133746E-14</v>
      </c>
      <c r="G65" s="19">
        <v>8.9817042692175101E-14</v>
      </c>
      <c r="H65" s="19">
        <v>8.3266726846886703E-14</v>
      </c>
      <c r="I65" s="19">
        <v>9.0039087297100195E-14</v>
      </c>
      <c r="J65" s="19">
        <v>8.3266726846886703E-14</v>
      </c>
      <c r="K65" s="19">
        <v>8.9817042692175101E-14</v>
      </c>
      <c r="L65" s="19">
        <v>9.6034291630076003E-14</v>
      </c>
      <c r="M65" s="19">
        <v>8.8484775062624901E-14</v>
      </c>
      <c r="N65" s="19">
        <v>9.6034291630076003E-14</v>
      </c>
      <c r="O65" s="19">
        <v>8.9706020389712598E-14</v>
      </c>
      <c r="P65" s="19">
        <v>9.3480778673438105E-14</v>
      </c>
      <c r="Q65" s="19">
        <v>8.8817841970012498E-14</v>
      </c>
      <c r="R65" s="19">
        <v>9.6034291630076003E-14</v>
      </c>
      <c r="S65" s="19">
        <v>8.9039886574937504E-14</v>
      </c>
      <c r="T65" s="19">
        <v>9.6034291630076003E-14</v>
      </c>
      <c r="U65" s="19">
        <v>9.1260332624187805E-14</v>
      </c>
      <c r="V65" s="19">
        <v>9.9698027611338994E-14</v>
      </c>
      <c r="W65" s="19">
        <v>8.9150908877399994E-14</v>
      </c>
      <c r="X65" s="19">
        <v>9.1260332624187805E-14</v>
      </c>
      <c r="Y65" s="19">
        <v>9.9698027611338994E-14</v>
      </c>
      <c r="Z65" s="19">
        <v>8.9150908877399994E-14</v>
      </c>
      <c r="AA65" s="19">
        <v>8.9039886574937504E-14</v>
      </c>
      <c r="AB65" s="19">
        <v>9.9587005308876504E-14</v>
      </c>
      <c r="AC65" s="19">
        <v>8.9372953482325102E-14</v>
      </c>
      <c r="AD65" s="19">
        <v>8.7818641247849794E-14</v>
      </c>
      <c r="AE65" s="19">
        <v>9.9698027611338994E-14</v>
      </c>
      <c r="AF65" s="19">
        <v>8.9150908877399994E-14</v>
      </c>
      <c r="AG65" s="19">
        <v>8.7818641247849794E-14</v>
      </c>
      <c r="AH65" s="19">
        <v>9.9698027611338994E-14</v>
      </c>
      <c r="AI65" s="19">
        <v>8.9150908877399994E-14</v>
      </c>
    </row>
    <row r="66" spans="1:35" x14ac:dyDescent="0.45">
      <c r="A66" s="19">
        <v>8.7263529735537304E-14</v>
      </c>
      <c r="B66" s="19">
        <v>8.3266726846886703E-14</v>
      </c>
      <c r="C66" s="19">
        <v>8.6819440525687204E-14</v>
      </c>
      <c r="D66" s="19">
        <v>8.3266726846886703E-14</v>
      </c>
      <c r="E66" s="19">
        <v>8.6042284408449594E-14</v>
      </c>
      <c r="F66" s="19">
        <v>8.53761505936745E-14</v>
      </c>
      <c r="G66" s="19">
        <v>9.0705221111875201E-14</v>
      </c>
      <c r="H66" s="19">
        <v>8.3266726846886703E-14</v>
      </c>
      <c r="I66" s="19">
        <v>8.9706020389712598E-14</v>
      </c>
      <c r="J66" s="19">
        <v>8.3266726846886703E-14</v>
      </c>
      <c r="K66" s="19">
        <v>9.0594198809412698E-14</v>
      </c>
      <c r="L66" s="19">
        <v>9.3147711766050596E-14</v>
      </c>
      <c r="M66" s="19">
        <v>8.8817841970012498E-14</v>
      </c>
      <c r="N66" s="19">
        <v>9.4702024000525802E-14</v>
      </c>
      <c r="O66" s="19">
        <v>8.8484775062624901E-14</v>
      </c>
      <c r="P66" s="19">
        <v>9.4591001698063299E-14</v>
      </c>
      <c r="Q66" s="19">
        <v>8.8595797365087404E-14</v>
      </c>
      <c r="R66" s="19">
        <v>9.0816243414337805E-14</v>
      </c>
      <c r="S66" s="19">
        <v>8.9706020389712598E-14</v>
      </c>
      <c r="T66" s="19">
        <v>9.0816243414337805E-14</v>
      </c>
      <c r="U66" s="19">
        <v>8.9817042692175101E-14</v>
      </c>
      <c r="V66" s="19">
        <v>9.7810648469476203E-14</v>
      </c>
      <c r="W66" s="19">
        <v>8.9150908877399994E-14</v>
      </c>
      <c r="X66" s="19">
        <v>8.9817042692175101E-14</v>
      </c>
      <c r="Y66" s="19">
        <v>9.7810648469476203E-14</v>
      </c>
      <c r="Z66" s="19">
        <v>8.9150908877399994E-14</v>
      </c>
      <c r="AA66" s="19">
        <v>8.9261931179862497E-14</v>
      </c>
      <c r="AB66" s="19">
        <v>1.01363362148276E-13</v>
      </c>
      <c r="AC66" s="19">
        <v>8.9261931179862497E-14</v>
      </c>
      <c r="AD66" s="19">
        <v>8.9261931179862497E-14</v>
      </c>
      <c r="AE66" s="19">
        <v>9.7810648469476203E-14</v>
      </c>
      <c r="AF66" s="19">
        <v>8.9150908877399994E-14</v>
      </c>
      <c r="AG66" s="19">
        <v>8.9261931179862497E-14</v>
      </c>
      <c r="AH66" s="19">
        <v>9.7810648469476203E-14</v>
      </c>
      <c r="AI66" s="19">
        <v>8.9150908877399994E-14</v>
      </c>
    </row>
    <row r="67" spans="1:35" x14ac:dyDescent="0.45">
      <c r="A67" s="19">
        <v>8.7374552037999794E-14</v>
      </c>
      <c r="B67" s="19">
        <v>8.3266726846886703E-14</v>
      </c>
      <c r="C67" s="19">
        <v>8.7485574340462298E-14</v>
      </c>
      <c r="D67" s="19">
        <v>8.3266726846886703E-14</v>
      </c>
      <c r="E67" s="19">
        <v>8.6597395920762198E-14</v>
      </c>
      <c r="F67" s="19">
        <v>8.53761505936745E-14</v>
      </c>
      <c r="G67" s="19">
        <v>9.0705221111875201E-14</v>
      </c>
      <c r="H67" s="19">
        <v>8.3266726846886703E-14</v>
      </c>
      <c r="I67" s="19">
        <v>8.9928064994637604E-14</v>
      </c>
      <c r="J67" s="19">
        <v>8.3266726846886703E-14</v>
      </c>
      <c r="K67" s="19">
        <v>8.9594998087250095E-14</v>
      </c>
      <c r="L67" s="19">
        <v>9.4368957093138306E-14</v>
      </c>
      <c r="M67" s="19">
        <v>9.0150109599562698E-14</v>
      </c>
      <c r="N67" s="19">
        <v>9.5257135512838406E-14</v>
      </c>
      <c r="O67" s="19">
        <v>8.9928064994637604E-14</v>
      </c>
      <c r="P67" s="19">
        <v>9.6034291630076003E-14</v>
      </c>
      <c r="Q67" s="19">
        <v>8.8484775062624901E-14</v>
      </c>
      <c r="R67" s="19">
        <v>9.4368957093138306E-14</v>
      </c>
      <c r="S67" s="19">
        <v>8.8706819667549995E-14</v>
      </c>
      <c r="T67" s="19">
        <v>9.4368957093138306E-14</v>
      </c>
      <c r="U67" s="19">
        <v>8.8817841970012498E-14</v>
      </c>
      <c r="V67" s="19">
        <v>9.59232693276135E-14</v>
      </c>
      <c r="W67" s="19">
        <v>8.9261931179862497E-14</v>
      </c>
      <c r="X67" s="19">
        <v>8.8817841970012498E-14</v>
      </c>
      <c r="Y67" s="19">
        <v>9.59232693276135E-14</v>
      </c>
      <c r="Z67" s="19">
        <v>8.9261931179862497E-14</v>
      </c>
      <c r="AA67" s="19">
        <v>9.0150109599562698E-14</v>
      </c>
      <c r="AB67" s="19">
        <v>1.04249942012302E-13</v>
      </c>
      <c r="AC67" s="19">
        <v>8.9372953482325102E-14</v>
      </c>
      <c r="AD67" s="19">
        <v>8.9594998087250095E-14</v>
      </c>
      <c r="AE67" s="19">
        <v>9.59232693276135E-14</v>
      </c>
      <c r="AF67" s="19">
        <v>8.9261931179862497E-14</v>
      </c>
      <c r="AG67" s="19">
        <v>8.9594998087250095E-14</v>
      </c>
      <c r="AH67" s="19">
        <v>9.59232693276135E-14</v>
      </c>
      <c r="AI67" s="19">
        <v>8.9261931179862497E-14</v>
      </c>
    </row>
    <row r="68" spans="1:35" x14ac:dyDescent="0.45">
      <c r="A68" s="19">
        <v>8.7485574340462298E-14</v>
      </c>
      <c r="B68" s="19">
        <v>8.3266726846886703E-14</v>
      </c>
      <c r="C68" s="19">
        <v>8.6375351315837103E-14</v>
      </c>
      <c r="D68" s="19">
        <v>8.3266726846886703E-14</v>
      </c>
      <c r="E68" s="19">
        <v>8.7263529735537304E-14</v>
      </c>
      <c r="F68" s="19">
        <v>8.49320613838244E-14</v>
      </c>
      <c r="G68" s="19">
        <v>9.0150109599562698E-14</v>
      </c>
      <c r="H68" s="19">
        <v>8.3266726846886703E-14</v>
      </c>
      <c r="I68" s="19">
        <v>9.0261131902025201E-14</v>
      </c>
      <c r="J68" s="19">
        <v>8.3266726846886703E-14</v>
      </c>
      <c r="K68" s="19">
        <v>8.8484775062624901E-14</v>
      </c>
      <c r="L68" s="19">
        <v>9.4813046302988305E-14</v>
      </c>
      <c r="M68" s="19">
        <v>8.9150908877399994E-14</v>
      </c>
      <c r="N68" s="19">
        <v>9.4813046302988305E-14</v>
      </c>
      <c r="O68" s="19">
        <v>8.8151708155237404E-14</v>
      </c>
      <c r="P68" s="19">
        <v>9.4257934790675702E-14</v>
      </c>
      <c r="Q68" s="19">
        <v>9.0039087297100195E-14</v>
      </c>
      <c r="R68" s="19">
        <v>9.5812247025150997E-14</v>
      </c>
      <c r="S68" s="19">
        <v>8.8928864272475001E-14</v>
      </c>
      <c r="T68" s="19">
        <v>9.5812247025150997E-14</v>
      </c>
      <c r="U68" s="19">
        <v>9.0483176506950195E-14</v>
      </c>
      <c r="V68" s="19">
        <v>9.8809849191638894E-14</v>
      </c>
      <c r="W68" s="19">
        <v>8.9150908877399994E-14</v>
      </c>
      <c r="X68" s="19">
        <v>9.0483176506950195E-14</v>
      </c>
      <c r="Y68" s="19">
        <v>9.8809849191638894E-14</v>
      </c>
      <c r="Z68" s="19">
        <v>8.9150908877399994E-14</v>
      </c>
      <c r="AA68" s="19">
        <v>8.9817042692175101E-14</v>
      </c>
      <c r="AB68" s="19">
        <v>1.03250741290139E-13</v>
      </c>
      <c r="AC68" s="19">
        <v>8.9261931179862497E-14</v>
      </c>
      <c r="AD68" s="19">
        <v>9.1704421834037905E-14</v>
      </c>
      <c r="AE68" s="19">
        <v>9.8809849191638894E-14</v>
      </c>
      <c r="AF68" s="19">
        <v>8.9150908877399994E-14</v>
      </c>
      <c r="AG68" s="19">
        <v>9.1704421834037905E-14</v>
      </c>
      <c r="AH68" s="19">
        <v>9.8809849191638894E-14</v>
      </c>
      <c r="AI68" s="19">
        <v>8.9150908877399994E-14</v>
      </c>
    </row>
    <row r="69" spans="1:35" x14ac:dyDescent="0.45">
      <c r="A69" s="19">
        <v>8.6930462828149694E-14</v>
      </c>
      <c r="B69" s="19">
        <v>8.3266726846886703E-14</v>
      </c>
      <c r="C69" s="19">
        <v>8.6708418223224701E-14</v>
      </c>
      <c r="D69" s="19">
        <v>8.3266726846886703E-14</v>
      </c>
      <c r="E69" s="19">
        <v>8.53761505936745E-14</v>
      </c>
      <c r="F69" s="19">
        <v>8.5154105988749494E-14</v>
      </c>
      <c r="G69" s="19">
        <v>8.9817042692175101E-14</v>
      </c>
      <c r="H69" s="19">
        <v>8.3266726846886703E-14</v>
      </c>
      <c r="I69" s="19">
        <v>9.0483176506950195E-14</v>
      </c>
      <c r="J69" s="19">
        <v>8.3266726846886703E-14</v>
      </c>
      <c r="K69" s="19">
        <v>9.0039087297100195E-14</v>
      </c>
      <c r="L69" s="19">
        <v>9.2814644858662998E-14</v>
      </c>
      <c r="M69" s="19">
        <v>8.7596596642924801E-14</v>
      </c>
      <c r="N69" s="19">
        <v>9.2814644858662998E-14</v>
      </c>
      <c r="O69" s="19">
        <v>8.9483975784787605E-14</v>
      </c>
      <c r="P69" s="19">
        <v>9.2481577951275502E-14</v>
      </c>
      <c r="Q69" s="19">
        <v>9.1815444136500395E-14</v>
      </c>
      <c r="R69" s="19">
        <v>9.4368957093138306E-14</v>
      </c>
      <c r="S69" s="19">
        <v>9.1149310321725301E-14</v>
      </c>
      <c r="T69" s="19">
        <v>9.4368957093138306E-14</v>
      </c>
      <c r="U69" s="19">
        <v>9.0039087297100195E-14</v>
      </c>
      <c r="V69" s="19">
        <v>1.01363362148276E-13</v>
      </c>
      <c r="W69" s="19">
        <v>8.9261931179862497E-14</v>
      </c>
      <c r="X69" s="19">
        <v>9.0039087297100195E-14</v>
      </c>
      <c r="Y69" s="19">
        <v>1.01363362148276E-13</v>
      </c>
      <c r="Z69" s="19">
        <v>8.9261931179862497E-14</v>
      </c>
      <c r="AA69" s="19">
        <v>8.9817042692175101E-14</v>
      </c>
      <c r="AB69" s="19">
        <v>1.02473585172901E-13</v>
      </c>
      <c r="AC69" s="19">
        <v>8.9150908877399994E-14</v>
      </c>
      <c r="AD69" s="19">
        <v>9.1260332624187805E-14</v>
      </c>
      <c r="AE69" s="19">
        <v>1.01363362148276E-13</v>
      </c>
      <c r="AF69" s="19">
        <v>8.9261931179862497E-14</v>
      </c>
      <c r="AG69" s="19">
        <v>9.1260332624187805E-14</v>
      </c>
      <c r="AH69" s="19">
        <v>1.01363362148276E-13</v>
      </c>
      <c r="AI69" s="19">
        <v>8.9261931179862497E-14</v>
      </c>
    </row>
    <row r="70" spans="1:35" x14ac:dyDescent="0.45">
      <c r="A70" s="19">
        <v>8.71525074330747E-14</v>
      </c>
      <c r="B70" s="19">
        <v>8.3266726846886703E-14</v>
      </c>
      <c r="C70" s="19">
        <v>8.6708418223224701E-14</v>
      </c>
      <c r="D70" s="19">
        <v>8.3266726846886703E-14</v>
      </c>
      <c r="E70" s="19">
        <v>8.5598195198599506E-14</v>
      </c>
      <c r="F70" s="19">
        <v>8.5598195198599506E-14</v>
      </c>
      <c r="G70" s="19">
        <v>9.0039087297100195E-14</v>
      </c>
      <c r="H70" s="19">
        <v>8.3266726846886703E-14</v>
      </c>
      <c r="I70" s="19">
        <v>9.0261131902025201E-14</v>
      </c>
      <c r="J70" s="19">
        <v>8.3266726846886703E-14</v>
      </c>
      <c r="K70" s="19">
        <v>8.8151708155237404E-14</v>
      </c>
      <c r="L70" s="19">
        <v>9.2148511043887905E-14</v>
      </c>
      <c r="M70" s="19">
        <v>8.8595797365087404E-14</v>
      </c>
      <c r="N70" s="19">
        <v>9.2148511043887905E-14</v>
      </c>
      <c r="O70" s="19">
        <v>8.9483975784787605E-14</v>
      </c>
      <c r="P70" s="19">
        <v>9.8920871494101397E-14</v>
      </c>
      <c r="Q70" s="19">
        <v>8.8262730457699894E-14</v>
      </c>
      <c r="R70" s="19">
        <v>9.2148511043887905E-14</v>
      </c>
      <c r="S70" s="19">
        <v>8.7596596642924801E-14</v>
      </c>
      <c r="T70" s="19">
        <v>9.2148511043887905E-14</v>
      </c>
      <c r="U70" s="19">
        <v>9.0705221111875201E-14</v>
      </c>
      <c r="V70" s="19">
        <v>9.8254737679326303E-14</v>
      </c>
      <c r="W70" s="19">
        <v>8.9261931179862497E-14</v>
      </c>
      <c r="X70" s="19">
        <v>9.0705221111875201E-14</v>
      </c>
      <c r="Y70" s="19">
        <v>9.8254737679326303E-14</v>
      </c>
      <c r="Z70" s="19">
        <v>8.9261931179862497E-14</v>
      </c>
      <c r="AA70" s="19">
        <v>8.9150908877399994E-14</v>
      </c>
      <c r="AB70" s="19">
        <v>1.05915276549239E-13</v>
      </c>
      <c r="AC70" s="19">
        <v>8.9261931179862497E-14</v>
      </c>
      <c r="AD70" s="19">
        <v>8.9817042692175101E-14</v>
      </c>
      <c r="AE70" s="19">
        <v>9.8254737679326303E-14</v>
      </c>
      <c r="AF70" s="19">
        <v>8.9261931179862497E-14</v>
      </c>
      <c r="AG70" s="19">
        <v>8.9817042692175101E-14</v>
      </c>
      <c r="AH70" s="19">
        <v>9.8254737679326303E-14</v>
      </c>
      <c r="AI70" s="19">
        <v>8.9261931179862497E-14</v>
      </c>
    </row>
    <row r="71" spans="1:35" x14ac:dyDescent="0.45">
      <c r="A71" s="19">
        <v>8.7485574340462298E-14</v>
      </c>
      <c r="B71" s="19">
        <v>8.3266726846886703E-14</v>
      </c>
      <c r="C71" s="19">
        <v>8.6930462828149694E-14</v>
      </c>
      <c r="D71" s="19">
        <v>8.3266726846886703E-14</v>
      </c>
      <c r="E71" s="19">
        <v>8.6153306710912097E-14</v>
      </c>
      <c r="F71" s="19">
        <v>8.5598195198599506E-14</v>
      </c>
      <c r="G71" s="19">
        <v>9.0150109599562698E-14</v>
      </c>
      <c r="H71" s="19">
        <v>8.3266726846886703E-14</v>
      </c>
      <c r="I71" s="19">
        <v>9.0705221111875201E-14</v>
      </c>
      <c r="J71" s="19">
        <v>8.3266726846886703E-14</v>
      </c>
      <c r="K71" s="19">
        <v>8.9150908877399994E-14</v>
      </c>
      <c r="L71" s="19">
        <v>9.4813046302988305E-14</v>
      </c>
      <c r="M71" s="19">
        <v>8.9706020389712598E-14</v>
      </c>
      <c r="N71" s="19">
        <v>9.4813046302988305E-14</v>
      </c>
      <c r="O71" s="19">
        <v>8.9261931179862497E-14</v>
      </c>
      <c r="P71" s="19">
        <v>9.3258734068513099E-14</v>
      </c>
      <c r="Q71" s="19">
        <v>8.9372953482325102E-14</v>
      </c>
      <c r="R71" s="19">
        <v>9.3702823278363199E-14</v>
      </c>
      <c r="S71" s="19">
        <v>8.9150908877399994E-14</v>
      </c>
      <c r="T71" s="19">
        <v>9.3702823278363199E-14</v>
      </c>
      <c r="U71" s="19">
        <v>8.9372953482325102E-14</v>
      </c>
      <c r="V71" s="19">
        <v>1.0058620603103901E-13</v>
      </c>
      <c r="W71" s="19">
        <v>8.9261931179862497E-14</v>
      </c>
      <c r="X71" s="19">
        <v>8.9372953482325102E-14</v>
      </c>
      <c r="Y71" s="19">
        <v>1.0058620603103901E-13</v>
      </c>
      <c r="Z71" s="19">
        <v>8.9261931179862497E-14</v>
      </c>
      <c r="AA71" s="19">
        <v>8.8928864272475001E-14</v>
      </c>
      <c r="AB71" s="19">
        <v>9.5368157815300896E-14</v>
      </c>
      <c r="AC71" s="19">
        <v>8.9372953482325102E-14</v>
      </c>
      <c r="AD71" s="19">
        <v>8.7818641247849794E-14</v>
      </c>
      <c r="AE71" s="19">
        <v>1.0058620603103901E-13</v>
      </c>
      <c r="AF71" s="19">
        <v>8.9261931179862497E-14</v>
      </c>
      <c r="AG71" s="19">
        <v>8.7818641247849794E-14</v>
      </c>
      <c r="AH71" s="19">
        <v>1.0058620603103901E-13</v>
      </c>
      <c r="AI71" s="19">
        <v>8.9261931179862497E-14</v>
      </c>
    </row>
    <row r="72" spans="1:35" x14ac:dyDescent="0.45">
      <c r="A72" s="19">
        <v>8.6708418223224701E-14</v>
      </c>
      <c r="B72" s="19">
        <v>8.3266726846886703E-14</v>
      </c>
      <c r="C72" s="19">
        <v>8.7818641247849794E-14</v>
      </c>
      <c r="D72" s="19">
        <v>8.3266726846886703E-14</v>
      </c>
      <c r="E72" s="19">
        <v>8.6375351315837103E-14</v>
      </c>
      <c r="F72" s="19">
        <v>8.5598195198599506E-14</v>
      </c>
      <c r="G72" s="19">
        <v>9.0483176506950195E-14</v>
      </c>
      <c r="H72" s="19">
        <v>8.3266726846886703E-14</v>
      </c>
      <c r="I72" s="19">
        <v>8.9817042692175101E-14</v>
      </c>
      <c r="J72" s="19">
        <v>8.3266726846886703E-14</v>
      </c>
      <c r="K72" s="19">
        <v>8.9706020389712598E-14</v>
      </c>
      <c r="L72" s="19">
        <v>9.76996261670137E-14</v>
      </c>
      <c r="M72" s="19">
        <v>8.8151708155237404E-14</v>
      </c>
      <c r="N72" s="19">
        <v>9.76996261670137E-14</v>
      </c>
      <c r="O72" s="19">
        <v>8.9594998087250095E-14</v>
      </c>
      <c r="P72" s="19">
        <v>9.9364960703951498E-14</v>
      </c>
      <c r="Q72" s="19">
        <v>8.9706020389712598E-14</v>
      </c>
      <c r="R72" s="19">
        <v>9.3480778673438105E-14</v>
      </c>
      <c r="S72" s="19">
        <v>8.8817841970012498E-14</v>
      </c>
      <c r="T72" s="19">
        <v>9.3480778673438105E-14</v>
      </c>
      <c r="U72" s="19">
        <v>8.8040685852774901E-14</v>
      </c>
      <c r="V72" s="19">
        <v>9.90318937965639E-14</v>
      </c>
      <c r="W72" s="19">
        <v>8.9150908877399994E-14</v>
      </c>
      <c r="X72" s="19">
        <v>8.8040685852774901E-14</v>
      </c>
      <c r="Y72" s="19">
        <v>9.90318937965639E-14</v>
      </c>
      <c r="Z72" s="19">
        <v>8.9150908877399994E-14</v>
      </c>
      <c r="AA72" s="19">
        <v>8.8484775062624901E-14</v>
      </c>
      <c r="AB72" s="19">
        <v>1.08468789505877E-13</v>
      </c>
      <c r="AC72" s="19">
        <v>8.9372953482325102E-14</v>
      </c>
      <c r="AD72" s="19">
        <v>8.9706020389712598E-14</v>
      </c>
      <c r="AE72" s="19">
        <v>9.90318937965639E-14</v>
      </c>
      <c r="AF72" s="19">
        <v>8.9150908877399994E-14</v>
      </c>
      <c r="AG72" s="19">
        <v>8.9706020389712598E-14</v>
      </c>
      <c r="AH72" s="19">
        <v>9.90318937965639E-14</v>
      </c>
      <c r="AI72" s="19">
        <v>8.9150908877399994E-14</v>
      </c>
    </row>
    <row r="73" spans="1:35" x14ac:dyDescent="0.45">
      <c r="A73" s="19">
        <v>8.7374552037999794E-14</v>
      </c>
      <c r="B73" s="19">
        <v>8.3266726846886703E-14</v>
      </c>
      <c r="C73" s="19">
        <v>8.7485574340462298E-14</v>
      </c>
      <c r="D73" s="19">
        <v>8.3266726846886703E-14</v>
      </c>
      <c r="E73" s="19">
        <v>8.62643290133746E-14</v>
      </c>
      <c r="F73" s="19">
        <v>8.5598195198599506E-14</v>
      </c>
      <c r="G73" s="19">
        <v>9.0150109599562698E-14</v>
      </c>
      <c r="H73" s="19">
        <v>8.3266726846886703E-14</v>
      </c>
      <c r="I73" s="19">
        <v>9.0261131902025201E-14</v>
      </c>
      <c r="J73" s="19">
        <v>8.3266726846886703E-14</v>
      </c>
      <c r="K73" s="19">
        <v>8.8373752760162398E-14</v>
      </c>
      <c r="L73" s="19">
        <v>9.8032693074401297E-14</v>
      </c>
      <c r="M73" s="19">
        <v>8.7929663550312398E-14</v>
      </c>
      <c r="N73" s="19">
        <v>9.8032693074401297E-14</v>
      </c>
      <c r="O73" s="19">
        <v>9.1371354926650295E-14</v>
      </c>
      <c r="P73" s="19">
        <v>9.4035890185750696E-14</v>
      </c>
      <c r="Q73" s="19">
        <v>8.9483975784787605E-14</v>
      </c>
      <c r="R73" s="19">
        <v>9.7144514654701197E-14</v>
      </c>
      <c r="S73" s="19">
        <v>8.9483975784787605E-14</v>
      </c>
      <c r="T73" s="19">
        <v>9.7144514654701197E-14</v>
      </c>
      <c r="U73" s="19">
        <v>8.8817841970012498E-14</v>
      </c>
      <c r="V73" s="19">
        <v>9.7810648469476203E-14</v>
      </c>
      <c r="W73" s="19">
        <v>8.9150908877399994E-14</v>
      </c>
      <c r="X73" s="19">
        <v>8.8817841970012498E-14</v>
      </c>
      <c r="Y73" s="19">
        <v>9.7810648469476203E-14</v>
      </c>
      <c r="Z73" s="19">
        <v>8.9150908877399994E-14</v>
      </c>
      <c r="AA73" s="19">
        <v>8.8373752760162398E-14</v>
      </c>
      <c r="AB73" s="19">
        <v>9.9475983006414001E-14</v>
      </c>
      <c r="AC73" s="19">
        <v>8.9150908877399994E-14</v>
      </c>
      <c r="AD73" s="19">
        <v>9.0594198809412698E-14</v>
      </c>
      <c r="AE73" s="19">
        <v>9.7810648469476203E-14</v>
      </c>
      <c r="AF73" s="19">
        <v>8.9150908877399994E-14</v>
      </c>
      <c r="AG73" s="19">
        <v>9.0594198809412698E-14</v>
      </c>
      <c r="AH73" s="19">
        <v>9.7810648469476203E-14</v>
      </c>
      <c r="AI73" s="19">
        <v>8.9150908877399994E-14</v>
      </c>
    </row>
    <row r="74" spans="1:35" x14ac:dyDescent="0.45">
      <c r="A74" s="19">
        <v>8.7818641247849794E-14</v>
      </c>
      <c r="B74" s="19">
        <v>8.3266726846886703E-14</v>
      </c>
      <c r="C74" s="19">
        <v>8.6153306710912097E-14</v>
      </c>
      <c r="D74" s="19">
        <v>8.3266726846886703E-14</v>
      </c>
      <c r="E74" s="19">
        <v>8.5598195198599506E-14</v>
      </c>
      <c r="F74" s="19">
        <v>8.5265128291211997E-14</v>
      </c>
      <c r="G74" s="19">
        <v>9.0150109599562698E-14</v>
      </c>
      <c r="H74" s="19">
        <v>8.3266726846886703E-14</v>
      </c>
      <c r="I74" s="19">
        <v>8.9594998087250095E-14</v>
      </c>
      <c r="J74" s="19">
        <v>8.3266726846886703E-14</v>
      </c>
      <c r="K74" s="19">
        <v>8.9928064994637604E-14</v>
      </c>
      <c r="L74" s="19">
        <v>9.2814644858662998E-14</v>
      </c>
      <c r="M74" s="19">
        <v>8.9039886574937504E-14</v>
      </c>
      <c r="N74" s="19">
        <v>9.2814644858662998E-14</v>
      </c>
      <c r="O74" s="19">
        <v>9.0483176506950195E-14</v>
      </c>
      <c r="P74" s="19">
        <v>9.6145313932538506E-14</v>
      </c>
      <c r="Q74" s="19">
        <v>8.8595797365087404E-14</v>
      </c>
      <c r="R74" s="19">
        <v>9.2814644858662998E-14</v>
      </c>
      <c r="S74" s="19">
        <v>8.9039886574937504E-14</v>
      </c>
      <c r="T74" s="19">
        <v>9.2814644858662998E-14</v>
      </c>
      <c r="U74" s="19">
        <v>8.9706020389712598E-14</v>
      </c>
      <c r="V74" s="19">
        <v>9.9587005308876504E-14</v>
      </c>
      <c r="W74" s="19">
        <v>8.9261931179862497E-14</v>
      </c>
      <c r="X74" s="19">
        <v>8.9706020389712598E-14</v>
      </c>
      <c r="Y74" s="19">
        <v>9.9587005308876504E-14</v>
      </c>
      <c r="Z74" s="19">
        <v>8.9261931179862497E-14</v>
      </c>
      <c r="AA74" s="19">
        <v>8.8262730457699894E-14</v>
      </c>
      <c r="AB74" s="19">
        <v>9.7366559259626203E-14</v>
      </c>
      <c r="AC74" s="19">
        <v>8.9150908877399994E-14</v>
      </c>
      <c r="AD74" s="19">
        <v>8.9594998087250095E-14</v>
      </c>
      <c r="AE74" s="19">
        <v>9.9587005308876504E-14</v>
      </c>
      <c r="AF74" s="19">
        <v>8.9261931179862497E-14</v>
      </c>
      <c r="AG74" s="19">
        <v>8.9594998087250095E-14</v>
      </c>
      <c r="AH74" s="19">
        <v>9.9587005308876504E-14</v>
      </c>
      <c r="AI74" s="19">
        <v>8.9261931179862497E-14</v>
      </c>
    </row>
    <row r="75" spans="1:35" x14ac:dyDescent="0.45">
      <c r="A75" s="19">
        <v>8.8151708155237404E-14</v>
      </c>
      <c r="B75" s="19">
        <v>8.3266726846886703E-14</v>
      </c>
      <c r="C75" s="19">
        <v>8.5709217501061997E-14</v>
      </c>
      <c r="D75" s="19">
        <v>8.3266726846886703E-14</v>
      </c>
      <c r="E75" s="19">
        <v>8.62643290133746E-14</v>
      </c>
      <c r="F75" s="19">
        <v>8.5598195198599506E-14</v>
      </c>
      <c r="G75" s="19">
        <v>9.0483176506950195E-14</v>
      </c>
      <c r="H75" s="19">
        <v>8.3266726846886703E-14</v>
      </c>
      <c r="I75" s="19">
        <v>8.9928064994637604E-14</v>
      </c>
      <c r="J75" s="19">
        <v>8.3266726846886703E-14</v>
      </c>
      <c r="K75" s="19">
        <v>8.8373752760162398E-14</v>
      </c>
      <c r="L75" s="19">
        <v>9.4257934790675702E-14</v>
      </c>
      <c r="M75" s="19">
        <v>8.9817042692175101E-14</v>
      </c>
      <c r="N75" s="19">
        <v>9.4257934790675702E-14</v>
      </c>
      <c r="O75" s="19">
        <v>9.0039087297100195E-14</v>
      </c>
      <c r="P75" s="19">
        <v>9.5479180117763399E-14</v>
      </c>
      <c r="Q75" s="19">
        <v>8.9039886574937504E-14</v>
      </c>
      <c r="R75" s="19">
        <v>9.0261131902025201E-14</v>
      </c>
      <c r="S75" s="19">
        <v>8.7707618945387304E-14</v>
      </c>
      <c r="T75" s="19">
        <v>9.0261131902025201E-14</v>
      </c>
      <c r="U75" s="19">
        <v>9.0261131902025201E-14</v>
      </c>
      <c r="V75" s="19">
        <v>1.01141317543351E-13</v>
      </c>
      <c r="W75" s="19">
        <v>8.9261931179862497E-14</v>
      </c>
      <c r="X75" s="19">
        <v>9.0261131902025201E-14</v>
      </c>
      <c r="Y75" s="19">
        <v>1.01141317543351E-13</v>
      </c>
      <c r="Z75" s="19">
        <v>8.9261931179862497E-14</v>
      </c>
      <c r="AA75" s="19">
        <v>8.7818641247849794E-14</v>
      </c>
      <c r="AB75" s="19">
        <v>1.02584607475364E-13</v>
      </c>
      <c r="AC75" s="19">
        <v>8.9372953482325102E-14</v>
      </c>
      <c r="AD75" s="19">
        <v>8.9483975784787605E-14</v>
      </c>
      <c r="AE75" s="19">
        <v>1.01141317543351E-13</v>
      </c>
      <c r="AF75" s="19">
        <v>8.9261931179862497E-14</v>
      </c>
      <c r="AG75" s="19">
        <v>8.9483975784787605E-14</v>
      </c>
      <c r="AH75" s="19">
        <v>1.01141317543351E-13</v>
      </c>
      <c r="AI75" s="19">
        <v>8.9261931179862497E-14</v>
      </c>
    </row>
    <row r="76" spans="1:35" x14ac:dyDescent="0.45">
      <c r="A76" s="19">
        <v>8.8040685852774901E-14</v>
      </c>
      <c r="B76" s="19">
        <v>8.3266726846886703E-14</v>
      </c>
      <c r="C76" s="19">
        <v>8.5709217501061997E-14</v>
      </c>
      <c r="D76" s="19">
        <v>8.3266726846886703E-14</v>
      </c>
      <c r="E76" s="19">
        <v>8.62643290133746E-14</v>
      </c>
      <c r="F76" s="19">
        <v>8.5598195198599506E-14</v>
      </c>
      <c r="G76" s="19">
        <v>9.0261131902025201E-14</v>
      </c>
      <c r="H76" s="19">
        <v>8.3266726846886703E-14</v>
      </c>
      <c r="I76" s="19">
        <v>9.0816243414337805E-14</v>
      </c>
      <c r="J76" s="19">
        <v>8.3266726846886703E-14</v>
      </c>
      <c r="K76" s="19">
        <v>8.8595797365087404E-14</v>
      </c>
      <c r="L76" s="19">
        <v>9.5479180117763399E-14</v>
      </c>
      <c r="M76" s="19">
        <v>8.9372953482325102E-14</v>
      </c>
      <c r="N76" s="19">
        <v>9.5479180117763399E-14</v>
      </c>
      <c r="O76" s="19">
        <v>8.8262730457699894E-14</v>
      </c>
      <c r="P76" s="19">
        <v>9.6034291630076003E-14</v>
      </c>
      <c r="Q76" s="19">
        <v>8.8706819667549995E-14</v>
      </c>
      <c r="R76" s="19">
        <v>9.5479180117763399E-14</v>
      </c>
      <c r="S76" s="19">
        <v>8.9594998087250095E-14</v>
      </c>
      <c r="T76" s="19">
        <v>9.5479180117763399E-14</v>
      </c>
      <c r="U76" s="19">
        <v>8.8373752760162398E-14</v>
      </c>
      <c r="V76" s="19">
        <v>9.7921670771938794E-14</v>
      </c>
      <c r="W76" s="19">
        <v>8.9150908877399994E-14</v>
      </c>
      <c r="X76" s="19">
        <v>8.8373752760162398E-14</v>
      </c>
      <c r="Y76" s="19">
        <v>9.7921670771938794E-14</v>
      </c>
      <c r="Z76" s="19">
        <v>8.9150908877399994E-14</v>
      </c>
      <c r="AA76" s="19">
        <v>9.0816243414337805E-14</v>
      </c>
      <c r="AB76" s="19">
        <v>1.0480505352461399E-13</v>
      </c>
      <c r="AC76" s="19">
        <v>8.9261931179862497E-14</v>
      </c>
      <c r="AD76" s="19">
        <v>8.9483975784787605E-14</v>
      </c>
      <c r="AE76" s="19">
        <v>9.7921670771938794E-14</v>
      </c>
      <c r="AF76" s="19">
        <v>8.9150908877399994E-14</v>
      </c>
      <c r="AG76" s="19">
        <v>8.9483975784787605E-14</v>
      </c>
      <c r="AH76" s="19">
        <v>9.7921670771938794E-14</v>
      </c>
      <c r="AI76" s="19">
        <v>8.9150908877399994E-14</v>
      </c>
    </row>
    <row r="77" spans="1:35" x14ac:dyDescent="0.45">
      <c r="A77" s="19">
        <v>8.6819440525687204E-14</v>
      </c>
      <c r="B77" s="19">
        <v>8.3266726846886703E-14</v>
      </c>
      <c r="C77" s="19">
        <v>8.6042284408449594E-14</v>
      </c>
      <c r="D77" s="19">
        <v>8.3266726846886703E-14</v>
      </c>
      <c r="E77" s="19">
        <v>8.5709217501061997E-14</v>
      </c>
      <c r="F77" s="19">
        <v>8.5598195198599506E-14</v>
      </c>
      <c r="G77" s="19">
        <v>9.0039087297100195E-14</v>
      </c>
      <c r="H77" s="19">
        <v>8.3266726846886703E-14</v>
      </c>
      <c r="I77" s="19">
        <v>9.0594198809412698E-14</v>
      </c>
      <c r="J77" s="19">
        <v>8.3266726846886703E-14</v>
      </c>
      <c r="K77" s="19">
        <v>8.8595797365087404E-14</v>
      </c>
      <c r="L77" s="19">
        <v>9.5479180117763399E-14</v>
      </c>
      <c r="M77" s="19">
        <v>8.71525074330747E-14</v>
      </c>
      <c r="N77" s="19">
        <v>9.5479180117763399E-14</v>
      </c>
      <c r="O77" s="19">
        <v>8.9261931179862497E-14</v>
      </c>
      <c r="P77" s="19">
        <v>9.4146912488213199E-14</v>
      </c>
      <c r="Q77" s="19">
        <v>8.9928064994637604E-14</v>
      </c>
      <c r="R77" s="19">
        <v>9.5479180117763399E-14</v>
      </c>
      <c r="S77" s="19">
        <v>8.9483975784787605E-14</v>
      </c>
      <c r="T77" s="19">
        <v>9.5479180117763399E-14</v>
      </c>
      <c r="U77" s="19">
        <v>9.0150109599562698E-14</v>
      </c>
      <c r="V77" s="19">
        <v>1.00364161426114E-13</v>
      </c>
      <c r="W77" s="19">
        <v>8.9150908877399994E-14</v>
      </c>
      <c r="X77" s="19">
        <v>9.0150109599562698E-14</v>
      </c>
      <c r="Y77" s="19">
        <v>1.00364161426114E-13</v>
      </c>
      <c r="Z77" s="19">
        <v>8.9150908877399994E-14</v>
      </c>
      <c r="AA77" s="19">
        <v>9.0483176506950195E-14</v>
      </c>
      <c r="AB77" s="19">
        <v>1.04249942012302E-13</v>
      </c>
      <c r="AC77" s="19">
        <v>8.9261931179862497E-14</v>
      </c>
      <c r="AD77" s="19">
        <v>9.0594198809412698E-14</v>
      </c>
      <c r="AE77" s="19">
        <v>1.00364161426114E-13</v>
      </c>
      <c r="AF77" s="19">
        <v>8.9150908877399994E-14</v>
      </c>
      <c r="AG77" s="19">
        <v>9.0594198809412698E-14</v>
      </c>
      <c r="AH77" s="19">
        <v>1.00364161426114E-13</v>
      </c>
      <c r="AI77" s="19">
        <v>8.9150908877399994E-14</v>
      </c>
    </row>
    <row r="78" spans="1:35" x14ac:dyDescent="0.45">
      <c r="A78" s="19">
        <v>8.7374552037999794E-14</v>
      </c>
      <c r="B78" s="19">
        <v>8.3266726846886703E-14</v>
      </c>
      <c r="C78" s="19">
        <v>8.7263529735537304E-14</v>
      </c>
      <c r="D78" s="19">
        <v>8.3266726846886703E-14</v>
      </c>
      <c r="E78" s="19">
        <v>8.62643290133746E-14</v>
      </c>
      <c r="F78" s="19">
        <v>8.49320613838244E-14</v>
      </c>
      <c r="G78" s="19">
        <v>8.9706020389712598E-14</v>
      </c>
      <c r="H78" s="19">
        <v>8.3266726846886703E-14</v>
      </c>
      <c r="I78" s="19">
        <v>8.9817042692175101E-14</v>
      </c>
      <c r="J78" s="19">
        <v>8.3266726846886703E-14</v>
      </c>
      <c r="K78" s="19">
        <v>8.9594998087250095E-14</v>
      </c>
      <c r="L78" s="19">
        <v>9.5479180117763399E-14</v>
      </c>
      <c r="M78" s="19">
        <v>8.9483975784787605E-14</v>
      </c>
      <c r="N78" s="19">
        <v>9.5479180117763399E-14</v>
      </c>
      <c r="O78" s="19">
        <v>9.0705221111875201E-14</v>
      </c>
      <c r="P78" s="19">
        <v>9.72555369571637E-14</v>
      </c>
      <c r="Q78" s="19">
        <v>8.8928864272475001E-14</v>
      </c>
      <c r="R78" s="19">
        <v>9.5479180117763399E-14</v>
      </c>
      <c r="S78" s="19">
        <v>8.9372953482325102E-14</v>
      </c>
      <c r="T78" s="19">
        <v>9.5479180117763399E-14</v>
      </c>
      <c r="U78" s="19">
        <v>8.9150908877399994E-14</v>
      </c>
      <c r="V78" s="19">
        <v>9.3480778673438105E-14</v>
      </c>
      <c r="W78" s="19">
        <v>8.9261931179862497E-14</v>
      </c>
      <c r="X78" s="19">
        <v>8.9150908877399994E-14</v>
      </c>
      <c r="Y78" s="19">
        <v>9.3480778673438105E-14</v>
      </c>
      <c r="Z78" s="19">
        <v>8.9261931179862497E-14</v>
      </c>
      <c r="AA78" s="19">
        <v>9.1038288019262798E-14</v>
      </c>
      <c r="AB78" s="19">
        <v>1.03916875104914E-13</v>
      </c>
      <c r="AC78" s="19">
        <v>8.9261931179862497E-14</v>
      </c>
      <c r="AD78" s="19">
        <v>9.0483176506950195E-14</v>
      </c>
      <c r="AE78" s="19">
        <v>9.3480778673438105E-14</v>
      </c>
      <c r="AF78" s="19">
        <v>8.9261931179862497E-14</v>
      </c>
      <c r="AG78" s="19">
        <v>9.0483176506950195E-14</v>
      </c>
      <c r="AH78" s="19">
        <v>9.3480778673438105E-14</v>
      </c>
      <c r="AI78" s="19">
        <v>8.9261931179862497E-14</v>
      </c>
    </row>
    <row r="79" spans="1:35" x14ac:dyDescent="0.45">
      <c r="A79" s="19">
        <v>8.62643290133746E-14</v>
      </c>
      <c r="B79" s="19">
        <v>8.3266726846886703E-14</v>
      </c>
      <c r="C79" s="19">
        <v>8.6597395920762198E-14</v>
      </c>
      <c r="D79" s="19">
        <v>8.3266726846886703E-14</v>
      </c>
      <c r="E79" s="19">
        <v>8.6153306710912097E-14</v>
      </c>
      <c r="F79" s="19">
        <v>8.53761505936745E-14</v>
      </c>
      <c r="G79" s="19">
        <v>9.0483176506950195E-14</v>
      </c>
      <c r="H79" s="19">
        <v>8.3266726846886703E-14</v>
      </c>
      <c r="I79" s="19">
        <v>9.0816243414337805E-14</v>
      </c>
      <c r="J79" s="19">
        <v>8.3266726846886703E-14</v>
      </c>
      <c r="K79" s="19">
        <v>8.9039886574937504E-14</v>
      </c>
      <c r="L79" s="19">
        <v>9.5479180117763399E-14</v>
      </c>
      <c r="M79" s="19">
        <v>8.8262730457699894E-14</v>
      </c>
      <c r="N79" s="19">
        <v>9.5479180117763399E-14</v>
      </c>
      <c r="O79" s="19">
        <v>9.1149310321725301E-14</v>
      </c>
      <c r="P79" s="19">
        <v>9.5146113210375903E-14</v>
      </c>
      <c r="Q79" s="19">
        <v>9.0150109599562698E-14</v>
      </c>
      <c r="R79" s="19">
        <v>9.5479180117763399E-14</v>
      </c>
      <c r="S79" s="19">
        <v>8.9706020389712598E-14</v>
      </c>
      <c r="T79" s="19">
        <v>9.5479180117763399E-14</v>
      </c>
      <c r="U79" s="19">
        <v>8.8595797365087404E-14</v>
      </c>
      <c r="V79" s="19">
        <v>1.01696429055664E-13</v>
      </c>
      <c r="W79" s="19">
        <v>8.9150908877399994E-14</v>
      </c>
      <c r="X79" s="19">
        <v>8.8595797365087404E-14</v>
      </c>
      <c r="Y79" s="19">
        <v>1.01696429055664E-13</v>
      </c>
      <c r="Z79" s="19">
        <v>8.9150908877399994E-14</v>
      </c>
      <c r="AA79" s="19">
        <v>8.8484775062624901E-14</v>
      </c>
      <c r="AB79" s="19">
        <v>9.7144514654701197E-14</v>
      </c>
      <c r="AC79" s="19">
        <v>8.9150908877399994E-14</v>
      </c>
      <c r="AD79" s="19">
        <v>9.1260332624187805E-14</v>
      </c>
      <c r="AE79" s="19">
        <v>1.01696429055664E-13</v>
      </c>
      <c r="AF79" s="19">
        <v>8.9150908877399994E-14</v>
      </c>
      <c r="AG79" s="19">
        <v>9.1260332624187805E-14</v>
      </c>
      <c r="AH79" s="19">
        <v>1.01696429055664E-13</v>
      </c>
      <c r="AI79" s="19">
        <v>8.9150908877399994E-14</v>
      </c>
    </row>
    <row r="80" spans="1:35" x14ac:dyDescent="0.45">
      <c r="A80" s="19">
        <v>8.6486373618299694E-14</v>
      </c>
      <c r="B80" s="19">
        <v>8.3266726846886703E-14</v>
      </c>
      <c r="C80" s="19">
        <v>8.6153306710912097E-14</v>
      </c>
      <c r="D80" s="19">
        <v>8.3266726846886703E-14</v>
      </c>
      <c r="E80" s="19">
        <v>8.5931262105987104E-14</v>
      </c>
      <c r="F80" s="19">
        <v>8.49320613838244E-14</v>
      </c>
      <c r="G80" s="19">
        <v>9.0261131902025201E-14</v>
      </c>
      <c r="H80" s="19">
        <v>8.3266726846886703E-14</v>
      </c>
      <c r="I80" s="19">
        <v>9.0150109599562698E-14</v>
      </c>
      <c r="J80" s="19">
        <v>8.3266726846886703E-14</v>
      </c>
      <c r="K80" s="19">
        <v>8.9706020389712598E-14</v>
      </c>
      <c r="L80" s="19">
        <v>9.0483176506950195E-14</v>
      </c>
      <c r="M80" s="19">
        <v>8.9706020389712598E-14</v>
      </c>
      <c r="N80" s="19">
        <v>9.0483176506950195E-14</v>
      </c>
      <c r="O80" s="19">
        <v>9.0261131902025201E-14</v>
      </c>
      <c r="P80" s="19">
        <v>9.5590202420225902E-14</v>
      </c>
      <c r="Q80" s="19">
        <v>8.8928864272475001E-14</v>
      </c>
      <c r="R80" s="19">
        <v>9.0483176506950195E-14</v>
      </c>
      <c r="S80" s="19">
        <v>8.8040685852774901E-14</v>
      </c>
      <c r="T80" s="19">
        <v>9.0483176506950195E-14</v>
      </c>
      <c r="U80" s="19">
        <v>8.8706819667549995E-14</v>
      </c>
      <c r="V80" s="19">
        <v>1.0103029524088901E-13</v>
      </c>
      <c r="W80" s="19">
        <v>8.9261931179862497E-14</v>
      </c>
      <c r="X80" s="19">
        <v>8.8706819667549995E-14</v>
      </c>
      <c r="Y80" s="19">
        <v>1.0103029524088901E-13</v>
      </c>
      <c r="Z80" s="19">
        <v>8.9261931179862497E-14</v>
      </c>
      <c r="AA80" s="19">
        <v>9.1149310321725301E-14</v>
      </c>
      <c r="AB80" s="19">
        <v>9.4924068605450796E-14</v>
      </c>
      <c r="AC80" s="19">
        <v>8.9150908877399994E-14</v>
      </c>
      <c r="AD80" s="19">
        <v>8.8706819667549995E-14</v>
      </c>
      <c r="AE80" s="19">
        <v>1.0103029524088901E-13</v>
      </c>
      <c r="AF80" s="19">
        <v>8.9261931179862497E-14</v>
      </c>
      <c r="AG80" s="19">
        <v>8.8706819667549995E-14</v>
      </c>
      <c r="AH80" s="19">
        <v>1.0103029524088901E-13</v>
      </c>
      <c r="AI80" s="19">
        <v>8.9261931179862497E-14</v>
      </c>
    </row>
    <row r="81" spans="1:35" x14ac:dyDescent="0.45">
      <c r="A81" s="19">
        <v>8.62643290133746E-14</v>
      </c>
      <c r="B81" s="19">
        <v>8.3266726846886703E-14</v>
      </c>
      <c r="C81" s="19">
        <v>8.7596596642924801E-14</v>
      </c>
      <c r="D81" s="19">
        <v>8.3266726846886703E-14</v>
      </c>
      <c r="E81" s="19">
        <v>8.5598195198599506E-14</v>
      </c>
      <c r="F81" s="19">
        <v>8.49320613838244E-14</v>
      </c>
      <c r="G81" s="19">
        <v>9.0150109599562698E-14</v>
      </c>
      <c r="H81" s="19">
        <v>8.3266726846886703E-14</v>
      </c>
      <c r="I81" s="19">
        <v>9.0039087297100195E-14</v>
      </c>
      <c r="J81" s="19">
        <v>8.3266726846886703E-14</v>
      </c>
      <c r="K81" s="19">
        <v>8.9039886574937504E-14</v>
      </c>
      <c r="L81" s="19">
        <v>9.4702024000525802E-14</v>
      </c>
      <c r="M81" s="19">
        <v>9.0261131902025201E-14</v>
      </c>
      <c r="N81" s="19">
        <v>9.4702024000525802E-14</v>
      </c>
      <c r="O81" s="19">
        <v>9.0150109599562698E-14</v>
      </c>
      <c r="P81" s="19">
        <v>9.2370555648812999E-14</v>
      </c>
      <c r="Q81" s="19">
        <v>8.8817841970012498E-14</v>
      </c>
      <c r="R81" s="19">
        <v>9.4702024000525802E-14</v>
      </c>
      <c r="S81" s="19">
        <v>8.8151708155237404E-14</v>
      </c>
      <c r="T81" s="19">
        <v>9.4702024000525802E-14</v>
      </c>
      <c r="U81" s="19">
        <v>8.8817841970012498E-14</v>
      </c>
      <c r="V81" s="19">
        <v>1.0103029524088901E-13</v>
      </c>
      <c r="W81" s="19">
        <v>8.9150908877399994E-14</v>
      </c>
      <c r="X81" s="19">
        <v>8.8817841970012498E-14</v>
      </c>
      <c r="Y81" s="19">
        <v>1.0103029524088901E-13</v>
      </c>
      <c r="Z81" s="19">
        <v>8.9150908877399994E-14</v>
      </c>
      <c r="AA81" s="19">
        <v>9.1704421834037905E-14</v>
      </c>
      <c r="AB81" s="19">
        <v>9.9809049913801497E-14</v>
      </c>
      <c r="AC81" s="19">
        <v>8.9261931179862497E-14</v>
      </c>
      <c r="AD81" s="19">
        <v>9.1038288019262798E-14</v>
      </c>
      <c r="AE81" s="19">
        <v>1.0103029524088901E-13</v>
      </c>
      <c r="AF81" s="19">
        <v>8.9150908877399994E-14</v>
      </c>
      <c r="AG81" s="19">
        <v>9.1038288019262798E-14</v>
      </c>
      <c r="AH81" s="19">
        <v>1.0103029524088901E-13</v>
      </c>
      <c r="AI81" s="19">
        <v>8.9150908877399994E-14</v>
      </c>
    </row>
    <row r="82" spans="1:35" x14ac:dyDescent="0.45">
      <c r="A82" s="19">
        <v>8.7374552037999794E-14</v>
      </c>
      <c r="B82" s="19">
        <v>8.3266726846886703E-14</v>
      </c>
      <c r="C82" s="19">
        <v>8.6597395920762198E-14</v>
      </c>
      <c r="D82" s="19">
        <v>8.3266726846886703E-14</v>
      </c>
      <c r="E82" s="19">
        <v>8.6819440525687204E-14</v>
      </c>
      <c r="F82" s="19">
        <v>8.5154105988749494E-14</v>
      </c>
      <c r="G82" s="19">
        <v>8.9150908877399994E-14</v>
      </c>
      <c r="H82" s="19">
        <v>8.3266726846886703E-14</v>
      </c>
      <c r="I82" s="19">
        <v>8.9928064994637604E-14</v>
      </c>
      <c r="J82" s="19">
        <v>8.3266726846886703E-14</v>
      </c>
      <c r="K82" s="19">
        <v>8.9150908877399994E-14</v>
      </c>
      <c r="L82" s="19">
        <v>9.4479979395600796E-14</v>
      </c>
      <c r="M82" s="19">
        <v>8.8928864272475001E-14</v>
      </c>
      <c r="N82" s="19">
        <v>9.4479979395600796E-14</v>
      </c>
      <c r="O82" s="19">
        <v>8.9372953482325102E-14</v>
      </c>
      <c r="P82" s="19">
        <v>9.7144514654701197E-14</v>
      </c>
      <c r="Q82" s="19">
        <v>8.9817042692175101E-14</v>
      </c>
      <c r="R82" s="19">
        <v>9.4479979395600796E-14</v>
      </c>
      <c r="S82" s="19">
        <v>8.9594998087250095E-14</v>
      </c>
      <c r="T82" s="19">
        <v>9.4479979395600796E-14</v>
      </c>
      <c r="U82" s="19">
        <v>8.8151708155237404E-14</v>
      </c>
      <c r="V82" s="19">
        <v>1.01363362148276E-13</v>
      </c>
      <c r="W82" s="19">
        <v>8.9261931179862497E-14</v>
      </c>
      <c r="X82" s="19">
        <v>8.8151708155237404E-14</v>
      </c>
      <c r="Y82" s="19">
        <v>1.01363362148276E-13</v>
      </c>
      <c r="Z82" s="19">
        <v>8.9261931179862497E-14</v>
      </c>
      <c r="AA82" s="19">
        <v>8.9039886574937504E-14</v>
      </c>
      <c r="AB82" s="19">
        <v>9.8698826889176404E-14</v>
      </c>
      <c r="AC82" s="19">
        <v>8.9261931179862497E-14</v>
      </c>
      <c r="AD82" s="19">
        <v>9.0039087297100195E-14</v>
      </c>
      <c r="AE82" s="19">
        <v>1.01363362148276E-13</v>
      </c>
      <c r="AF82" s="19">
        <v>8.9261931179862497E-14</v>
      </c>
      <c r="AG82" s="19">
        <v>9.0039087297100195E-14</v>
      </c>
      <c r="AH82" s="19">
        <v>1.01363362148276E-13</v>
      </c>
      <c r="AI82" s="19">
        <v>8.9261931179862497E-14</v>
      </c>
    </row>
    <row r="83" spans="1:35" x14ac:dyDescent="0.45">
      <c r="A83" s="19">
        <v>8.7596596642924801E-14</v>
      </c>
      <c r="B83" s="19">
        <v>8.3266726846886703E-14</v>
      </c>
      <c r="C83" s="19">
        <v>8.6708418223224701E-14</v>
      </c>
      <c r="D83" s="19">
        <v>8.3266726846886703E-14</v>
      </c>
      <c r="E83" s="19">
        <v>8.5820239803524601E-14</v>
      </c>
      <c r="F83" s="19">
        <v>8.6042284408449594E-14</v>
      </c>
      <c r="G83" s="19">
        <v>9.0261131902025201E-14</v>
      </c>
      <c r="H83" s="19">
        <v>8.3266726846886703E-14</v>
      </c>
      <c r="I83" s="19">
        <v>9.0372154204487705E-14</v>
      </c>
      <c r="J83" s="19">
        <v>8.3266726846886703E-14</v>
      </c>
      <c r="K83" s="19">
        <v>9.0483176506950195E-14</v>
      </c>
      <c r="L83" s="19">
        <v>9.4257934790675702E-14</v>
      </c>
      <c r="M83" s="19">
        <v>8.9706020389712598E-14</v>
      </c>
      <c r="N83" s="19">
        <v>9.4257934790675702E-14</v>
      </c>
      <c r="O83" s="19">
        <v>9.1149310321725301E-14</v>
      </c>
      <c r="P83" s="19">
        <v>9.4146912488213199E-14</v>
      </c>
      <c r="Q83" s="19">
        <v>8.8928864272475001E-14</v>
      </c>
      <c r="R83" s="19">
        <v>9.4257934790675702E-14</v>
      </c>
      <c r="S83" s="19">
        <v>8.8928864272475001E-14</v>
      </c>
      <c r="T83" s="19">
        <v>9.4257934790675702E-14</v>
      </c>
      <c r="U83" s="19">
        <v>9.0594198809412698E-14</v>
      </c>
      <c r="V83" s="19">
        <v>1.0058620603103901E-13</v>
      </c>
      <c r="W83" s="19">
        <v>8.9261931179862497E-14</v>
      </c>
      <c r="X83" s="19">
        <v>9.0594198809412698E-14</v>
      </c>
      <c r="Y83" s="19">
        <v>1.0058620603103901E-13</v>
      </c>
      <c r="Z83" s="19">
        <v>8.9261931179862497E-14</v>
      </c>
      <c r="AA83" s="19">
        <v>8.9928064994637604E-14</v>
      </c>
      <c r="AB83" s="19">
        <v>1.0724754417879E-13</v>
      </c>
      <c r="AC83" s="19">
        <v>8.9261931179862497E-14</v>
      </c>
      <c r="AD83" s="19">
        <v>9.1260332624187805E-14</v>
      </c>
      <c r="AE83" s="19">
        <v>1.0058620603103901E-13</v>
      </c>
      <c r="AF83" s="19">
        <v>8.9261931179862497E-14</v>
      </c>
      <c r="AG83" s="19">
        <v>9.1260332624187805E-14</v>
      </c>
      <c r="AH83" s="19">
        <v>1.0058620603103901E-13</v>
      </c>
      <c r="AI83" s="19">
        <v>8.9261931179862497E-14</v>
      </c>
    </row>
    <row r="84" spans="1:35" x14ac:dyDescent="0.45">
      <c r="A84" s="19">
        <v>8.6375351315837103E-14</v>
      </c>
      <c r="B84" s="19">
        <v>8.3266726846886703E-14</v>
      </c>
      <c r="C84" s="19">
        <v>8.6708418223224701E-14</v>
      </c>
      <c r="D84" s="19">
        <v>8.3266726846886703E-14</v>
      </c>
      <c r="E84" s="19">
        <v>8.6930462828149694E-14</v>
      </c>
      <c r="F84" s="19">
        <v>8.6042284408449594E-14</v>
      </c>
      <c r="G84" s="19">
        <v>9.0261131902025201E-14</v>
      </c>
      <c r="H84" s="19">
        <v>8.3266726846886703E-14</v>
      </c>
      <c r="I84" s="19">
        <v>8.9706020389712598E-14</v>
      </c>
      <c r="J84" s="19">
        <v>8.3266726846886703E-14</v>
      </c>
      <c r="K84" s="19">
        <v>8.7929663550312398E-14</v>
      </c>
      <c r="L84" s="19">
        <v>9.5479180117763399E-14</v>
      </c>
      <c r="M84" s="19">
        <v>8.9594998087250095E-14</v>
      </c>
      <c r="N84" s="19">
        <v>9.5479180117763399E-14</v>
      </c>
      <c r="O84" s="19">
        <v>8.8040685852774901E-14</v>
      </c>
      <c r="P84" s="19">
        <v>9.59232693276135E-14</v>
      </c>
      <c r="Q84" s="19">
        <v>8.7929663550312398E-14</v>
      </c>
      <c r="R84" s="19">
        <v>9.5479180117763399E-14</v>
      </c>
      <c r="S84" s="19">
        <v>8.8595797365087404E-14</v>
      </c>
      <c r="T84" s="19">
        <v>9.5479180117763399E-14</v>
      </c>
      <c r="U84" s="19">
        <v>8.9372953482325102E-14</v>
      </c>
      <c r="V84" s="19">
        <v>1.01918473660589E-13</v>
      </c>
      <c r="W84" s="19">
        <v>8.9261931179862497E-14</v>
      </c>
      <c r="X84" s="19">
        <v>8.9372953482325102E-14</v>
      </c>
      <c r="Y84" s="19">
        <v>1.01918473660589E-13</v>
      </c>
      <c r="Z84" s="19">
        <v>8.9261931179862497E-14</v>
      </c>
      <c r="AA84" s="19">
        <v>8.9817042692175101E-14</v>
      </c>
      <c r="AB84" s="19">
        <v>1.0680345496894E-13</v>
      </c>
      <c r="AC84" s="19">
        <v>8.9261931179862497E-14</v>
      </c>
      <c r="AD84" s="19">
        <v>9.0816243414337805E-14</v>
      </c>
      <c r="AE84" s="19">
        <v>1.01918473660589E-13</v>
      </c>
      <c r="AF84" s="19">
        <v>8.9261931179862497E-14</v>
      </c>
      <c r="AG84" s="19">
        <v>9.0816243414337805E-14</v>
      </c>
      <c r="AH84" s="19">
        <v>1.01918473660589E-13</v>
      </c>
      <c r="AI84" s="19">
        <v>8.9261931179862497E-14</v>
      </c>
    </row>
    <row r="85" spans="1:35" x14ac:dyDescent="0.45">
      <c r="A85" s="19">
        <v>8.6486373618299694E-14</v>
      </c>
      <c r="B85" s="19">
        <v>8.3266726846886703E-14</v>
      </c>
      <c r="C85" s="19">
        <v>8.7707618945387304E-14</v>
      </c>
      <c r="D85" s="19">
        <v>8.3266726846886703E-14</v>
      </c>
      <c r="E85" s="19">
        <v>8.6042284408449594E-14</v>
      </c>
      <c r="F85" s="19">
        <v>8.5265128291211997E-14</v>
      </c>
      <c r="G85" s="19">
        <v>8.9483975784787605E-14</v>
      </c>
      <c r="H85" s="19">
        <v>8.3266726846886703E-14</v>
      </c>
      <c r="I85" s="19">
        <v>9.0261131902025201E-14</v>
      </c>
      <c r="J85" s="19">
        <v>8.3266726846886703E-14</v>
      </c>
      <c r="K85" s="19">
        <v>8.8817841970012498E-14</v>
      </c>
      <c r="L85" s="19">
        <v>9.4702024000525802E-14</v>
      </c>
      <c r="M85" s="19">
        <v>8.8706819667549995E-14</v>
      </c>
      <c r="N85" s="19">
        <v>9.4702024000525802E-14</v>
      </c>
      <c r="O85" s="19">
        <v>8.9817042692175101E-14</v>
      </c>
      <c r="P85" s="19">
        <v>9.5368157815300896E-14</v>
      </c>
      <c r="Q85" s="19">
        <v>8.9039886574937504E-14</v>
      </c>
      <c r="R85" s="19">
        <v>9.0816243414337805E-14</v>
      </c>
      <c r="S85" s="19">
        <v>8.8373752760162398E-14</v>
      </c>
      <c r="T85" s="19">
        <v>9.0816243414337805E-14</v>
      </c>
      <c r="U85" s="19">
        <v>8.9483975784787605E-14</v>
      </c>
      <c r="V85" s="19">
        <v>4.02150535094847E-11</v>
      </c>
      <c r="W85" s="19">
        <v>8.9150908877399994E-14</v>
      </c>
      <c r="X85" s="19">
        <v>8.9483975784787605E-14</v>
      </c>
      <c r="Y85" s="19">
        <v>4.02150535094847E-11</v>
      </c>
      <c r="Z85" s="19">
        <v>8.9150908877399994E-14</v>
      </c>
      <c r="AA85" s="19">
        <v>9.0150109599562698E-14</v>
      </c>
      <c r="AB85" s="19">
        <v>9.9920072216264E-14</v>
      </c>
      <c r="AC85" s="19">
        <v>8.9150908877399994E-14</v>
      </c>
      <c r="AD85" s="19">
        <v>9.1038288019262798E-14</v>
      </c>
      <c r="AE85" s="19">
        <v>4.02150535094847E-11</v>
      </c>
      <c r="AF85" s="19">
        <v>8.9150908877399994E-14</v>
      </c>
      <c r="AG85" s="19">
        <v>9.1038288019262798E-14</v>
      </c>
      <c r="AH85" s="19">
        <v>4.02150535094847E-11</v>
      </c>
      <c r="AI85" s="19">
        <v>8.9150908877399994E-14</v>
      </c>
    </row>
    <row r="86" spans="1:35" x14ac:dyDescent="0.45">
      <c r="A86" s="19">
        <v>8.6153306710912097E-14</v>
      </c>
      <c r="B86" s="19">
        <v>8.3266726846886703E-14</v>
      </c>
      <c r="C86" s="19">
        <v>8.5931262105987104E-14</v>
      </c>
      <c r="D86" s="19">
        <v>8.3266726846886703E-14</v>
      </c>
      <c r="E86" s="19">
        <v>8.6597395920762198E-14</v>
      </c>
      <c r="F86" s="19">
        <v>8.5820239803524601E-14</v>
      </c>
      <c r="G86" s="19">
        <v>8.9817042692175101E-14</v>
      </c>
      <c r="H86" s="19">
        <v>8.3266726846886703E-14</v>
      </c>
      <c r="I86" s="19">
        <v>8.9817042692175101E-14</v>
      </c>
      <c r="J86" s="19">
        <v>8.3266726846886703E-14</v>
      </c>
      <c r="K86" s="19">
        <v>8.9817042692175101E-14</v>
      </c>
      <c r="L86" s="19">
        <v>9.6034291630076003E-14</v>
      </c>
      <c r="M86" s="19">
        <v>8.9928064994637604E-14</v>
      </c>
      <c r="N86" s="19">
        <v>9.6034291630076003E-14</v>
      </c>
      <c r="O86" s="19">
        <v>8.9039886574937504E-14</v>
      </c>
      <c r="P86" s="19">
        <v>9.8032693074401297E-14</v>
      </c>
      <c r="Q86" s="19">
        <v>8.8262730457699894E-14</v>
      </c>
      <c r="R86" s="19">
        <v>9.6034291630076003E-14</v>
      </c>
      <c r="S86" s="19">
        <v>8.8262730457699894E-14</v>
      </c>
      <c r="T86" s="19">
        <v>9.6034291630076003E-14</v>
      </c>
      <c r="U86" s="19">
        <v>8.8040685852774901E-14</v>
      </c>
      <c r="V86" s="19">
        <v>1.02029495963051E-13</v>
      </c>
      <c r="W86" s="19">
        <v>8.9261931179862497E-14</v>
      </c>
      <c r="X86" s="19">
        <v>8.8040685852774901E-14</v>
      </c>
      <c r="Y86" s="19">
        <v>1.02029495963051E-13</v>
      </c>
      <c r="Z86" s="19">
        <v>8.9261931179862497E-14</v>
      </c>
      <c r="AA86" s="19">
        <v>8.8262730457699894E-14</v>
      </c>
      <c r="AB86" s="19">
        <v>1.03694830499989E-13</v>
      </c>
      <c r="AC86" s="19">
        <v>8.9150908877399994E-14</v>
      </c>
      <c r="AD86" s="19">
        <v>8.9706020389712598E-14</v>
      </c>
      <c r="AE86" s="19">
        <v>1.02029495963051E-13</v>
      </c>
      <c r="AF86" s="19">
        <v>8.9261931179862497E-14</v>
      </c>
      <c r="AG86" s="19">
        <v>8.9706020389712598E-14</v>
      </c>
      <c r="AH86" s="19">
        <v>1.02029495963051E-13</v>
      </c>
      <c r="AI86" s="19">
        <v>8.9261931179862497E-14</v>
      </c>
    </row>
    <row r="87" spans="1:35" x14ac:dyDescent="0.45">
      <c r="A87" s="19">
        <v>8.6597395920762198E-14</v>
      </c>
      <c r="B87" s="19">
        <v>8.3266726846886703E-14</v>
      </c>
      <c r="C87" s="19">
        <v>8.6819440525687204E-14</v>
      </c>
      <c r="D87" s="19">
        <v>8.3266726846886703E-14</v>
      </c>
      <c r="E87" s="19">
        <v>8.6486373618299694E-14</v>
      </c>
      <c r="F87" s="19">
        <v>8.5820239803524601E-14</v>
      </c>
      <c r="G87" s="19">
        <v>9.0372154204487705E-14</v>
      </c>
      <c r="H87" s="19">
        <v>8.3266726846886703E-14</v>
      </c>
      <c r="I87" s="19">
        <v>9.0150109599562698E-14</v>
      </c>
      <c r="J87" s="19">
        <v>8.3266726846886703E-14</v>
      </c>
      <c r="K87" s="19">
        <v>8.9706020389712598E-14</v>
      </c>
      <c r="L87" s="19">
        <v>9.5479180117763399E-14</v>
      </c>
      <c r="M87" s="19">
        <v>8.9928064994637604E-14</v>
      </c>
      <c r="N87" s="19">
        <v>9.5479180117763399E-14</v>
      </c>
      <c r="O87" s="19">
        <v>9.0372154204487705E-14</v>
      </c>
      <c r="P87" s="19">
        <v>9.1593399531575402E-14</v>
      </c>
      <c r="Q87" s="19">
        <v>8.9261931179862497E-14</v>
      </c>
      <c r="R87" s="19">
        <v>9.5479180117763399E-14</v>
      </c>
      <c r="S87" s="19">
        <v>8.9928064994637604E-14</v>
      </c>
      <c r="T87" s="19">
        <v>9.5479180117763399E-14</v>
      </c>
      <c r="U87" s="19">
        <v>9.1038288019262798E-14</v>
      </c>
      <c r="V87" s="19">
        <v>9.8698826889176404E-14</v>
      </c>
      <c r="W87" s="19">
        <v>8.9150908877399994E-14</v>
      </c>
      <c r="X87" s="19">
        <v>9.1038288019262798E-14</v>
      </c>
      <c r="Y87" s="19">
        <v>9.8698826889176404E-14</v>
      </c>
      <c r="Z87" s="19">
        <v>8.9150908877399994E-14</v>
      </c>
      <c r="AA87" s="19">
        <v>8.7596596642924801E-14</v>
      </c>
      <c r="AB87" s="19">
        <v>1.04138919709839E-13</v>
      </c>
      <c r="AC87" s="19">
        <v>8.9150908877399994E-14</v>
      </c>
      <c r="AD87" s="19">
        <v>9.0594198809412698E-14</v>
      </c>
      <c r="AE87" s="19">
        <v>9.8698826889176404E-14</v>
      </c>
      <c r="AF87" s="19">
        <v>8.9150908877399994E-14</v>
      </c>
      <c r="AG87" s="19">
        <v>9.0594198809412698E-14</v>
      </c>
      <c r="AH87" s="19">
        <v>9.8698826889176404E-14</v>
      </c>
      <c r="AI87" s="19">
        <v>8.9150908877399994E-14</v>
      </c>
    </row>
    <row r="88" spans="1:35" x14ac:dyDescent="0.45">
      <c r="A88" s="19">
        <v>8.6708418223224701E-14</v>
      </c>
      <c r="B88" s="19">
        <v>8.3266726846886703E-14</v>
      </c>
      <c r="C88" s="19">
        <v>8.5931262105987104E-14</v>
      </c>
      <c r="D88" s="19">
        <v>8.3266726846886703E-14</v>
      </c>
      <c r="E88" s="19">
        <v>8.62643290133746E-14</v>
      </c>
      <c r="F88" s="19">
        <v>8.53761505936745E-14</v>
      </c>
      <c r="G88" s="19">
        <v>9.0372154204487705E-14</v>
      </c>
      <c r="H88" s="19">
        <v>8.3266726846886703E-14</v>
      </c>
      <c r="I88" s="19">
        <v>9.0372154204487705E-14</v>
      </c>
      <c r="J88" s="19">
        <v>8.3266726846886703E-14</v>
      </c>
      <c r="K88" s="19">
        <v>8.8484775062624901E-14</v>
      </c>
      <c r="L88" s="19">
        <v>9.4813046302988305E-14</v>
      </c>
      <c r="M88" s="19">
        <v>8.8262730457699894E-14</v>
      </c>
      <c r="N88" s="19">
        <v>9.4813046302988305E-14</v>
      </c>
      <c r="O88" s="19">
        <v>9.0927265716800295E-14</v>
      </c>
      <c r="P88" s="19">
        <v>9.4257934790675702E-14</v>
      </c>
      <c r="Q88" s="19">
        <v>8.8484775062624901E-14</v>
      </c>
      <c r="R88" s="19">
        <v>9.0927265716800295E-14</v>
      </c>
      <c r="S88" s="19">
        <v>8.8928864272475001E-14</v>
      </c>
      <c r="T88" s="19">
        <v>9.0927265716800295E-14</v>
      </c>
      <c r="U88" s="19">
        <v>2.5428392724791102E-10</v>
      </c>
      <c r="V88" s="19">
        <v>2.4242474694347002E-10</v>
      </c>
      <c r="W88" s="19">
        <v>8.9150908877399994E-14</v>
      </c>
      <c r="X88" s="19">
        <v>2.5428392724791102E-10</v>
      </c>
      <c r="Y88" s="19">
        <v>2.4242474694347002E-10</v>
      </c>
      <c r="Z88" s="19">
        <v>8.9150908877399994E-14</v>
      </c>
      <c r="AA88" s="19">
        <v>8.8928864272475001E-14</v>
      </c>
      <c r="AB88" s="19">
        <v>9.59232693276135E-14</v>
      </c>
      <c r="AC88" s="19">
        <v>8.9372953482325102E-14</v>
      </c>
      <c r="AD88" s="19">
        <v>2.5428548156014498E-10</v>
      </c>
      <c r="AE88" s="19">
        <v>2.4242474694347002E-10</v>
      </c>
      <c r="AF88" s="19">
        <v>8.9150908877399994E-14</v>
      </c>
      <c r="AG88" s="19">
        <v>2.5428548156014498E-10</v>
      </c>
      <c r="AH88" s="19">
        <v>2.4242474694347002E-10</v>
      </c>
      <c r="AI88" s="19">
        <v>8.9150908877399994E-14</v>
      </c>
    </row>
    <row r="89" spans="1:35" x14ac:dyDescent="0.45">
      <c r="A89" s="19">
        <v>8.8151708155237404E-14</v>
      </c>
      <c r="B89" s="19">
        <v>8.3266726846886703E-14</v>
      </c>
      <c r="C89" s="19">
        <v>8.6486373618299694E-14</v>
      </c>
      <c r="D89" s="19">
        <v>8.3266726846886703E-14</v>
      </c>
      <c r="E89" s="19">
        <v>8.6819440525687204E-14</v>
      </c>
      <c r="F89" s="19">
        <v>8.5154105988749494E-14</v>
      </c>
      <c r="G89" s="19">
        <v>9.0150109599562698E-14</v>
      </c>
      <c r="H89" s="19">
        <v>8.3266726846886703E-14</v>
      </c>
      <c r="I89" s="19">
        <v>8.9594998087250095E-14</v>
      </c>
      <c r="J89" s="19">
        <v>8.3266726846886703E-14</v>
      </c>
      <c r="K89" s="19">
        <v>8.9594998087250095E-14</v>
      </c>
      <c r="L89" s="19">
        <v>9.2592600253738005E-14</v>
      </c>
      <c r="M89" s="19">
        <v>8.9594998087250095E-14</v>
      </c>
      <c r="N89" s="19">
        <v>9.2592600253738005E-14</v>
      </c>
      <c r="O89" s="19">
        <v>8.9372953482325102E-14</v>
      </c>
      <c r="P89" s="19">
        <v>9.59232693276135E-14</v>
      </c>
      <c r="Q89" s="19">
        <v>8.8040685852774901E-14</v>
      </c>
      <c r="R89" s="19">
        <v>9.2592600253738005E-14</v>
      </c>
      <c r="S89" s="19">
        <v>8.8484775062624901E-14</v>
      </c>
      <c r="T89" s="19">
        <v>9.2592600253738005E-14</v>
      </c>
      <c r="U89" s="19">
        <v>8.9594998087250095E-14</v>
      </c>
      <c r="V89" s="19">
        <v>1.0014211682118899E-13</v>
      </c>
      <c r="W89" s="19">
        <v>8.9261931179862497E-14</v>
      </c>
      <c r="X89" s="19">
        <v>8.9594998087250095E-14</v>
      </c>
      <c r="Y89" s="19">
        <v>1.0014211682118899E-13</v>
      </c>
      <c r="Z89" s="19">
        <v>8.9261931179862497E-14</v>
      </c>
      <c r="AA89" s="19">
        <v>9.0594198809412698E-14</v>
      </c>
      <c r="AB89" s="19">
        <v>1.08801856413265E-13</v>
      </c>
      <c r="AC89" s="19">
        <v>8.9372953482325102E-14</v>
      </c>
      <c r="AD89" s="19">
        <v>8.8262730457699894E-14</v>
      </c>
      <c r="AE89" s="19">
        <v>1.0014211682118899E-13</v>
      </c>
      <c r="AF89" s="19">
        <v>8.9261931179862497E-14</v>
      </c>
      <c r="AG89" s="19">
        <v>8.8262730457699894E-14</v>
      </c>
      <c r="AH89" s="19">
        <v>1.0014211682118899E-13</v>
      </c>
      <c r="AI89" s="19">
        <v>8.9261931179862497E-14</v>
      </c>
    </row>
    <row r="90" spans="1:35" x14ac:dyDescent="0.45">
      <c r="A90" s="19">
        <v>8.7374552037999794E-14</v>
      </c>
      <c r="B90" s="19">
        <v>8.3266726846886703E-14</v>
      </c>
      <c r="C90" s="19">
        <v>8.7707618945387304E-14</v>
      </c>
      <c r="D90" s="19">
        <v>8.3266726846886703E-14</v>
      </c>
      <c r="E90" s="19">
        <v>8.6486373618299694E-14</v>
      </c>
      <c r="F90" s="19">
        <v>8.49320613838244E-14</v>
      </c>
      <c r="G90" s="19">
        <v>9.0261131902025201E-14</v>
      </c>
      <c r="H90" s="19">
        <v>8.3266726846886703E-14</v>
      </c>
      <c r="I90" s="19">
        <v>8.9483975784787605E-14</v>
      </c>
      <c r="J90" s="19">
        <v>8.3266726846886703E-14</v>
      </c>
      <c r="K90" s="19">
        <v>8.9706020389712598E-14</v>
      </c>
      <c r="L90" s="19">
        <v>9.4146912488213199E-14</v>
      </c>
      <c r="M90" s="19">
        <v>8.7818641247849794E-14</v>
      </c>
      <c r="N90" s="19">
        <v>9.4146912488213199E-14</v>
      </c>
      <c r="O90" s="19">
        <v>8.9594998087250095E-14</v>
      </c>
      <c r="P90" s="19">
        <v>9.7477581562088694E-14</v>
      </c>
      <c r="Q90" s="19">
        <v>8.9261931179862497E-14</v>
      </c>
      <c r="R90" s="19">
        <v>9.4146912488213199E-14</v>
      </c>
      <c r="S90" s="19">
        <v>8.9483975784787605E-14</v>
      </c>
      <c r="T90" s="19">
        <v>9.4146912488213199E-14</v>
      </c>
      <c r="U90" s="19">
        <v>8.9928064994637604E-14</v>
      </c>
      <c r="V90" s="19">
        <v>9.9253938401488995E-14</v>
      </c>
      <c r="W90" s="19">
        <v>8.9150908877399994E-14</v>
      </c>
      <c r="X90" s="19">
        <v>8.9928064994637604E-14</v>
      </c>
      <c r="Y90" s="19">
        <v>9.9253938401488995E-14</v>
      </c>
      <c r="Z90" s="19">
        <v>8.9150908877399994E-14</v>
      </c>
      <c r="AA90" s="19">
        <v>8.9817042692175101E-14</v>
      </c>
      <c r="AB90" s="19">
        <v>1.03805852802452E-13</v>
      </c>
      <c r="AC90" s="19">
        <v>8.9261931179862497E-14</v>
      </c>
      <c r="AD90" s="19">
        <v>8.8040685852774901E-14</v>
      </c>
      <c r="AE90" s="19">
        <v>9.9253938401488995E-14</v>
      </c>
      <c r="AF90" s="19">
        <v>8.9150908877399994E-14</v>
      </c>
      <c r="AG90" s="19">
        <v>8.8040685852774901E-14</v>
      </c>
      <c r="AH90" s="19">
        <v>9.9253938401488995E-14</v>
      </c>
      <c r="AI90" s="19">
        <v>8.9150908877399994E-14</v>
      </c>
    </row>
    <row r="91" spans="1:35" x14ac:dyDescent="0.45">
      <c r="A91" s="19">
        <v>8.62643290133746E-14</v>
      </c>
      <c r="B91" s="19">
        <v>8.3266726846886703E-14</v>
      </c>
      <c r="C91" s="19">
        <v>8.6375351315837103E-14</v>
      </c>
      <c r="D91" s="19">
        <v>8.3266726846886703E-14</v>
      </c>
      <c r="E91" s="19">
        <v>8.5931262105987104E-14</v>
      </c>
      <c r="F91" s="19">
        <v>8.4710016778899406E-14</v>
      </c>
      <c r="G91" s="19">
        <v>9.0150109599562698E-14</v>
      </c>
      <c r="H91" s="19">
        <v>8.3266726846886703E-14</v>
      </c>
      <c r="I91" s="19">
        <v>8.9706020389712598E-14</v>
      </c>
      <c r="J91" s="19">
        <v>8.3266726846886703E-14</v>
      </c>
      <c r="K91" s="19">
        <v>8.9261931179862497E-14</v>
      </c>
      <c r="L91" s="19">
        <v>9.2370555648812999E-14</v>
      </c>
      <c r="M91" s="19">
        <v>8.9039886574937504E-14</v>
      </c>
      <c r="N91" s="19">
        <v>9.2370555648812999E-14</v>
      </c>
      <c r="O91" s="19">
        <v>8.8817841970012498E-14</v>
      </c>
      <c r="P91" s="19">
        <v>1.01585406753201E-13</v>
      </c>
      <c r="Q91" s="19">
        <v>8.8817841970012498E-14</v>
      </c>
      <c r="R91" s="19">
        <v>9.2370555648812999E-14</v>
      </c>
      <c r="S91" s="19">
        <v>8.9039886574937504E-14</v>
      </c>
      <c r="T91" s="19">
        <v>9.2370555648812999E-14</v>
      </c>
      <c r="U91" s="19">
        <v>9.0816243414337805E-14</v>
      </c>
      <c r="V91" s="19">
        <v>9.9698027611338994E-14</v>
      </c>
      <c r="W91" s="19">
        <v>8.9150908877399994E-14</v>
      </c>
      <c r="X91" s="19">
        <v>9.0816243414337805E-14</v>
      </c>
      <c r="Y91" s="19">
        <v>9.9698027611338994E-14</v>
      </c>
      <c r="Z91" s="19">
        <v>8.9150908877399994E-14</v>
      </c>
      <c r="AA91" s="19">
        <v>8.9150908877399994E-14</v>
      </c>
      <c r="AB91" s="19">
        <v>1.1124434706744E-13</v>
      </c>
      <c r="AC91" s="19">
        <v>8.9372953482325102E-14</v>
      </c>
      <c r="AD91" s="19">
        <v>9.0039087297100195E-14</v>
      </c>
      <c r="AE91" s="19">
        <v>9.9698027611338994E-14</v>
      </c>
      <c r="AF91" s="19">
        <v>8.9150908877399994E-14</v>
      </c>
      <c r="AG91" s="19">
        <v>9.0039087297100195E-14</v>
      </c>
      <c r="AH91" s="19">
        <v>9.9698027611338994E-14</v>
      </c>
      <c r="AI91" s="19">
        <v>8.9150908877399994E-14</v>
      </c>
    </row>
    <row r="92" spans="1:35" x14ac:dyDescent="0.45">
      <c r="A92" s="19">
        <v>8.6042284408449594E-14</v>
      </c>
      <c r="B92" s="19">
        <v>8.3266726846886703E-14</v>
      </c>
      <c r="C92" s="19">
        <v>8.7596596642924801E-14</v>
      </c>
      <c r="D92" s="19">
        <v>8.3266726846886703E-14</v>
      </c>
      <c r="E92" s="19">
        <v>8.6486373618299694E-14</v>
      </c>
      <c r="F92" s="19">
        <v>8.53761505936745E-14</v>
      </c>
      <c r="G92" s="19">
        <v>8.9594998087250095E-14</v>
      </c>
      <c r="H92" s="19">
        <v>8.3266726846886703E-14</v>
      </c>
      <c r="I92" s="19">
        <v>9.0039087297100195E-14</v>
      </c>
      <c r="J92" s="19">
        <v>8.3266726846886703E-14</v>
      </c>
      <c r="K92" s="19">
        <v>8.8484775062624901E-14</v>
      </c>
      <c r="L92" s="19">
        <v>9.5812247025150997E-14</v>
      </c>
      <c r="M92" s="19">
        <v>8.9261931179862497E-14</v>
      </c>
      <c r="N92" s="19">
        <v>9.5812247025150997E-14</v>
      </c>
      <c r="O92" s="19">
        <v>9.0150109599562698E-14</v>
      </c>
      <c r="P92" s="19">
        <v>9.3258734068513099E-14</v>
      </c>
      <c r="Q92" s="19">
        <v>8.8040685852774901E-14</v>
      </c>
      <c r="R92" s="19">
        <v>9.5812247025150997E-14</v>
      </c>
      <c r="S92" s="19">
        <v>8.8928864272475001E-14</v>
      </c>
      <c r="T92" s="19">
        <v>9.5812247025150997E-14</v>
      </c>
      <c r="U92" s="19">
        <v>9.0150109599562698E-14</v>
      </c>
      <c r="V92" s="19">
        <v>9.9920072216264E-14</v>
      </c>
      <c r="W92" s="19">
        <v>8.9261931179862497E-14</v>
      </c>
      <c r="X92" s="19">
        <v>9.0150109599562698E-14</v>
      </c>
      <c r="Y92" s="19">
        <v>9.9920072216264E-14</v>
      </c>
      <c r="Z92" s="19">
        <v>8.9261931179862497E-14</v>
      </c>
      <c r="AA92" s="19">
        <v>9.0705221111875201E-14</v>
      </c>
      <c r="AB92" s="19">
        <v>1.0569323194431399E-13</v>
      </c>
      <c r="AC92" s="19">
        <v>8.9150908877399994E-14</v>
      </c>
      <c r="AD92" s="19">
        <v>8.8817841970012498E-14</v>
      </c>
      <c r="AE92" s="19">
        <v>9.9920072216264E-14</v>
      </c>
      <c r="AF92" s="19">
        <v>8.9261931179862497E-14</v>
      </c>
      <c r="AG92" s="19">
        <v>8.8817841970012498E-14</v>
      </c>
      <c r="AH92" s="19">
        <v>9.9920072216264E-14</v>
      </c>
      <c r="AI92" s="19">
        <v>8.9261931179862497E-14</v>
      </c>
    </row>
    <row r="93" spans="1:35" x14ac:dyDescent="0.45">
      <c r="A93" s="19">
        <v>8.7263529735537304E-14</v>
      </c>
      <c r="B93" s="19">
        <v>8.3266726846886703E-14</v>
      </c>
      <c r="C93" s="19">
        <v>8.7485574340462298E-14</v>
      </c>
      <c r="D93" s="19">
        <v>8.3266726846886703E-14</v>
      </c>
      <c r="E93" s="19">
        <v>8.6819440525687204E-14</v>
      </c>
      <c r="F93" s="19">
        <v>8.6042284408449594E-14</v>
      </c>
      <c r="G93" s="19">
        <v>9.0372154204487705E-14</v>
      </c>
      <c r="H93" s="19">
        <v>8.3266726846886703E-14</v>
      </c>
      <c r="I93" s="19">
        <v>9.0705221111875201E-14</v>
      </c>
      <c r="J93" s="19">
        <v>8.3266726846886703E-14</v>
      </c>
      <c r="K93" s="19">
        <v>9.1038288019262798E-14</v>
      </c>
      <c r="L93" s="19">
        <v>9.0039087297100195E-14</v>
      </c>
      <c r="M93" s="19">
        <v>8.8484775062624901E-14</v>
      </c>
      <c r="N93" s="19">
        <v>9.0039087297100195E-14</v>
      </c>
      <c r="O93" s="19">
        <v>8.9261931179862497E-14</v>
      </c>
      <c r="P93" s="19">
        <v>9.2592600253738005E-14</v>
      </c>
      <c r="Q93" s="19">
        <v>8.9261931179862497E-14</v>
      </c>
      <c r="R93" s="19">
        <v>9.2148511043887905E-14</v>
      </c>
      <c r="S93" s="19">
        <v>8.8373752760162398E-14</v>
      </c>
      <c r="T93" s="19">
        <v>9.2148511043887905E-14</v>
      </c>
      <c r="U93" s="19">
        <v>9.0150109599562698E-14</v>
      </c>
      <c r="V93" s="19">
        <v>9.5812247025150997E-14</v>
      </c>
      <c r="W93" s="19">
        <v>8.9150908877399994E-14</v>
      </c>
      <c r="X93" s="19">
        <v>9.0150109599562698E-14</v>
      </c>
      <c r="Y93" s="19">
        <v>9.5812247025150997E-14</v>
      </c>
      <c r="Z93" s="19">
        <v>8.9150908877399994E-14</v>
      </c>
      <c r="AA93" s="19">
        <v>8.8595797365087404E-14</v>
      </c>
      <c r="AB93" s="19">
        <v>1.03805852802452E-13</v>
      </c>
      <c r="AC93" s="19">
        <v>8.9150908877399994E-14</v>
      </c>
      <c r="AD93" s="19">
        <v>8.9817042692175101E-14</v>
      </c>
      <c r="AE93" s="19">
        <v>9.5812247025150997E-14</v>
      </c>
      <c r="AF93" s="19">
        <v>8.9150908877399994E-14</v>
      </c>
      <c r="AG93" s="19">
        <v>8.9817042692175101E-14</v>
      </c>
      <c r="AH93" s="19">
        <v>9.5812247025150997E-14</v>
      </c>
      <c r="AI93" s="19">
        <v>8.9150908877399994E-14</v>
      </c>
    </row>
    <row r="94" spans="1:35" x14ac:dyDescent="0.45">
      <c r="A94" s="19">
        <v>8.6819440525687204E-14</v>
      </c>
      <c r="B94" s="19">
        <v>8.3266726846886703E-14</v>
      </c>
      <c r="C94" s="19">
        <v>8.71525074330747E-14</v>
      </c>
      <c r="D94" s="19">
        <v>8.3266726846886703E-14</v>
      </c>
      <c r="E94" s="19">
        <v>8.6930462828149694E-14</v>
      </c>
      <c r="F94" s="19">
        <v>8.53761505936745E-14</v>
      </c>
      <c r="G94" s="19">
        <v>9.0594198809412698E-14</v>
      </c>
      <c r="H94" s="19">
        <v>8.3266726846886703E-14</v>
      </c>
      <c r="I94" s="19">
        <v>9.0816243414337805E-14</v>
      </c>
      <c r="J94" s="19">
        <v>8.3266726846886703E-14</v>
      </c>
      <c r="K94" s="19">
        <v>8.8928864272475001E-14</v>
      </c>
      <c r="L94" s="19">
        <v>9.0705221111875201E-14</v>
      </c>
      <c r="M94" s="19">
        <v>8.8928864272475001E-14</v>
      </c>
      <c r="N94" s="19">
        <v>9.0705221111875201E-14</v>
      </c>
      <c r="O94" s="19">
        <v>9.1482377229112899E-14</v>
      </c>
      <c r="P94" s="19">
        <v>9.5479180117763399E-14</v>
      </c>
      <c r="Q94" s="19">
        <v>8.9706020389712598E-14</v>
      </c>
      <c r="R94" s="19">
        <v>9.0705221111875201E-14</v>
      </c>
      <c r="S94" s="19">
        <v>8.8817841970012498E-14</v>
      </c>
      <c r="T94" s="19">
        <v>9.0705221111875201E-14</v>
      </c>
      <c r="U94" s="19">
        <v>9.0039087297100195E-14</v>
      </c>
      <c r="V94" s="19">
        <v>9.6034291630076003E-14</v>
      </c>
      <c r="W94" s="19">
        <v>8.9150908877399994E-14</v>
      </c>
      <c r="X94" s="19">
        <v>9.0039087297100195E-14</v>
      </c>
      <c r="Y94" s="19">
        <v>9.6034291630076003E-14</v>
      </c>
      <c r="Z94" s="19">
        <v>8.9150908877399994E-14</v>
      </c>
      <c r="AA94" s="19">
        <v>8.9928064994637604E-14</v>
      </c>
      <c r="AB94" s="19">
        <v>1.04583008919689E-13</v>
      </c>
      <c r="AC94" s="19">
        <v>8.9150908877399994E-14</v>
      </c>
      <c r="AD94" s="19">
        <v>9.0927265716800295E-14</v>
      </c>
      <c r="AE94" s="19">
        <v>9.6034291630076003E-14</v>
      </c>
      <c r="AF94" s="19">
        <v>8.9150908877399994E-14</v>
      </c>
      <c r="AG94" s="19">
        <v>9.0927265716800295E-14</v>
      </c>
      <c r="AH94" s="19">
        <v>9.6034291630076003E-14</v>
      </c>
      <c r="AI94" s="19">
        <v>8.9150908877399994E-14</v>
      </c>
    </row>
    <row r="95" spans="1:35" x14ac:dyDescent="0.45">
      <c r="A95" s="19">
        <v>8.6708418223224701E-14</v>
      </c>
      <c r="B95" s="19">
        <v>8.3266726846886703E-14</v>
      </c>
      <c r="C95" s="19">
        <v>8.62643290133746E-14</v>
      </c>
      <c r="D95" s="19">
        <v>8.3266726846886703E-14</v>
      </c>
      <c r="E95" s="19">
        <v>8.6708418223224701E-14</v>
      </c>
      <c r="F95" s="19">
        <v>8.5820239803524601E-14</v>
      </c>
      <c r="G95" s="19">
        <v>8.9706020389712598E-14</v>
      </c>
      <c r="H95" s="19">
        <v>8.3266726846886703E-14</v>
      </c>
      <c r="I95" s="19">
        <v>9.0261131902025201E-14</v>
      </c>
      <c r="J95" s="19">
        <v>8.3266726846886703E-14</v>
      </c>
      <c r="K95" s="19">
        <v>8.8373752760162398E-14</v>
      </c>
      <c r="L95" s="19">
        <v>9.2703622556200495E-14</v>
      </c>
      <c r="M95" s="19">
        <v>8.9483975784787605E-14</v>
      </c>
      <c r="N95" s="19">
        <v>9.2703622556200495E-14</v>
      </c>
      <c r="O95" s="19">
        <v>9.0927265716800295E-14</v>
      </c>
      <c r="P95" s="19">
        <v>9.7921670771938794E-14</v>
      </c>
      <c r="Q95" s="19">
        <v>8.9150908877399994E-14</v>
      </c>
      <c r="R95" s="19">
        <v>9.2703622556200495E-14</v>
      </c>
      <c r="S95" s="19">
        <v>8.8928864272475001E-14</v>
      </c>
      <c r="T95" s="19">
        <v>9.2703622556200495E-14</v>
      </c>
      <c r="U95" s="19">
        <v>8.8928864272475001E-14</v>
      </c>
      <c r="V95" s="19">
        <v>1.0103029524088901E-13</v>
      </c>
      <c r="W95" s="19">
        <v>8.9261931179862497E-14</v>
      </c>
      <c r="X95" s="19">
        <v>8.8928864272475001E-14</v>
      </c>
      <c r="Y95" s="19">
        <v>1.0103029524088901E-13</v>
      </c>
      <c r="Z95" s="19">
        <v>8.9261931179862497E-14</v>
      </c>
      <c r="AA95" s="19">
        <v>8.9928064994637604E-14</v>
      </c>
      <c r="AB95" s="19">
        <v>1.03472785895064E-13</v>
      </c>
      <c r="AC95" s="19">
        <v>8.9150908877399994E-14</v>
      </c>
      <c r="AD95" s="19">
        <v>9.0705221111875201E-14</v>
      </c>
      <c r="AE95" s="19">
        <v>1.0103029524088901E-13</v>
      </c>
      <c r="AF95" s="19">
        <v>8.9261931179862497E-14</v>
      </c>
      <c r="AG95" s="19">
        <v>9.0705221111875201E-14</v>
      </c>
      <c r="AH95" s="19">
        <v>1.0103029524088901E-13</v>
      </c>
      <c r="AI95" s="19">
        <v>8.9261931179862497E-14</v>
      </c>
    </row>
    <row r="96" spans="1:35" x14ac:dyDescent="0.45">
      <c r="A96" s="19">
        <v>8.6486373618299694E-14</v>
      </c>
      <c r="B96" s="19">
        <v>8.3266726846886703E-14</v>
      </c>
      <c r="C96" s="19">
        <v>8.7263529735537304E-14</v>
      </c>
      <c r="D96" s="19">
        <v>8.3266726846886703E-14</v>
      </c>
      <c r="E96" s="19">
        <v>8.6042284408449594E-14</v>
      </c>
      <c r="F96" s="19">
        <v>8.53761505936745E-14</v>
      </c>
      <c r="G96" s="19">
        <v>9.0483176506950195E-14</v>
      </c>
      <c r="H96" s="19">
        <v>8.3266726846886703E-14</v>
      </c>
      <c r="I96" s="19">
        <v>9.0483176506950195E-14</v>
      </c>
      <c r="J96" s="19">
        <v>8.3266726846886703E-14</v>
      </c>
      <c r="K96" s="19">
        <v>8.9150908877399994E-14</v>
      </c>
      <c r="L96" s="19">
        <v>9.1482377229112899E-14</v>
      </c>
      <c r="M96" s="19">
        <v>8.8928864272475001E-14</v>
      </c>
      <c r="N96" s="19">
        <v>9.1482377229112899E-14</v>
      </c>
      <c r="O96" s="19">
        <v>9.0150109599562698E-14</v>
      </c>
      <c r="P96" s="19">
        <v>9.9698027611338994E-14</v>
      </c>
      <c r="Q96" s="19">
        <v>8.9150908877399994E-14</v>
      </c>
      <c r="R96" s="19">
        <v>9.1482377229112899E-14</v>
      </c>
      <c r="S96" s="19">
        <v>8.9150908877399994E-14</v>
      </c>
      <c r="T96" s="19">
        <v>9.1482377229112899E-14</v>
      </c>
      <c r="U96" s="19">
        <v>9.0594198809412698E-14</v>
      </c>
      <c r="V96" s="19">
        <v>1.00364161426114E-13</v>
      </c>
      <c r="W96" s="19">
        <v>8.9150908877399994E-14</v>
      </c>
      <c r="X96" s="19">
        <v>9.0594198809412698E-14</v>
      </c>
      <c r="Y96" s="19">
        <v>1.00364161426114E-13</v>
      </c>
      <c r="Z96" s="19">
        <v>8.9150908877399994E-14</v>
      </c>
      <c r="AA96" s="19">
        <v>8.9928064994637604E-14</v>
      </c>
      <c r="AB96" s="19">
        <v>1.0857981180833999E-13</v>
      </c>
      <c r="AC96" s="19">
        <v>8.9261931179862497E-14</v>
      </c>
      <c r="AD96" s="19">
        <v>8.8817841970012498E-14</v>
      </c>
      <c r="AE96" s="19">
        <v>1.00364161426114E-13</v>
      </c>
      <c r="AF96" s="19">
        <v>8.9150908877399994E-14</v>
      </c>
      <c r="AG96" s="19">
        <v>8.8817841970012498E-14</v>
      </c>
      <c r="AH96" s="19">
        <v>1.00364161426114E-13</v>
      </c>
      <c r="AI96" s="19">
        <v>8.9150908877399994E-14</v>
      </c>
    </row>
    <row r="97" spans="1:110" x14ac:dyDescent="0.45">
      <c r="A97" s="19">
        <v>8.7485574340462298E-14</v>
      </c>
      <c r="B97" s="19">
        <v>8.3266726846886703E-14</v>
      </c>
      <c r="C97" s="19">
        <v>8.6819440525687204E-14</v>
      </c>
      <c r="D97" s="19">
        <v>8.3266726846886703E-14</v>
      </c>
      <c r="E97" s="19">
        <v>8.6153306710912097E-14</v>
      </c>
      <c r="F97" s="19">
        <v>8.53761505936745E-14</v>
      </c>
      <c r="G97" s="19">
        <v>9.0150109599562698E-14</v>
      </c>
      <c r="H97" s="19">
        <v>8.3266726846886703E-14</v>
      </c>
      <c r="I97" s="19">
        <v>9.0039087297100195E-14</v>
      </c>
      <c r="J97" s="19">
        <v>8.3266726846886703E-14</v>
      </c>
      <c r="K97" s="19">
        <v>8.9150908877399994E-14</v>
      </c>
      <c r="L97" s="19">
        <v>9.4813046302988305E-14</v>
      </c>
      <c r="M97" s="19">
        <v>8.7929663550312398E-14</v>
      </c>
      <c r="N97" s="19">
        <v>9.4813046302988305E-14</v>
      </c>
      <c r="O97" s="19">
        <v>8.8373752760162398E-14</v>
      </c>
      <c r="P97" s="19">
        <v>9.6589403142388594E-14</v>
      </c>
      <c r="Q97" s="19">
        <v>8.9150908877399994E-14</v>
      </c>
      <c r="R97" s="19">
        <v>9.4813046302988305E-14</v>
      </c>
      <c r="S97" s="19">
        <v>8.8484775062624901E-14</v>
      </c>
      <c r="T97" s="19">
        <v>9.4813046302988305E-14</v>
      </c>
      <c r="U97" s="19">
        <v>8.9594998087250095E-14</v>
      </c>
      <c r="V97" s="19">
        <v>9.8365759981788794E-14</v>
      </c>
      <c r="W97" s="19">
        <v>8.9150908877399994E-14</v>
      </c>
      <c r="X97" s="19">
        <v>8.9594998087250095E-14</v>
      </c>
      <c r="Y97" s="19">
        <v>9.8365759981788794E-14</v>
      </c>
      <c r="Z97" s="19">
        <v>8.9150908877399994E-14</v>
      </c>
      <c r="AA97" s="19">
        <v>8.9483975784787605E-14</v>
      </c>
      <c r="AB97" s="19">
        <v>1.04694031222152E-13</v>
      </c>
      <c r="AC97" s="19">
        <v>8.9150908877399994E-14</v>
      </c>
      <c r="AD97" s="19">
        <v>8.9150908877399994E-14</v>
      </c>
      <c r="AE97" s="19">
        <v>9.8365759981788794E-14</v>
      </c>
      <c r="AF97" s="19">
        <v>8.9150908877399994E-14</v>
      </c>
      <c r="AG97" s="19">
        <v>8.9150908877399994E-14</v>
      </c>
      <c r="AH97" s="19">
        <v>9.8365759981788794E-14</v>
      </c>
      <c r="AI97" s="19">
        <v>8.9150908877399994E-14</v>
      </c>
    </row>
    <row r="98" spans="1:110" x14ac:dyDescent="0.45">
      <c r="A98" s="19">
        <v>8.5820239803524601E-14</v>
      </c>
      <c r="B98" s="19">
        <v>8.3266726846886703E-14</v>
      </c>
      <c r="C98" s="19">
        <v>8.7707618945387304E-14</v>
      </c>
      <c r="D98" s="19">
        <v>8.3266726846886703E-14</v>
      </c>
      <c r="E98" s="19">
        <v>8.5820239803524601E-14</v>
      </c>
      <c r="F98" s="19">
        <v>8.5598195198599506E-14</v>
      </c>
      <c r="G98" s="19">
        <v>9.0705221111875201E-14</v>
      </c>
      <c r="H98" s="19">
        <v>8.3266726846886703E-14</v>
      </c>
      <c r="I98" s="19">
        <v>8.9483975784787605E-14</v>
      </c>
      <c r="J98" s="19">
        <v>8.3266726846886703E-14</v>
      </c>
      <c r="K98" s="19">
        <v>8.8040685852774901E-14</v>
      </c>
      <c r="L98" s="19">
        <v>9.4146912488213199E-14</v>
      </c>
      <c r="M98" s="19">
        <v>8.9706020389712598E-14</v>
      </c>
      <c r="N98" s="19">
        <v>9.4146912488213199E-14</v>
      </c>
      <c r="O98" s="19">
        <v>9.0150109599562698E-14</v>
      </c>
      <c r="P98" s="19">
        <v>9.4813046302988305E-14</v>
      </c>
      <c r="Q98" s="19">
        <v>8.9150908877399994E-14</v>
      </c>
      <c r="R98" s="19">
        <v>9.4146912488213199E-14</v>
      </c>
      <c r="S98" s="19">
        <v>8.8706819667549995E-14</v>
      </c>
      <c r="T98" s="19">
        <v>9.4146912488213199E-14</v>
      </c>
      <c r="U98" s="19">
        <v>9.0705221111875201E-14</v>
      </c>
      <c r="V98" s="19">
        <v>9.9587005308876504E-14</v>
      </c>
      <c r="W98" s="19">
        <v>8.9150908877399994E-14</v>
      </c>
      <c r="X98" s="19">
        <v>9.0705221111875201E-14</v>
      </c>
      <c r="Y98" s="19">
        <v>9.9587005308876504E-14</v>
      </c>
      <c r="Z98" s="19">
        <v>8.9150908877399994E-14</v>
      </c>
      <c r="AA98" s="19">
        <v>9.0927265716800295E-14</v>
      </c>
      <c r="AB98" s="19">
        <v>1.0780265569110201E-13</v>
      </c>
      <c r="AC98" s="19">
        <v>8.9150908877399994E-14</v>
      </c>
      <c r="AD98" s="19">
        <v>8.8595797365087404E-14</v>
      </c>
      <c r="AE98" s="19">
        <v>9.9587005308876504E-14</v>
      </c>
      <c r="AF98" s="19">
        <v>8.9150908877399994E-14</v>
      </c>
      <c r="AG98" s="19">
        <v>8.8595797365087404E-14</v>
      </c>
      <c r="AH98" s="19">
        <v>9.9587005308876504E-14</v>
      </c>
      <c r="AI98" s="19">
        <v>8.9150908877399994E-14</v>
      </c>
    </row>
    <row r="99" spans="1:110" x14ac:dyDescent="0.45">
      <c r="A99" s="19">
        <v>8.7707618945387304E-14</v>
      </c>
      <c r="B99" s="19">
        <v>8.3266726846886703E-14</v>
      </c>
      <c r="C99" s="19">
        <v>8.8040685852774901E-14</v>
      </c>
      <c r="D99" s="19">
        <v>8.3266726846886703E-14</v>
      </c>
      <c r="E99" s="19">
        <v>8.5154105988749494E-14</v>
      </c>
      <c r="F99" s="19">
        <v>8.62643290133746E-14</v>
      </c>
      <c r="G99" s="19">
        <v>9.0705221111875201E-14</v>
      </c>
      <c r="H99" s="19">
        <v>8.3266726846886703E-14</v>
      </c>
      <c r="I99" s="19">
        <v>8.9928064994637604E-14</v>
      </c>
      <c r="J99" s="19">
        <v>8.3266726846886703E-14</v>
      </c>
      <c r="K99" s="19">
        <v>8.8595797365087404E-14</v>
      </c>
      <c r="L99" s="19">
        <v>9.0150109599562698E-14</v>
      </c>
      <c r="M99" s="19">
        <v>8.8151708155237404E-14</v>
      </c>
      <c r="N99" s="19">
        <v>9.0150109599562698E-14</v>
      </c>
      <c r="O99" s="19">
        <v>8.9261931179862497E-14</v>
      </c>
      <c r="P99" s="19">
        <v>9.6367358537463499E-14</v>
      </c>
      <c r="Q99" s="19">
        <v>8.7818641247849794E-14</v>
      </c>
      <c r="R99" s="19">
        <v>8.9261931179862497E-14</v>
      </c>
      <c r="S99" s="19">
        <v>8.8706819667549995E-14</v>
      </c>
      <c r="T99" s="19">
        <v>8.9261931179862497E-14</v>
      </c>
      <c r="U99" s="19">
        <v>8.9706020389712598E-14</v>
      </c>
      <c r="V99" s="19">
        <v>1.3408985033436199E-10</v>
      </c>
      <c r="W99" s="19">
        <v>8.9261931179862497E-14</v>
      </c>
      <c r="X99" s="19">
        <v>8.9706020389712598E-14</v>
      </c>
      <c r="Y99" s="19">
        <v>1.3408985033436199E-10</v>
      </c>
      <c r="Z99" s="19">
        <v>8.9261931179862497E-14</v>
      </c>
      <c r="AA99" s="19">
        <v>9.0483176506950195E-14</v>
      </c>
      <c r="AB99" s="19">
        <v>1.02362562870439E-13</v>
      </c>
      <c r="AC99" s="19">
        <v>8.9150908877399994E-14</v>
      </c>
      <c r="AD99" s="19">
        <v>8.9928064994637604E-14</v>
      </c>
      <c r="AE99" s="19">
        <v>1.3408985033436199E-10</v>
      </c>
      <c r="AF99" s="19">
        <v>8.9261931179862497E-14</v>
      </c>
      <c r="AG99" s="19">
        <v>8.9928064994637604E-14</v>
      </c>
      <c r="AH99" s="19">
        <v>1.3408985033436199E-10</v>
      </c>
      <c r="AI99" s="19">
        <v>8.9261931179862497E-14</v>
      </c>
    </row>
    <row r="100" spans="1:110" x14ac:dyDescent="0.45">
      <c r="A100" s="19">
        <v>8.6486373618299694E-14</v>
      </c>
      <c r="B100" s="19">
        <v>8.3266726846886703E-14</v>
      </c>
      <c r="C100" s="19">
        <v>8.6153306710912097E-14</v>
      </c>
      <c r="D100" s="19">
        <v>8.3266726846886703E-14</v>
      </c>
      <c r="E100" s="19">
        <v>8.5931262105987104E-14</v>
      </c>
      <c r="F100" s="19">
        <v>8.49320613838244E-14</v>
      </c>
      <c r="G100" s="19">
        <v>8.9817042692175101E-14</v>
      </c>
      <c r="H100" s="19">
        <v>8.3266726846886703E-14</v>
      </c>
      <c r="I100" s="19">
        <v>8.9928064994637604E-14</v>
      </c>
      <c r="J100" s="19">
        <v>8.3266726846886703E-14</v>
      </c>
      <c r="K100" s="19">
        <v>9.0483176506950195E-14</v>
      </c>
      <c r="L100" s="19">
        <v>9.4813046302988305E-14</v>
      </c>
      <c r="M100" s="19">
        <v>8.9261931179862497E-14</v>
      </c>
      <c r="N100" s="19">
        <v>9.4813046302988305E-14</v>
      </c>
      <c r="O100" s="19">
        <v>9.0039087297100195E-14</v>
      </c>
      <c r="P100" s="19">
        <v>9.7477581562088694E-14</v>
      </c>
      <c r="Q100" s="19">
        <v>8.9817042692175101E-14</v>
      </c>
      <c r="R100" s="19">
        <v>9.4813046302988305E-14</v>
      </c>
      <c r="S100" s="19">
        <v>8.9594998087250095E-14</v>
      </c>
      <c r="T100" s="19">
        <v>9.4813046302988305E-14</v>
      </c>
      <c r="U100" s="19">
        <v>8.8151708155237404E-14</v>
      </c>
      <c r="V100" s="19">
        <v>1.01474384450739E-13</v>
      </c>
      <c r="W100" s="19">
        <v>8.9261931179862497E-14</v>
      </c>
      <c r="X100" s="19">
        <v>8.8151708155237404E-14</v>
      </c>
      <c r="Y100" s="19">
        <v>1.01474384450739E-13</v>
      </c>
      <c r="Z100" s="19">
        <v>8.9261931179862497E-14</v>
      </c>
      <c r="AA100" s="19">
        <v>8.8928864272475001E-14</v>
      </c>
      <c r="AB100" s="19">
        <v>1.03250741290139E-13</v>
      </c>
      <c r="AC100" s="19">
        <v>8.9150908877399994E-14</v>
      </c>
      <c r="AD100" s="19">
        <v>8.8484775062624901E-14</v>
      </c>
      <c r="AE100" s="19">
        <v>1.01474384450739E-13</v>
      </c>
      <c r="AF100" s="19">
        <v>8.9261931179862497E-14</v>
      </c>
      <c r="AG100" s="19">
        <v>8.8484775062624901E-14</v>
      </c>
      <c r="AH100" s="19">
        <v>1.01474384450739E-13</v>
      </c>
      <c r="AI100" s="19">
        <v>8.9261931179862497E-14</v>
      </c>
    </row>
    <row r="101" spans="1:110" x14ac:dyDescent="0.45">
      <c r="A101" s="19">
        <v>8.6708418223224701E-14</v>
      </c>
      <c r="B101" s="19">
        <v>8.3266726846886703E-14</v>
      </c>
      <c r="C101" s="19">
        <v>8.6930462828149694E-14</v>
      </c>
      <c r="D101" s="19">
        <v>8.3266726846886703E-14</v>
      </c>
      <c r="E101" s="19">
        <v>8.5820239803524601E-14</v>
      </c>
      <c r="F101" s="19">
        <v>8.53761505936745E-14</v>
      </c>
      <c r="G101" s="19">
        <v>9.0483176506950195E-14</v>
      </c>
      <c r="H101" s="19">
        <v>8.3266726846886703E-14</v>
      </c>
      <c r="I101" s="19">
        <v>9.0150109599562698E-14</v>
      </c>
      <c r="J101" s="19">
        <v>8.3266726846886703E-14</v>
      </c>
      <c r="K101" s="19">
        <v>8.8484775062624901E-14</v>
      </c>
      <c r="L101" s="19">
        <v>9.3813845580825702E-14</v>
      </c>
      <c r="M101" s="19">
        <v>8.8262730457699894E-14</v>
      </c>
      <c r="N101" s="19">
        <v>9.3813845580825702E-14</v>
      </c>
      <c r="O101" s="19">
        <v>8.9594998087250095E-14</v>
      </c>
      <c r="P101" s="19">
        <v>9.4702024000525802E-14</v>
      </c>
      <c r="Q101" s="19">
        <v>8.8817841970012498E-14</v>
      </c>
      <c r="R101" s="19">
        <v>9.3813845580825702E-14</v>
      </c>
      <c r="S101" s="19">
        <v>8.8595797365087404E-14</v>
      </c>
      <c r="T101" s="19">
        <v>9.3813845580825702E-14</v>
      </c>
      <c r="U101" s="19">
        <v>9.0816243414337805E-14</v>
      </c>
      <c r="V101" s="19">
        <v>1.01918473660589E-13</v>
      </c>
      <c r="W101" s="19">
        <v>8.9261931179862497E-14</v>
      </c>
      <c r="X101" s="19">
        <v>9.0816243414337805E-14</v>
      </c>
      <c r="Y101" s="19">
        <v>1.01918473660589E-13</v>
      </c>
      <c r="Z101" s="19">
        <v>8.9261931179862497E-14</v>
      </c>
      <c r="AA101" s="19">
        <v>8.9261931179862497E-14</v>
      </c>
      <c r="AB101" s="19">
        <v>9.6922470049776103E-14</v>
      </c>
      <c r="AC101" s="19">
        <v>8.9261931179862497E-14</v>
      </c>
      <c r="AD101" s="19">
        <v>8.9483975784787605E-14</v>
      </c>
      <c r="AE101" s="19">
        <v>1.01918473660589E-13</v>
      </c>
      <c r="AF101" s="19">
        <v>8.9261931179862497E-14</v>
      </c>
      <c r="AG101" s="19">
        <v>8.9483975784787605E-14</v>
      </c>
      <c r="AH101" s="19">
        <v>1.01918473660589E-13</v>
      </c>
      <c r="AI101" s="19">
        <v>8.9261931179862497E-14</v>
      </c>
    </row>
    <row r="102" spans="1:110" x14ac:dyDescent="0.45">
      <c r="A102" s="19">
        <v>8.6486373618299694E-14</v>
      </c>
      <c r="B102" s="19">
        <v>8.3266726846886703E-14</v>
      </c>
      <c r="C102" s="19">
        <v>8.5709217501061997E-14</v>
      </c>
      <c r="D102" s="19">
        <v>8.3266726846886703E-14</v>
      </c>
      <c r="E102" s="19">
        <v>8.6708418223224701E-14</v>
      </c>
      <c r="F102" s="19">
        <v>8.5265128291211997E-14</v>
      </c>
      <c r="G102" s="19">
        <v>8.9594998087250095E-14</v>
      </c>
      <c r="H102" s="19">
        <v>8.3266726846886703E-14</v>
      </c>
      <c r="I102" s="19">
        <v>9.0372154204487705E-14</v>
      </c>
      <c r="J102" s="19">
        <v>8.3266726846886703E-14</v>
      </c>
      <c r="K102" s="19">
        <v>8.8817841970012498E-14</v>
      </c>
      <c r="L102" s="19">
        <v>9.3147711766050596E-14</v>
      </c>
      <c r="M102" s="19">
        <v>9.0150109599562698E-14</v>
      </c>
      <c r="N102" s="19">
        <v>9.3147711766050596E-14</v>
      </c>
      <c r="O102" s="19">
        <v>9.0039087297100195E-14</v>
      </c>
      <c r="P102" s="19">
        <v>9.5590202420225902E-14</v>
      </c>
      <c r="Q102" s="19">
        <v>9.0594198809412698E-14</v>
      </c>
      <c r="R102" s="19">
        <v>9.3147711766050596E-14</v>
      </c>
      <c r="S102" s="19">
        <v>8.9483975784787605E-14</v>
      </c>
      <c r="T102" s="19">
        <v>9.3147711766050596E-14</v>
      </c>
      <c r="U102" s="19">
        <v>9.0261131902025201E-14</v>
      </c>
      <c r="V102" s="19">
        <v>1.00031094518726E-13</v>
      </c>
      <c r="W102" s="19">
        <v>8.9150908877399994E-14</v>
      </c>
      <c r="X102" s="19">
        <v>9.0261131902025201E-14</v>
      </c>
      <c r="Y102" s="19">
        <v>1.00031094518726E-13</v>
      </c>
      <c r="Z102" s="19">
        <v>8.9150908877399994E-14</v>
      </c>
      <c r="AA102" s="19">
        <v>9.2037488741425401E-14</v>
      </c>
      <c r="AB102" s="19">
        <v>9.5590202420225902E-14</v>
      </c>
      <c r="AC102" s="19">
        <v>8.9261931179862497E-14</v>
      </c>
      <c r="AD102" s="19">
        <v>9.0150109599562698E-14</v>
      </c>
      <c r="AE102" s="19">
        <v>1.00031094518726E-13</v>
      </c>
      <c r="AF102" s="19">
        <v>8.9150908877399994E-14</v>
      </c>
      <c r="AG102" s="19">
        <v>9.0150109599562698E-14</v>
      </c>
      <c r="AH102" s="19">
        <v>1.00031094518726E-13</v>
      </c>
      <c r="AI102" s="19">
        <v>8.9150908877399994E-14</v>
      </c>
    </row>
    <row r="104" spans="1:110" x14ac:dyDescent="0.45">
      <c r="A104" t="s">
        <v>0</v>
      </c>
      <c r="AL104" t="s">
        <v>19</v>
      </c>
      <c r="AM104" s="3">
        <v>2.2000000000000002</v>
      </c>
      <c r="BW104" t="s">
        <v>31</v>
      </c>
    </row>
    <row r="105" spans="1:110" x14ac:dyDescent="0.45">
      <c r="P105">
        <f>MAX(B107:AJ107)</f>
        <v>4.2864900517969233E-12</v>
      </c>
    </row>
    <row r="106" spans="1:110" x14ac:dyDescent="0.45">
      <c r="A106" s="2"/>
      <c r="B106" s="2" t="str">
        <f>A2</f>
        <v>UF Bitdiff Cbrt</v>
      </c>
      <c r="C106" s="2" t="str">
        <f t="shared" ref="C106:AJ106" si="0">B2</f>
        <v>UF BitdiffVA Cbrt</v>
      </c>
      <c r="D106" s="2" t="str">
        <f t="shared" si="0"/>
        <v>UF HardLog Cbrt</v>
      </c>
      <c r="E106" s="2" t="str">
        <f t="shared" si="0"/>
        <v>UF HardLogVA Cbrt</v>
      </c>
      <c r="F106" s="2" t="str">
        <f t="shared" si="0"/>
        <v>UF Log Cbrt</v>
      </c>
      <c r="G106" s="2" t="str">
        <f t="shared" si="0"/>
        <v>UF LogVA Cbrt</v>
      </c>
      <c r="H106" s="2" t="str">
        <f t="shared" si="0"/>
        <v>UF Mul Cbrt</v>
      </c>
      <c r="I106" s="2" t="str">
        <f t="shared" si="0"/>
        <v>UF MulVA Cbrt</v>
      </c>
      <c r="J106" s="2" t="str">
        <f t="shared" si="0"/>
        <v>UF NoLog Cbrt</v>
      </c>
      <c r="K106" s="2" t="str">
        <f t="shared" si="0"/>
        <v>UF NoLogVA Cbrt</v>
      </c>
      <c r="L106" s="2" t="str">
        <f t="shared" si="0"/>
        <v>UFDistr Bitdiff Cbrt</v>
      </c>
      <c r="M106" s="2" t="str">
        <f t="shared" si="0"/>
        <v>UFDistr BitdiffVA Cbrt</v>
      </c>
      <c r="N106" s="2" t="str">
        <f t="shared" si="0"/>
        <v>UFDistr HardLog Cbrt</v>
      </c>
      <c r="O106" s="2" t="str">
        <f t="shared" si="0"/>
        <v>UFDistr HardLogVA Cbrt</v>
      </c>
      <c r="P106" s="2" t="str">
        <f t="shared" si="0"/>
        <v>UFDistr Log Cbrt</v>
      </c>
      <c r="Q106" s="2" t="str">
        <f t="shared" si="0"/>
        <v>UFDistr LogVA Cbrt</v>
      </c>
      <c r="R106" s="2" t="str">
        <f t="shared" si="0"/>
        <v>UFDistr Mul Cbrt</v>
      </c>
      <c r="S106" s="2" t="str">
        <f t="shared" si="0"/>
        <v>UFDistr MulVA Cbrt</v>
      </c>
      <c r="T106" s="2" t="str">
        <f t="shared" si="0"/>
        <v>UFDistr NoLog Cbrt</v>
      </c>
      <c r="U106" s="2" t="str">
        <f t="shared" si="0"/>
        <v>UFDistr NoLogVA Cbrt</v>
      </c>
      <c r="V106" s="2" t="str">
        <f t="shared" si="0"/>
        <v>UFCenter Bitdiff Cbrt</v>
      </c>
      <c r="W106" s="2" t="str">
        <f t="shared" si="0"/>
        <v>UFCenter BitdiffVA Cbrt</v>
      </c>
      <c r="X106" s="2" t="str">
        <f t="shared" si="0"/>
        <v>UFCenter BitdiffFN Cbrt</v>
      </c>
      <c r="Y106" s="2" t="str">
        <f t="shared" si="0"/>
        <v>UFCenter HardLog Cbrt</v>
      </c>
      <c r="Z106" s="2" t="str">
        <f t="shared" si="0"/>
        <v>UFCenter HardLogVA Cbrt</v>
      </c>
      <c r="AA106" s="2" t="str">
        <f t="shared" si="0"/>
        <v>UFCenter HardLogFN Cbrt</v>
      </c>
      <c r="AB106" s="2" t="str">
        <f t="shared" si="0"/>
        <v>UFCenter Log Cbrt</v>
      </c>
      <c r="AC106" s="2" t="str">
        <f t="shared" si="0"/>
        <v>UFCenter LogVA Cbrt</v>
      </c>
      <c r="AD106" s="2" t="str">
        <f t="shared" si="0"/>
        <v>UFCenter LogFN Cbrt</v>
      </c>
      <c r="AE106" s="2" t="str">
        <f t="shared" si="0"/>
        <v>UFCenter Mul Cbrt</v>
      </c>
      <c r="AF106" s="2" t="str">
        <f t="shared" si="0"/>
        <v>UFCenter MulVA Cbrt</v>
      </c>
      <c r="AG106" s="2" t="str">
        <f t="shared" si="0"/>
        <v>UFCenter MulFN Cbrt</v>
      </c>
      <c r="AH106" s="2" t="str">
        <f t="shared" si="0"/>
        <v>UFCenter NoLog Cbrt</v>
      </c>
      <c r="AI106" s="2" t="str">
        <f t="shared" si="0"/>
        <v>UFCenter NoLogVA Cbrt</v>
      </c>
      <c r="AJ106" s="2" t="str">
        <f t="shared" si="0"/>
        <v>UFCenter NoLogFN Cbrt</v>
      </c>
      <c r="AM106" s="4" t="str">
        <f>A2</f>
        <v>UF Bitdiff Cbrt</v>
      </c>
      <c r="AN106" s="4" t="str">
        <f t="shared" ref="AN106:BU106" si="1">B2</f>
        <v>UF BitdiffVA Cbrt</v>
      </c>
      <c r="AO106" s="4" t="str">
        <f t="shared" si="1"/>
        <v>UF HardLog Cbrt</v>
      </c>
      <c r="AP106" s="4" t="str">
        <f t="shared" si="1"/>
        <v>UF HardLogVA Cbrt</v>
      </c>
      <c r="AQ106" s="4" t="str">
        <f t="shared" si="1"/>
        <v>UF Log Cbrt</v>
      </c>
      <c r="AR106" s="4" t="str">
        <f t="shared" si="1"/>
        <v>UF LogVA Cbrt</v>
      </c>
      <c r="AS106" s="4" t="str">
        <f t="shared" si="1"/>
        <v>UF Mul Cbrt</v>
      </c>
      <c r="AT106" s="4" t="str">
        <f t="shared" si="1"/>
        <v>UF MulVA Cbrt</v>
      </c>
      <c r="AU106" s="4" t="str">
        <f t="shared" si="1"/>
        <v>UF NoLog Cbrt</v>
      </c>
      <c r="AV106" s="4" t="str">
        <f t="shared" si="1"/>
        <v>UF NoLogVA Cbrt</v>
      </c>
      <c r="AW106" s="4" t="str">
        <f t="shared" si="1"/>
        <v>UFDistr Bitdiff Cbrt</v>
      </c>
      <c r="AX106" s="4" t="str">
        <f t="shared" si="1"/>
        <v>UFDistr BitdiffVA Cbrt</v>
      </c>
      <c r="AY106" s="4" t="str">
        <f t="shared" si="1"/>
        <v>UFDistr HardLog Cbrt</v>
      </c>
      <c r="AZ106" s="4" t="str">
        <f t="shared" si="1"/>
        <v>UFDistr HardLogVA Cbrt</v>
      </c>
      <c r="BA106" s="4" t="str">
        <f t="shared" si="1"/>
        <v>UFDistr Log Cbrt</v>
      </c>
      <c r="BB106" s="4" t="str">
        <f t="shared" si="1"/>
        <v>UFDistr LogVA Cbrt</v>
      </c>
      <c r="BC106" s="4" t="str">
        <f t="shared" si="1"/>
        <v>UFDistr Mul Cbrt</v>
      </c>
      <c r="BD106" s="4" t="str">
        <f t="shared" si="1"/>
        <v>UFDistr MulVA Cbrt</v>
      </c>
      <c r="BE106" s="4" t="str">
        <f t="shared" si="1"/>
        <v>UFDistr NoLog Cbrt</v>
      </c>
      <c r="BF106" s="4" t="str">
        <f t="shared" si="1"/>
        <v>UFDistr NoLogVA Cbrt</v>
      </c>
      <c r="BG106" s="4" t="str">
        <f t="shared" si="1"/>
        <v>UFCenter Bitdiff Cbrt</v>
      </c>
      <c r="BH106" s="4" t="str">
        <f t="shared" si="1"/>
        <v>UFCenter BitdiffVA Cbrt</v>
      </c>
      <c r="BI106" s="4" t="str">
        <f t="shared" si="1"/>
        <v>UFCenter BitdiffFN Cbrt</v>
      </c>
      <c r="BJ106" s="4" t="str">
        <f t="shared" si="1"/>
        <v>UFCenter HardLog Cbrt</v>
      </c>
      <c r="BK106" s="4" t="str">
        <f t="shared" si="1"/>
        <v>UFCenter HardLogVA Cbrt</v>
      </c>
      <c r="BL106" s="4" t="str">
        <f t="shared" si="1"/>
        <v>UFCenter HardLogFN Cbrt</v>
      </c>
      <c r="BM106" s="4" t="str">
        <f t="shared" si="1"/>
        <v>UFCenter Log Cbrt</v>
      </c>
      <c r="BN106" s="4" t="str">
        <f t="shared" si="1"/>
        <v>UFCenter LogVA Cbrt</v>
      </c>
      <c r="BO106" s="4" t="str">
        <f t="shared" si="1"/>
        <v>UFCenter LogFN Cbrt</v>
      </c>
      <c r="BP106" s="4" t="str">
        <f t="shared" si="1"/>
        <v>UFCenter Mul Cbrt</v>
      </c>
      <c r="BQ106" s="4" t="str">
        <f t="shared" si="1"/>
        <v>UFCenter MulVA Cbrt</v>
      </c>
      <c r="BR106" s="4" t="str">
        <f t="shared" si="1"/>
        <v>UFCenter MulFN Cbrt</v>
      </c>
      <c r="BS106" s="4" t="str">
        <f t="shared" si="1"/>
        <v>UFCenter NoLog Cbrt</v>
      </c>
      <c r="BT106" s="4" t="str">
        <f t="shared" si="1"/>
        <v>UFCenter NoLogVA Cbrt</v>
      </c>
      <c r="BU106" s="4" t="str">
        <f t="shared" si="1"/>
        <v>UFCenter NoLogFN Cbrt</v>
      </c>
      <c r="BW106" s="2"/>
      <c r="BX106" s="2" t="str">
        <f>A2</f>
        <v>UF Bitdiff Cbrt</v>
      </c>
      <c r="BY106" s="2" t="str">
        <f t="shared" ref="BY106:DF106" si="2">B2</f>
        <v>UF BitdiffVA Cbrt</v>
      </c>
      <c r="BZ106" s="2" t="str">
        <f t="shared" si="2"/>
        <v>UF HardLog Cbrt</v>
      </c>
      <c r="CA106" s="2" t="str">
        <f t="shared" si="2"/>
        <v>UF HardLogVA Cbrt</v>
      </c>
      <c r="CB106" s="2" t="str">
        <f t="shared" si="2"/>
        <v>UF Log Cbrt</v>
      </c>
      <c r="CC106" s="2" t="str">
        <f t="shared" si="2"/>
        <v>UF LogVA Cbrt</v>
      </c>
      <c r="CD106" s="2" t="str">
        <f t="shared" si="2"/>
        <v>UF Mul Cbrt</v>
      </c>
      <c r="CE106" s="2" t="str">
        <f t="shared" si="2"/>
        <v>UF MulVA Cbrt</v>
      </c>
      <c r="CF106" s="2" t="str">
        <f t="shared" si="2"/>
        <v>UF NoLog Cbrt</v>
      </c>
      <c r="CG106" s="2" t="str">
        <f t="shared" si="2"/>
        <v>UF NoLogVA Cbrt</v>
      </c>
      <c r="CH106" s="2" t="str">
        <f t="shared" si="2"/>
        <v>UFDistr Bitdiff Cbrt</v>
      </c>
      <c r="CI106" s="2" t="str">
        <f t="shared" si="2"/>
        <v>UFDistr BitdiffVA Cbrt</v>
      </c>
      <c r="CJ106" s="2" t="str">
        <f t="shared" si="2"/>
        <v>UFDistr HardLog Cbrt</v>
      </c>
      <c r="CK106" s="2" t="str">
        <f t="shared" si="2"/>
        <v>UFDistr HardLogVA Cbrt</v>
      </c>
      <c r="CL106" s="2" t="str">
        <f t="shared" si="2"/>
        <v>UFDistr Log Cbrt</v>
      </c>
      <c r="CM106" s="2" t="str">
        <f t="shared" si="2"/>
        <v>UFDistr LogVA Cbrt</v>
      </c>
      <c r="CN106" s="2" t="str">
        <f t="shared" si="2"/>
        <v>UFDistr Mul Cbrt</v>
      </c>
      <c r="CO106" s="2" t="str">
        <f t="shared" si="2"/>
        <v>UFDistr MulVA Cbrt</v>
      </c>
      <c r="CP106" s="2" t="str">
        <f t="shared" si="2"/>
        <v>UFDistr NoLog Cbrt</v>
      </c>
      <c r="CQ106" s="2" t="str">
        <f t="shared" si="2"/>
        <v>UFDistr NoLogVA Cbrt</v>
      </c>
      <c r="CR106" s="2" t="str">
        <f t="shared" si="2"/>
        <v>UFCenter Bitdiff Cbrt</v>
      </c>
      <c r="CS106" s="2" t="str">
        <f t="shared" si="2"/>
        <v>UFCenter BitdiffVA Cbrt</v>
      </c>
      <c r="CT106" s="2" t="str">
        <f t="shared" si="2"/>
        <v>UFCenter BitdiffFN Cbrt</v>
      </c>
      <c r="CU106" s="2" t="str">
        <f t="shared" si="2"/>
        <v>UFCenter HardLog Cbrt</v>
      </c>
      <c r="CV106" s="2" t="str">
        <f t="shared" si="2"/>
        <v>UFCenter HardLogVA Cbrt</v>
      </c>
      <c r="CW106" s="2" t="str">
        <f t="shared" si="2"/>
        <v>UFCenter HardLogFN Cbrt</v>
      </c>
      <c r="CX106" s="2" t="str">
        <f t="shared" si="2"/>
        <v>UFCenter Log Cbrt</v>
      </c>
      <c r="CY106" s="2" t="str">
        <f t="shared" si="2"/>
        <v>UFCenter LogVA Cbrt</v>
      </c>
      <c r="CZ106" s="2" t="str">
        <f t="shared" si="2"/>
        <v>UFCenter LogFN Cbrt</v>
      </c>
      <c r="DA106" s="2" t="str">
        <f t="shared" si="2"/>
        <v>UFCenter Mul Cbrt</v>
      </c>
      <c r="DB106" s="2" t="str">
        <f t="shared" si="2"/>
        <v>UFCenter MulVA Cbrt</v>
      </c>
      <c r="DC106" s="2" t="str">
        <f t="shared" si="2"/>
        <v>UFCenter MulFN Cbrt</v>
      </c>
      <c r="DD106" s="2" t="str">
        <f t="shared" si="2"/>
        <v>UFCenter NoLog Cbrt</v>
      </c>
      <c r="DE106" s="2" t="str">
        <f t="shared" si="2"/>
        <v>UFCenter NoLogVA Cbrt</v>
      </c>
      <c r="DF106" s="2" t="str">
        <f t="shared" si="2"/>
        <v>UFCenter NoLogFN Cbrt</v>
      </c>
    </row>
    <row r="107" spans="1:110" x14ac:dyDescent="0.45">
      <c r="A107" t="s">
        <v>1</v>
      </c>
      <c r="B107">
        <f>AVERAGE(A3:A102)</f>
        <v>8.7095886058818894E-14</v>
      </c>
      <c r="C107">
        <f t="shared" ref="C107:AJ107" si="3">AVERAGE(B3:B102)</f>
        <v>8.3266726846886728E-14</v>
      </c>
      <c r="D107">
        <f t="shared" si="3"/>
        <v>8.6873841453893863E-14</v>
      </c>
      <c r="E107">
        <f t="shared" si="3"/>
        <v>8.3266726846886728E-14</v>
      </c>
      <c r="F107">
        <f t="shared" si="3"/>
        <v>8.6214368977266526E-14</v>
      </c>
      <c r="G107">
        <f t="shared" si="3"/>
        <v>8.5418339068610281E-14</v>
      </c>
      <c r="H107">
        <f t="shared" si="3"/>
        <v>9.0154550491661195E-14</v>
      </c>
      <c r="I107">
        <f t="shared" si="3"/>
        <v>8.3266726846886728E-14</v>
      </c>
      <c r="J107">
        <f t="shared" si="3"/>
        <v>9.0176754952153716E-14</v>
      </c>
      <c r="K107">
        <f t="shared" si="3"/>
        <v>8.3266726846886728E-14</v>
      </c>
      <c r="L107">
        <f t="shared" si="3"/>
        <v>8.9317442331093844E-14</v>
      </c>
      <c r="M107">
        <f t="shared" si="3"/>
        <v>9.3814955803850339E-14</v>
      </c>
      <c r="N107">
        <f t="shared" si="3"/>
        <v>8.9163121330670936E-14</v>
      </c>
      <c r="O107">
        <f t="shared" si="3"/>
        <v>9.3984819926617985E-14</v>
      </c>
      <c r="P107">
        <f t="shared" si="3"/>
        <v>8.9849239159889277E-14</v>
      </c>
      <c r="Q107">
        <f t="shared" si="3"/>
        <v>9.6189722853523484E-14</v>
      </c>
      <c r="R107">
        <f t="shared" si="3"/>
        <v>8.9043217244011427E-14</v>
      </c>
      <c r="S107">
        <f t="shared" si="3"/>
        <v>9.3424157299182286E-14</v>
      </c>
      <c r="T107">
        <f t="shared" si="3"/>
        <v>8.903211501376516E-14</v>
      </c>
      <c r="U107">
        <f t="shared" si="3"/>
        <v>9.3424157299182286E-14</v>
      </c>
      <c r="V107">
        <f t="shared" si="3"/>
        <v>2.8151114772612082E-12</v>
      </c>
      <c r="W107">
        <f t="shared" si="3"/>
        <v>4.2864900517969233E-12</v>
      </c>
      <c r="X107">
        <f t="shared" si="3"/>
        <v>8.921308136677906E-14</v>
      </c>
      <c r="Y107">
        <f t="shared" si="3"/>
        <v>2.8151114772612082E-12</v>
      </c>
      <c r="Z107">
        <f t="shared" si="3"/>
        <v>4.2864900517969233E-12</v>
      </c>
      <c r="AA107">
        <f t="shared" si="3"/>
        <v>8.921308136677906E-14</v>
      </c>
      <c r="AB107">
        <f t="shared" si="3"/>
        <v>8.9874774289455658E-14</v>
      </c>
      <c r="AC107" s="20">
        <f t="shared" si="3"/>
        <v>2.7750801656622926E-13</v>
      </c>
      <c r="AD107">
        <f t="shared" si="3"/>
        <v>8.9249718726591695E-14</v>
      </c>
      <c r="AE107">
        <f t="shared" si="3"/>
        <v>2.8150515252178723E-12</v>
      </c>
      <c r="AF107">
        <f t="shared" si="3"/>
        <v>4.2864900517969233E-12</v>
      </c>
      <c r="AG107">
        <f t="shared" si="3"/>
        <v>8.921308136677906E-14</v>
      </c>
      <c r="AH107">
        <f t="shared" si="3"/>
        <v>2.8150515252178723E-12</v>
      </c>
      <c r="AI107">
        <f t="shared" si="3"/>
        <v>4.2864900517969233E-12</v>
      </c>
      <c r="AJ107">
        <f t="shared" si="3"/>
        <v>8.921308136677906E-14</v>
      </c>
      <c r="AL107" t="s">
        <v>22</v>
      </c>
      <c r="AM107" s="5">
        <f>AM114-$AM121</f>
        <v>8.5487172896137003E-14</v>
      </c>
      <c r="AN107" s="6">
        <f t="shared" ref="AN107:BU107" si="4">AN114-$AM121</f>
        <v>8.3266726846886703E-14</v>
      </c>
      <c r="AO107" s="6">
        <f t="shared" si="4"/>
        <v>8.5709217501061997E-14</v>
      </c>
      <c r="AP107" s="6">
        <f t="shared" si="4"/>
        <v>8.3266726846886703E-14</v>
      </c>
      <c r="AQ107" s="6">
        <f t="shared" si="4"/>
        <v>8.49320613838244E-14</v>
      </c>
      <c r="AR107" s="6">
        <f t="shared" si="4"/>
        <v>8.4710016778899406E-14</v>
      </c>
      <c r="AS107" s="6">
        <f t="shared" si="4"/>
        <v>8.9150908877399994E-14</v>
      </c>
      <c r="AT107" s="6">
        <f t="shared" si="4"/>
        <v>8.3266726846886703E-14</v>
      </c>
      <c r="AU107" s="6">
        <f t="shared" si="4"/>
        <v>8.9261931179862497E-14</v>
      </c>
      <c r="AV107" s="6">
        <f t="shared" si="4"/>
        <v>8.3266726846886703E-14</v>
      </c>
      <c r="AW107" s="6">
        <f t="shared" si="4"/>
        <v>8.7929663550312398E-14</v>
      </c>
      <c r="AX107" s="6">
        <f t="shared" si="4"/>
        <v>8.9483975784787605E-14</v>
      </c>
      <c r="AY107" s="6">
        <f t="shared" si="4"/>
        <v>8.71525074330747E-14</v>
      </c>
      <c r="AZ107" s="6">
        <f t="shared" si="4"/>
        <v>9.0039087297100195E-14</v>
      </c>
      <c r="BA107" s="6">
        <f t="shared" si="4"/>
        <v>8.7818641247849794E-14</v>
      </c>
      <c r="BB107" s="6">
        <f t="shared" si="4"/>
        <v>9.1593399531575402E-14</v>
      </c>
      <c r="BC107" s="6">
        <f t="shared" si="4"/>
        <v>8.7374552037999794E-14</v>
      </c>
      <c r="BD107" s="6">
        <f t="shared" si="4"/>
        <v>8.9261931179862497E-14</v>
      </c>
      <c r="BE107" s="6">
        <f t="shared" si="4"/>
        <v>8.71525074330747E-14</v>
      </c>
      <c r="BF107" s="6">
        <f t="shared" si="4"/>
        <v>8.9261931179862497E-14</v>
      </c>
      <c r="BG107" s="6">
        <f t="shared" si="4"/>
        <v>8.7263529735537304E-14</v>
      </c>
      <c r="BH107" s="6">
        <f t="shared" si="4"/>
        <v>9.3480778673438105E-14</v>
      </c>
      <c r="BI107" s="6">
        <f t="shared" si="4"/>
        <v>8.9150908877399994E-14</v>
      </c>
      <c r="BJ107" s="6">
        <f t="shared" si="4"/>
        <v>8.7263529735537304E-14</v>
      </c>
      <c r="BK107" s="6">
        <f t="shared" si="4"/>
        <v>9.3480778673438105E-14</v>
      </c>
      <c r="BL107" s="6">
        <f t="shared" si="4"/>
        <v>8.9150908877399994E-14</v>
      </c>
      <c r="BM107" s="6">
        <f t="shared" si="4"/>
        <v>8.7596596642924801E-14</v>
      </c>
      <c r="BN107" s="6">
        <f t="shared" si="4"/>
        <v>9.4368957093138306E-14</v>
      </c>
      <c r="BO107" s="6">
        <f t="shared" si="4"/>
        <v>8.9150908877399994E-14</v>
      </c>
      <c r="BP107" s="6">
        <f t="shared" si="4"/>
        <v>8.7485574340462298E-14</v>
      </c>
      <c r="BQ107" s="6">
        <f t="shared" si="4"/>
        <v>9.3480778673438105E-14</v>
      </c>
      <c r="BR107" s="6">
        <f t="shared" si="4"/>
        <v>8.9150908877399994E-14</v>
      </c>
      <c r="BS107" s="6">
        <f t="shared" si="4"/>
        <v>8.7485574340462298E-14</v>
      </c>
      <c r="BT107" s="6">
        <f t="shared" si="4"/>
        <v>9.3480778673438105E-14</v>
      </c>
      <c r="BU107" s="7">
        <f t="shared" si="4"/>
        <v>8.9150908877399994E-14</v>
      </c>
      <c r="BW107" t="s">
        <v>32</v>
      </c>
      <c r="BX107">
        <f>[1]!SHAPIRO(A3:A102)</f>
        <v>0.99069853335476721</v>
      </c>
      <c r="BY107">
        <f>[1]!SHAPIRO(B3:B102)</f>
        <v>2.7733391199176204E-34</v>
      </c>
      <c r="BZ107">
        <f>[1]!SHAPIRO(C3:C102)</f>
        <v>0.97425263893989056</v>
      </c>
      <c r="CA107">
        <f>[1]!SHAPIRO(D3:D102)</f>
        <v>2.7733391199176204E-34</v>
      </c>
      <c r="CB107">
        <f>[1]!SHAPIRO(E3:E102)</f>
        <v>0.98575919959255609</v>
      </c>
      <c r="CC107">
        <f>[1]!SHAPIRO(F3:F102)</f>
        <v>0.96509883358994375</v>
      </c>
      <c r="CD107">
        <f>[1]!SHAPIRO(G3:G102)</f>
        <v>0.98493420633100881</v>
      </c>
      <c r="CE107">
        <f>[1]!SHAPIRO(H3:H102)</f>
        <v>2.7733391199176204E-34</v>
      </c>
      <c r="CF107">
        <f>[1]!SHAPIRO(I3:I102)</f>
        <v>0.983298093177713</v>
      </c>
      <c r="CG107">
        <f>[1]!SHAPIRO(J3:J102)</f>
        <v>2.7733391199176204E-34</v>
      </c>
      <c r="CH107">
        <f>[1]!SHAPIRO(K3:K102)</f>
        <v>0.97302421454197841</v>
      </c>
      <c r="CI107">
        <f>[1]!SHAPIRO(L3:L102)</f>
        <v>0.97978269306232413</v>
      </c>
      <c r="CJ107">
        <f>[1]!SHAPIRO(M3:M102)</f>
        <v>0.98990031985162596</v>
      </c>
      <c r="CK107">
        <f>[1]!SHAPIRO(N3:N102)</f>
        <v>0.98167339181378843</v>
      </c>
      <c r="CL107">
        <f>[1]!SHAPIRO(O3:O102)</f>
        <v>0.98221815799997847</v>
      </c>
      <c r="CM107">
        <f>[1]!SHAPIRO(P3:P102)</f>
        <v>0.85777645402848268</v>
      </c>
      <c r="CN107">
        <f>[1]!SHAPIRO(Q3:Q102)</f>
        <v>0.9795083354519204</v>
      </c>
      <c r="CO107">
        <f>[1]!SHAPIRO(R3:R102)</f>
        <v>0.98794846849978135</v>
      </c>
      <c r="CP107">
        <f>[1]!SHAPIRO(S3:S102)</f>
        <v>0.99180397067687209</v>
      </c>
      <c r="CQ107">
        <f>[1]!SHAPIRO(T3:T102)</f>
        <v>0.98794846849978135</v>
      </c>
      <c r="CR107">
        <f>[1]!SHAPIRO(U3:U102)</f>
        <v>8.376378784120625E-2</v>
      </c>
      <c r="CS107">
        <f>[1]!SHAPIRO(V3:V102)</f>
        <v>0.13994666811055817</v>
      </c>
      <c r="CT107">
        <f>[1]!SHAPIRO(W3:W102)</f>
        <v>0.69422341938317311</v>
      </c>
      <c r="CU107">
        <f>[1]!SHAPIRO(X3:X102)</f>
        <v>8.376378784120625E-2</v>
      </c>
      <c r="CV107">
        <f>[1]!SHAPIRO(Y3:Y102)</f>
        <v>0.13994666811055817</v>
      </c>
      <c r="CW107">
        <f>[1]!SHAPIRO(Z3:Z102)</f>
        <v>0.69422341938317311</v>
      </c>
      <c r="CX107">
        <f>[1]!SHAPIRO(AA3:AA102)</f>
        <v>0.98777396797048111</v>
      </c>
      <c r="CY107">
        <f>[1]!SHAPIRO(AB3:AB102)</f>
        <v>7.6635053089792862E-2</v>
      </c>
      <c r="CZ107">
        <f>[1]!SHAPIRO(AC3:AC102)</f>
        <v>0.80516883193638844</v>
      </c>
      <c r="DA107">
        <f>[1]!SHAPIRO(AD3:AD102)</f>
        <v>8.3766580252235726E-2</v>
      </c>
      <c r="DB107">
        <f>[1]!SHAPIRO(AE3:AE102)</f>
        <v>0.13994666811055817</v>
      </c>
      <c r="DC107">
        <f>[1]!SHAPIRO(AF3:AF102)</f>
        <v>0.69422341938317311</v>
      </c>
      <c r="DD107">
        <f>[1]!SHAPIRO(AG3:AG102)</f>
        <v>8.3766580252235726E-2</v>
      </c>
      <c r="DE107">
        <f>[1]!SHAPIRO(AH3:AH102)</f>
        <v>0.13994666811055817</v>
      </c>
      <c r="DF107">
        <f>[1]!SHAPIRO(AI3:AI102)</f>
        <v>0.69422341938317311</v>
      </c>
    </row>
    <row r="108" spans="1:110" x14ac:dyDescent="0.45">
      <c r="A108" t="s">
        <v>2</v>
      </c>
      <c r="B108">
        <f>_xlfn.STDEV.S(A3:A102)/SQRT(COUNT(A3:A102))</f>
        <v>6.005734519992068E-17</v>
      </c>
      <c r="C108">
        <f t="shared" ref="C108:AJ108" si="5">_xlfn.STDEV.S(B3:B102)/SQRT(COUNT(B3:B102))</f>
        <v>2.5370721303255363E-30</v>
      </c>
      <c r="D108">
        <f t="shared" si="5"/>
        <v>5.7990135116432733E-17</v>
      </c>
      <c r="E108">
        <f t="shared" si="5"/>
        <v>2.5370721303255363E-30</v>
      </c>
      <c r="F108">
        <f t="shared" si="5"/>
        <v>4.7323628454287124E-17</v>
      </c>
      <c r="G108">
        <f t="shared" si="5"/>
        <v>3.7567724361520724E-17</v>
      </c>
      <c r="H108">
        <f t="shared" si="5"/>
        <v>3.7272935292324748E-17</v>
      </c>
      <c r="I108">
        <f t="shared" si="5"/>
        <v>2.5370721303255363E-30</v>
      </c>
      <c r="J108">
        <f t="shared" si="5"/>
        <v>4.0727135642060062E-17</v>
      </c>
      <c r="K108">
        <f t="shared" si="5"/>
        <v>2.5370721303255363E-30</v>
      </c>
      <c r="L108">
        <f t="shared" si="5"/>
        <v>8.065583281888568E-17</v>
      </c>
      <c r="M108">
        <f t="shared" si="5"/>
        <v>1.7109864180361024E-16</v>
      </c>
      <c r="N108">
        <f t="shared" si="5"/>
        <v>8.7971257340998303E-17</v>
      </c>
      <c r="O108">
        <f t="shared" si="5"/>
        <v>1.7575729767424696E-16</v>
      </c>
      <c r="P108">
        <f t="shared" si="5"/>
        <v>9.3785589729623444E-17</v>
      </c>
      <c r="Q108">
        <f t="shared" si="5"/>
        <v>3.1070220024955915E-16</v>
      </c>
      <c r="R108">
        <f t="shared" si="5"/>
        <v>8.0330314312445791E-17</v>
      </c>
      <c r="S108">
        <f t="shared" si="5"/>
        <v>1.821174287021409E-16</v>
      </c>
      <c r="T108">
        <f t="shared" si="5"/>
        <v>7.7390596382376002E-17</v>
      </c>
      <c r="U108">
        <f t="shared" si="5"/>
        <v>1.821174287021409E-16</v>
      </c>
      <c r="V108">
        <f t="shared" si="5"/>
        <v>2.5449317882046775E-12</v>
      </c>
      <c r="W108">
        <f t="shared" si="5"/>
        <v>2.780457248294537E-12</v>
      </c>
      <c r="X108">
        <f t="shared" si="5"/>
        <v>5.9714409127431382E-18</v>
      </c>
      <c r="Y108">
        <f t="shared" si="5"/>
        <v>2.5449317882046775E-12</v>
      </c>
      <c r="Z108">
        <f t="shared" si="5"/>
        <v>2.780457248294537E-12</v>
      </c>
      <c r="AA108">
        <f t="shared" si="5"/>
        <v>5.9714409127431382E-18</v>
      </c>
      <c r="AB108">
        <f t="shared" si="5"/>
        <v>1.0796903419028892E-16</v>
      </c>
      <c r="AC108" s="20">
        <f t="shared" si="5"/>
        <v>1.746090168609606E-13</v>
      </c>
      <c r="AD108">
        <f t="shared" si="5"/>
        <v>8.1835813634902896E-18</v>
      </c>
      <c r="AE108">
        <f t="shared" si="5"/>
        <v>2.5449485657194039E-12</v>
      </c>
      <c r="AF108">
        <f t="shared" si="5"/>
        <v>2.780457248294537E-12</v>
      </c>
      <c r="AG108">
        <f t="shared" si="5"/>
        <v>5.9714409127431382E-18</v>
      </c>
      <c r="AH108">
        <f t="shared" si="5"/>
        <v>2.5449485657194039E-12</v>
      </c>
      <c r="AI108">
        <f t="shared" si="5"/>
        <v>2.780457248294537E-12</v>
      </c>
      <c r="AJ108">
        <f t="shared" si="5"/>
        <v>5.9714409127431382E-18</v>
      </c>
      <c r="AL108" t="s">
        <v>26</v>
      </c>
      <c r="AM108" s="8">
        <f>MAX(AM115-AM114,0)</f>
        <v>1.2212453270876974E-15</v>
      </c>
      <c r="AN108" s="9">
        <f t="shared" ref="AN108:BU111" si="6">MAX(AN115-AN114,0)</f>
        <v>0</v>
      </c>
      <c r="AO108" s="9">
        <f t="shared" si="6"/>
        <v>7.7715611723769793E-16</v>
      </c>
      <c r="AP108" s="9">
        <f t="shared" si="6"/>
        <v>0</v>
      </c>
      <c r="AQ108" s="9">
        <f t="shared" si="6"/>
        <v>9.99200722162704E-16</v>
      </c>
      <c r="AR108" s="9">
        <f t="shared" si="6"/>
        <v>4.4408920985008786E-16</v>
      </c>
      <c r="AS108" s="9">
        <f t="shared" si="6"/>
        <v>7.7715611723760958E-16</v>
      </c>
      <c r="AT108" s="9">
        <f t="shared" si="6"/>
        <v>0</v>
      </c>
      <c r="AU108" s="9">
        <f t="shared" si="6"/>
        <v>6.6613381477510655E-16</v>
      </c>
      <c r="AV108" s="9">
        <f t="shared" si="6"/>
        <v>0</v>
      </c>
      <c r="AW108" s="9">
        <f t="shared" si="6"/>
        <v>6.6613381477500557E-16</v>
      </c>
      <c r="AX108" s="9">
        <f t="shared" si="6"/>
        <v>3.3306690738753939E-15</v>
      </c>
      <c r="AY108" s="9">
        <f t="shared" si="6"/>
        <v>1.4155343563970746E-15</v>
      </c>
      <c r="AZ108" s="9">
        <f t="shared" si="6"/>
        <v>2.775557561562803E-15</v>
      </c>
      <c r="BA108" s="9">
        <f t="shared" si="6"/>
        <v>1.4432899320127035E-15</v>
      </c>
      <c r="BB108" s="9">
        <f t="shared" si="6"/>
        <v>2.5535129566377969E-15</v>
      </c>
      <c r="BC108" s="9">
        <f t="shared" si="6"/>
        <v>1.2212453270876091E-15</v>
      </c>
      <c r="BD108" s="9">
        <f t="shared" si="6"/>
        <v>3.0808688933348725E-15</v>
      </c>
      <c r="BE108" s="9">
        <f t="shared" si="6"/>
        <v>1.4155343563970746E-15</v>
      </c>
      <c r="BF108" s="9">
        <f t="shared" si="6"/>
        <v>3.0808688933348725E-15</v>
      </c>
      <c r="BG108" s="9">
        <f t="shared" si="6"/>
        <v>1.6653345369376969E-15</v>
      </c>
      <c r="BH108" s="9">
        <f t="shared" si="6"/>
        <v>4.3298697960380979E-15</v>
      </c>
      <c r="BI108" s="9">
        <f t="shared" si="6"/>
        <v>0</v>
      </c>
      <c r="BJ108" s="9">
        <f t="shared" si="6"/>
        <v>1.6653345369376969E-15</v>
      </c>
      <c r="BK108" s="9">
        <f t="shared" si="6"/>
        <v>4.3298697960380979E-15</v>
      </c>
      <c r="BL108" s="9">
        <f t="shared" si="6"/>
        <v>0</v>
      </c>
      <c r="BM108" s="9">
        <f t="shared" si="6"/>
        <v>1.5543122344751939E-15</v>
      </c>
      <c r="BN108" s="9">
        <f t="shared" si="6"/>
        <v>5.5233595475100654E-15</v>
      </c>
      <c r="BO108" s="9">
        <f t="shared" si="6"/>
        <v>0</v>
      </c>
      <c r="BP108" s="9">
        <f t="shared" si="6"/>
        <v>1.3322676295502005E-15</v>
      </c>
      <c r="BQ108" s="9">
        <f t="shared" si="6"/>
        <v>4.3298697960380979E-15</v>
      </c>
      <c r="BR108" s="9">
        <f t="shared" si="6"/>
        <v>0</v>
      </c>
      <c r="BS108" s="9">
        <f t="shared" si="6"/>
        <v>1.3322676295502005E-15</v>
      </c>
      <c r="BT108" s="9">
        <f t="shared" si="6"/>
        <v>4.3298697960380979E-15</v>
      </c>
      <c r="BU108" s="10">
        <f t="shared" si="6"/>
        <v>0</v>
      </c>
      <c r="BW108" t="s">
        <v>33</v>
      </c>
      <c r="BX108">
        <f>[1]!SWTEST(A3:A102)</f>
        <v>0.72095130098716942</v>
      </c>
      <c r="BY108">
        <f>[1]!SWTEST(B3:B102)</f>
        <v>0</v>
      </c>
      <c r="BZ108">
        <f>[1]!SWTEST(C3:C102)</f>
        <v>4.7164793384615433E-2</v>
      </c>
      <c r="CA108">
        <f>[1]!SWTEST(D3:D102)</f>
        <v>0</v>
      </c>
      <c r="CB108">
        <f>[1]!SWTEST(E3:E102)</f>
        <v>0.35971467976692106</v>
      </c>
      <c r="CC108">
        <f>[1]!SWTEST(F3:F102)</f>
        <v>9.4425600491470085E-3</v>
      </c>
      <c r="CD108">
        <f>[1]!SWTEST(G3:G102)</f>
        <v>0.31413941269250945</v>
      </c>
      <c r="CE108">
        <f>[1]!SWTEST(H3:H102)</f>
        <v>0</v>
      </c>
      <c r="CF108">
        <f>[1]!SWTEST(I3:I102)</f>
        <v>0.23796735638925592</v>
      </c>
      <c r="CG108">
        <f>[1]!SWTEST(J3:J102)</f>
        <v>0</v>
      </c>
      <c r="CH108">
        <f>[1]!SWTEST(K3:K102)</f>
        <v>3.7835059069942223E-2</v>
      </c>
      <c r="CI108">
        <f>[1]!SWTEST(L3:L102)</f>
        <v>0.12785252760831334</v>
      </c>
      <c r="CJ108">
        <f>[1]!SWTEST(M3:M102)</f>
        <v>0.65653602355185847</v>
      </c>
      <c r="CK108">
        <f>[1]!SWTEST(N3:N102)</f>
        <v>0.17910265222573762</v>
      </c>
      <c r="CL108">
        <f>[1]!SWTEST(O3:O102)</f>
        <v>0.19714916833813545</v>
      </c>
      <c r="CM108">
        <f>[1]!SWTEST(P3:P102)</f>
        <v>2.3231920609489976E-8</v>
      </c>
      <c r="CN108">
        <f>[1]!SWTEST(Q3:Q102)</f>
        <v>0.12170556824443879</v>
      </c>
      <c r="CO108">
        <f>[1]!SWTEST(R3:R102)</f>
        <v>0.50441531465020983</v>
      </c>
      <c r="CP108">
        <f>[1]!SWTEST(S3:S102)</f>
        <v>0.80684906386730937</v>
      </c>
      <c r="CQ108">
        <f>[1]!SWTEST(T3:T102)</f>
        <v>0.50441531465020983</v>
      </c>
      <c r="CR108">
        <f>[1]!SWTEST(U3:U102)</f>
        <v>0</v>
      </c>
      <c r="CS108">
        <f>[1]!SWTEST(V3:V102)</f>
        <v>0</v>
      </c>
      <c r="CT108">
        <f>[1]!SWTEST(W3:W102)</f>
        <v>3.9634961979118088E-13</v>
      </c>
      <c r="CU108">
        <f>[1]!SWTEST(X3:X102)</f>
        <v>0</v>
      </c>
      <c r="CV108">
        <f>[1]!SWTEST(Y3:Y102)</f>
        <v>0</v>
      </c>
      <c r="CW108">
        <f>[1]!SWTEST(Z3:Z102)</f>
        <v>3.9634961979118088E-13</v>
      </c>
      <c r="CX108">
        <f>[1]!SWTEST(AA3:AA102)</f>
        <v>0.49169347001366559</v>
      </c>
      <c r="CY108">
        <f>[1]!SWTEST(AB3:AB102)</f>
        <v>0</v>
      </c>
      <c r="CZ108">
        <f>[1]!SWTEST(AC3:AC102)</f>
        <v>3.5795133523919276E-10</v>
      </c>
      <c r="DA108">
        <f>[1]!SWTEST(AD3:AD102)</f>
        <v>0</v>
      </c>
      <c r="DB108">
        <f>[1]!SWTEST(AE3:AE102)</f>
        <v>0</v>
      </c>
      <c r="DC108">
        <f>[1]!SWTEST(AF3:AF102)</f>
        <v>3.9634961979118088E-13</v>
      </c>
      <c r="DD108">
        <f>[1]!SWTEST(AG3:AG102)</f>
        <v>0</v>
      </c>
      <c r="DE108">
        <f>[1]!SWTEST(AH3:AH102)</f>
        <v>0</v>
      </c>
      <c r="DF108">
        <f>[1]!SWTEST(AI3:AI102)</f>
        <v>3.9634961979118088E-13</v>
      </c>
    </row>
    <row r="109" spans="1:110" x14ac:dyDescent="0.45">
      <c r="A109" t="s">
        <v>3</v>
      </c>
      <c r="B109">
        <f>MEDIAN(A3:A102)</f>
        <v>8.7096996281843455E-14</v>
      </c>
      <c r="C109">
        <f t="shared" ref="C109:AJ109" si="7">MEDIAN(B3:B102)</f>
        <v>8.3266726846886703E-14</v>
      </c>
      <c r="D109">
        <f t="shared" si="7"/>
        <v>8.6819440525687204E-14</v>
      </c>
      <c r="E109">
        <f t="shared" si="7"/>
        <v>8.3266726846886703E-14</v>
      </c>
      <c r="F109">
        <f t="shared" si="7"/>
        <v>8.62643290133746E-14</v>
      </c>
      <c r="G109">
        <f t="shared" si="7"/>
        <v>8.53761505936745E-14</v>
      </c>
      <c r="H109">
        <f t="shared" si="7"/>
        <v>9.0150109599562698E-14</v>
      </c>
      <c r="I109">
        <f t="shared" si="7"/>
        <v>8.3266726846886703E-14</v>
      </c>
      <c r="J109">
        <f t="shared" si="7"/>
        <v>9.0150109599562698E-14</v>
      </c>
      <c r="K109">
        <f t="shared" si="7"/>
        <v>8.3266726846886703E-14</v>
      </c>
      <c r="L109">
        <f t="shared" si="7"/>
        <v>8.9261931179862497E-14</v>
      </c>
      <c r="M109">
        <f t="shared" si="7"/>
        <v>9.3980379034519451E-14</v>
      </c>
      <c r="N109">
        <f t="shared" si="7"/>
        <v>8.9095397726168749E-14</v>
      </c>
      <c r="O109">
        <f t="shared" si="7"/>
        <v>9.4091401336981941E-14</v>
      </c>
      <c r="P109">
        <f t="shared" si="7"/>
        <v>8.9928064994637604E-14</v>
      </c>
      <c r="Q109">
        <f t="shared" si="7"/>
        <v>9.5645713571457198E-14</v>
      </c>
      <c r="R109">
        <f t="shared" si="7"/>
        <v>8.9039886574937504E-14</v>
      </c>
      <c r="S109">
        <f t="shared" si="7"/>
        <v>9.3480778673438105E-14</v>
      </c>
      <c r="T109">
        <f t="shared" si="7"/>
        <v>8.8928864272475001E-14</v>
      </c>
      <c r="U109">
        <f t="shared" si="7"/>
        <v>9.3480778673438105E-14</v>
      </c>
      <c r="V109">
        <f t="shared" si="7"/>
        <v>8.9706020389712598E-14</v>
      </c>
      <c r="W109">
        <f t="shared" si="7"/>
        <v>9.9698027611338994E-14</v>
      </c>
      <c r="X109">
        <f t="shared" si="7"/>
        <v>8.9261931179862497E-14</v>
      </c>
      <c r="Y109">
        <f t="shared" si="7"/>
        <v>8.9706020389712598E-14</v>
      </c>
      <c r="Z109">
        <f t="shared" si="7"/>
        <v>9.9698027611338994E-14</v>
      </c>
      <c r="AA109">
        <f t="shared" si="7"/>
        <v>8.9261931179862497E-14</v>
      </c>
      <c r="AB109">
        <f t="shared" si="7"/>
        <v>8.9817042692175101E-14</v>
      </c>
      <c r="AC109" s="20">
        <f t="shared" si="7"/>
        <v>1.02917674382752E-13</v>
      </c>
      <c r="AD109">
        <f t="shared" si="7"/>
        <v>8.9261931179862497E-14</v>
      </c>
      <c r="AE109">
        <f t="shared" si="7"/>
        <v>8.9706020389712598E-14</v>
      </c>
      <c r="AF109">
        <f t="shared" si="7"/>
        <v>9.9698027611338994E-14</v>
      </c>
      <c r="AG109">
        <f t="shared" si="7"/>
        <v>8.9261931179862497E-14</v>
      </c>
      <c r="AH109">
        <f t="shared" si="7"/>
        <v>8.9706020389712598E-14</v>
      </c>
      <c r="AI109">
        <f t="shared" si="7"/>
        <v>9.9698027611338994E-14</v>
      </c>
      <c r="AJ109">
        <f t="shared" si="7"/>
        <v>8.9261931179862497E-14</v>
      </c>
      <c r="AL109" t="s">
        <v>27</v>
      </c>
      <c r="AM109" s="8">
        <f t="shared" ref="AM109:BB111" si="8">MAX(AM116-AM115,0)</f>
        <v>3.885780586187543E-16</v>
      </c>
      <c r="AN109" s="9">
        <f t="shared" si="8"/>
        <v>0</v>
      </c>
      <c r="AO109" s="9">
        <f t="shared" si="8"/>
        <v>3.330669073875091E-16</v>
      </c>
      <c r="AP109" s="9">
        <f t="shared" si="8"/>
        <v>0</v>
      </c>
      <c r="AQ109" s="9">
        <f t="shared" si="8"/>
        <v>3.3306690738749648E-16</v>
      </c>
      <c r="AR109" s="9">
        <f t="shared" si="8"/>
        <v>2.2204460492500606E-16</v>
      </c>
      <c r="AS109" s="9">
        <f t="shared" si="8"/>
        <v>2.2204460492509442E-16</v>
      </c>
      <c r="AT109" s="9">
        <f t="shared" si="8"/>
        <v>0</v>
      </c>
      <c r="AU109" s="9">
        <f t="shared" si="8"/>
        <v>2.2204460492509442E-16</v>
      </c>
      <c r="AV109" s="9">
        <f t="shared" si="8"/>
        <v>0</v>
      </c>
      <c r="AW109" s="9">
        <f t="shared" si="8"/>
        <v>6.6613381477509392E-16</v>
      </c>
      <c r="AX109" s="9">
        <f t="shared" si="8"/>
        <v>1.1657341758564522E-15</v>
      </c>
      <c r="AY109" s="9">
        <f t="shared" si="8"/>
        <v>5.273559366969746E-16</v>
      </c>
      <c r="AZ109" s="9">
        <f t="shared" si="8"/>
        <v>1.2767564783189426E-15</v>
      </c>
      <c r="BA109" s="9">
        <f t="shared" si="8"/>
        <v>6.6613381477510655E-16</v>
      </c>
      <c r="BB109" s="9">
        <f t="shared" si="8"/>
        <v>1.4988010832439992E-15</v>
      </c>
      <c r="BC109" s="9">
        <f t="shared" si="6"/>
        <v>4.4408920985010048E-16</v>
      </c>
      <c r="BD109" s="9">
        <f t="shared" si="6"/>
        <v>1.137978600240735E-15</v>
      </c>
      <c r="BE109" s="9">
        <f t="shared" si="6"/>
        <v>3.6082248300322636E-16</v>
      </c>
      <c r="BF109" s="9">
        <f t="shared" si="6"/>
        <v>1.137978600240735E-15</v>
      </c>
      <c r="BG109" s="9">
        <f t="shared" si="6"/>
        <v>7.7715611723759696E-16</v>
      </c>
      <c r="BH109" s="9">
        <f t="shared" si="6"/>
        <v>1.8873791418627914E-15</v>
      </c>
      <c r="BI109" s="9">
        <f t="shared" si="6"/>
        <v>1.1102230246250303E-16</v>
      </c>
      <c r="BJ109" s="9">
        <f t="shared" si="6"/>
        <v>7.7715611723759696E-16</v>
      </c>
      <c r="BK109" s="9">
        <f t="shared" si="6"/>
        <v>1.8873791418627914E-15</v>
      </c>
      <c r="BL109" s="9">
        <f t="shared" si="6"/>
        <v>1.1102230246250303E-16</v>
      </c>
      <c r="BM109" s="9">
        <f t="shared" si="6"/>
        <v>6.6613381477510655E-16</v>
      </c>
      <c r="BN109" s="9">
        <f t="shared" si="6"/>
        <v>3.0253577421036273E-15</v>
      </c>
      <c r="BO109" s="9">
        <f t="shared" si="6"/>
        <v>1.1102230246250303E-16</v>
      </c>
      <c r="BP109" s="9">
        <f t="shared" si="6"/>
        <v>8.8817841970009999E-16</v>
      </c>
      <c r="BQ109" s="9">
        <f t="shared" si="6"/>
        <v>1.8873791418627914E-15</v>
      </c>
      <c r="BR109" s="9">
        <f t="shared" si="6"/>
        <v>1.1102230246250303E-16</v>
      </c>
      <c r="BS109" s="9">
        <f t="shared" si="6"/>
        <v>8.8817841970009999E-16</v>
      </c>
      <c r="BT109" s="9">
        <f t="shared" si="6"/>
        <v>1.8873791418627914E-15</v>
      </c>
      <c r="BU109" s="10">
        <f t="shared" si="6"/>
        <v>1.1102230246250303E-16</v>
      </c>
      <c r="BW109" t="s">
        <v>34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</row>
    <row r="110" spans="1:110" x14ac:dyDescent="0.45">
      <c r="A110" t="s">
        <v>4</v>
      </c>
      <c r="B110">
        <f>MODE(A3:A102)</f>
        <v>8.7374552037999794E-14</v>
      </c>
      <c r="C110">
        <f t="shared" ref="C110:AJ110" si="9">MODE(B3:B102)</f>
        <v>8.3266726846886703E-14</v>
      </c>
      <c r="D110">
        <f t="shared" si="9"/>
        <v>8.6708418223224701E-14</v>
      </c>
      <c r="E110">
        <f t="shared" si="9"/>
        <v>8.3266726846886703E-14</v>
      </c>
      <c r="F110">
        <f t="shared" si="9"/>
        <v>8.62643290133746E-14</v>
      </c>
      <c r="G110">
        <f t="shared" si="9"/>
        <v>8.53761505936745E-14</v>
      </c>
      <c r="H110">
        <f t="shared" si="9"/>
        <v>9.0150109599562698E-14</v>
      </c>
      <c r="I110">
        <f t="shared" si="9"/>
        <v>8.3266726846886703E-14</v>
      </c>
      <c r="J110">
        <f t="shared" si="9"/>
        <v>8.9928064994637604E-14</v>
      </c>
      <c r="K110">
        <f t="shared" si="9"/>
        <v>8.3266726846886703E-14</v>
      </c>
      <c r="L110">
        <f t="shared" si="9"/>
        <v>8.8373752760162398E-14</v>
      </c>
      <c r="M110">
        <f t="shared" si="9"/>
        <v>9.4813046302988305E-14</v>
      </c>
      <c r="N110">
        <f t="shared" si="9"/>
        <v>8.8928864272475001E-14</v>
      </c>
      <c r="O110">
        <f t="shared" si="9"/>
        <v>9.5479180117763399E-14</v>
      </c>
      <c r="P110">
        <f t="shared" si="9"/>
        <v>9.0039087297100195E-14</v>
      </c>
      <c r="Q110">
        <f t="shared" si="9"/>
        <v>9.4146912488213199E-14</v>
      </c>
      <c r="R110">
        <f t="shared" si="9"/>
        <v>8.9150908877399994E-14</v>
      </c>
      <c r="S110">
        <f t="shared" si="9"/>
        <v>9.5479180117763399E-14</v>
      </c>
      <c r="T110">
        <f t="shared" si="9"/>
        <v>8.8928864272475001E-14</v>
      </c>
      <c r="U110">
        <f t="shared" si="9"/>
        <v>9.5479180117763399E-14</v>
      </c>
      <c r="V110">
        <f t="shared" si="9"/>
        <v>8.9372953482325102E-14</v>
      </c>
      <c r="W110">
        <f t="shared" si="9"/>
        <v>1.0058620603103901E-13</v>
      </c>
      <c r="X110">
        <f t="shared" si="9"/>
        <v>8.9261931179862497E-14</v>
      </c>
      <c r="Y110">
        <f t="shared" si="9"/>
        <v>8.9372953482325102E-14</v>
      </c>
      <c r="Z110">
        <f t="shared" si="9"/>
        <v>1.0058620603103901E-13</v>
      </c>
      <c r="AA110">
        <f t="shared" si="9"/>
        <v>8.9261931179862497E-14</v>
      </c>
      <c r="AB110">
        <f t="shared" si="9"/>
        <v>9.0483176506950195E-14</v>
      </c>
      <c r="AC110" s="20">
        <f t="shared" si="9"/>
        <v>9.7144514654701197E-14</v>
      </c>
      <c r="AD110">
        <f t="shared" si="9"/>
        <v>8.9261931179862497E-14</v>
      </c>
      <c r="AE110">
        <f t="shared" si="9"/>
        <v>8.9483975784787605E-14</v>
      </c>
      <c r="AF110">
        <f t="shared" si="9"/>
        <v>1.0058620603103901E-13</v>
      </c>
      <c r="AG110">
        <f t="shared" si="9"/>
        <v>8.9261931179862497E-14</v>
      </c>
      <c r="AH110">
        <f t="shared" si="9"/>
        <v>8.9483975784787605E-14</v>
      </c>
      <c r="AI110">
        <f t="shared" si="9"/>
        <v>1.0058620603103901E-13</v>
      </c>
      <c r="AJ110">
        <f t="shared" si="9"/>
        <v>8.9261931179862497E-14</v>
      </c>
      <c r="AL110" t="s">
        <v>28</v>
      </c>
      <c r="AM110" s="8">
        <f t="shared" si="8"/>
        <v>3.8857805861884265E-16</v>
      </c>
      <c r="AN110" s="9">
        <f t="shared" si="6"/>
        <v>0</v>
      </c>
      <c r="AO110" s="9">
        <f t="shared" si="6"/>
        <v>4.718447854657294E-16</v>
      </c>
      <c r="AP110" s="9">
        <f t="shared" si="6"/>
        <v>0</v>
      </c>
      <c r="AQ110" s="9">
        <f t="shared" si="6"/>
        <v>3.3306690738759745E-16</v>
      </c>
      <c r="AR110" s="9">
        <f t="shared" si="6"/>
        <v>2.2204460492500606E-16</v>
      </c>
      <c r="AS110" s="9">
        <f t="shared" si="6"/>
        <v>2.2204460492500606E-16</v>
      </c>
      <c r="AT110" s="9">
        <f t="shared" si="6"/>
        <v>0</v>
      </c>
      <c r="AU110" s="9">
        <f t="shared" si="6"/>
        <v>2.2204460492500606E-16</v>
      </c>
      <c r="AV110" s="9">
        <f t="shared" si="6"/>
        <v>0</v>
      </c>
      <c r="AW110" s="9">
        <f t="shared" si="6"/>
        <v>5.5511151231260351E-16</v>
      </c>
      <c r="AX110" s="9">
        <f t="shared" si="6"/>
        <v>8.3266726846885478E-16</v>
      </c>
      <c r="AY110" s="9">
        <f t="shared" si="6"/>
        <v>6.3837823915947763E-16</v>
      </c>
      <c r="AZ110" s="9">
        <f t="shared" si="6"/>
        <v>9.9920072216271662E-16</v>
      </c>
      <c r="BA110" s="9">
        <f t="shared" si="6"/>
        <v>6.6613381477509392E-16</v>
      </c>
      <c r="BB110" s="9">
        <f t="shared" si="6"/>
        <v>2.0539125955565017E-15</v>
      </c>
      <c r="BC110" s="9">
        <f t="shared" si="6"/>
        <v>4.4408920985010048E-16</v>
      </c>
      <c r="BD110" s="9">
        <f t="shared" si="6"/>
        <v>1.1379786002408233E-15</v>
      </c>
      <c r="BE110" s="9">
        <f t="shared" si="6"/>
        <v>5.8286708792821981E-16</v>
      </c>
      <c r="BF110" s="9">
        <f t="shared" si="6"/>
        <v>1.1379786002408233E-15</v>
      </c>
      <c r="BG110" s="9">
        <f t="shared" si="6"/>
        <v>7.7715611723759696E-16</v>
      </c>
      <c r="BH110" s="9">
        <f t="shared" si="6"/>
        <v>1.5820678100905073E-15</v>
      </c>
      <c r="BI110" s="9">
        <f t="shared" si="6"/>
        <v>0</v>
      </c>
      <c r="BJ110" s="9">
        <f t="shared" si="6"/>
        <v>7.7715611723759696E-16</v>
      </c>
      <c r="BK110" s="9">
        <f t="shared" si="6"/>
        <v>1.5820678100905073E-15</v>
      </c>
      <c r="BL110" s="9">
        <f t="shared" si="6"/>
        <v>0</v>
      </c>
      <c r="BM110" s="9">
        <f t="shared" si="6"/>
        <v>7.7715611723759696E-16</v>
      </c>
      <c r="BN110" s="9">
        <f t="shared" si="6"/>
        <v>2.081668171171752E-15</v>
      </c>
      <c r="BO110" s="9">
        <f t="shared" si="6"/>
        <v>0</v>
      </c>
      <c r="BP110" s="9">
        <f t="shared" si="6"/>
        <v>7.7715611723759696E-16</v>
      </c>
      <c r="BQ110" s="9">
        <f t="shared" si="6"/>
        <v>1.5820678100905073E-15</v>
      </c>
      <c r="BR110" s="9">
        <f t="shared" si="6"/>
        <v>0</v>
      </c>
      <c r="BS110" s="9">
        <f t="shared" si="6"/>
        <v>7.7715611723759696E-16</v>
      </c>
      <c r="BT110" s="9">
        <f t="shared" si="6"/>
        <v>1.5820678100905073E-15</v>
      </c>
      <c r="BU110" s="10">
        <f t="shared" si="6"/>
        <v>0</v>
      </c>
      <c r="BW110" s="1" t="s">
        <v>35</v>
      </c>
      <c r="BX110" s="14" t="str">
        <f>IF(BX108&lt;BX109,"no","yes")</f>
        <v>yes</v>
      </c>
      <c r="BY110" s="14" t="str">
        <f t="shared" ref="BY110:DF110" si="10">IF(BY108&lt;BY109,"no","yes")</f>
        <v>no</v>
      </c>
      <c r="BZ110" s="14" t="str">
        <f t="shared" si="10"/>
        <v>no</v>
      </c>
      <c r="CA110" s="14" t="str">
        <f t="shared" si="10"/>
        <v>no</v>
      </c>
      <c r="CB110" s="14" t="str">
        <f t="shared" si="10"/>
        <v>yes</v>
      </c>
      <c r="CC110" s="14" t="str">
        <f t="shared" si="10"/>
        <v>no</v>
      </c>
      <c r="CD110" s="14" t="str">
        <f t="shared" si="10"/>
        <v>yes</v>
      </c>
      <c r="CE110" s="14" t="str">
        <f t="shared" si="10"/>
        <v>no</v>
      </c>
      <c r="CF110" s="14" t="str">
        <f t="shared" si="10"/>
        <v>yes</v>
      </c>
      <c r="CG110" s="14" t="str">
        <f t="shared" si="10"/>
        <v>no</v>
      </c>
      <c r="CH110" s="14" t="str">
        <f t="shared" si="10"/>
        <v>no</v>
      </c>
      <c r="CI110" s="14" t="str">
        <f t="shared" si="10"/>
        <v>yes</v>
      </c>
      <c r="CJ110" s="14" t="str">
        <f t="shared" si="10"/>
        <v>yes</v>
      </c>
      <c r="CK110" s="14" t="str">
        <f t="shared" si="10"/>
        <v>yes</v>
      </c>
      <c r="CL110" s="14" t="str">
        <f t="shared" si="10"/>
        <v>yes</v>
      </c>
      <c r="CM110" s="14" t="str">
        <f t="shared" si="10"/>
        <v>no</v>
      </c>
      <c r="CN110" s="14" t="str">
        <f t="shared" si="10"/>
        <v>yes</v>
      </c>
      <c r="CO110" s="14" t="str">
        <f t="shared" si="10"/>
        <v>yes</v>
      </c>
      <c r="CP110" s="14" t="str">
        <f t="shared" si="10"/>
        <v>yes</v>
      </c>
      <c r="CQ110" s="14" t="str">
        <f t="shared" si="10"/>
        <v>yes</v>
      </c>
      <c r="CR110" s="14" t="str">
        <f t="shared" si="10"/>
        <v>no</v>
      </c>
      <c r="CS110" s="14" t="str">
        <f t="shared" si="10"/>
        <v>no</v>
      </c>
      <c r="CT110" s="14" t="str">
        <f t="shared" si="10"/>
        <v>no</v>
      </c>
      <c r="CU110" s="14" t="str">
        <f t="shared" si="10"/>
        <v>no</v>
      </c>
      <c r="CV110" s="14" t="str">
        <f t="shared" si="10"/>
        <v>no</v>
      </c>
      <c r="CW110" s="14" t="str">
        <f t="shared" si="10"/>
        <v>no</v>
      </c>
      <c r="CX110" s="14" t="str">
        <f t="shared" si="10"/>
        <v>yes</v>
      </c>
      <c r="CY110" s="14" t="str">
        <f t="shared" si="10"/>
        <v>no</v>
      </c>
      <c r="CZ110" s="14" t="str">
        <f t="shared" si="10"/>
        <v>no</v>
      </c>
      <c r="DA110" s="14" t="str">
        <f t="shared" si="10"/>
        <v>no</v>
      </c>
      <c r="DB110" s="14" t="str">
        <f t="shared" si="10"/>
        <v>no</v>
      </c>
      <c r="DC110" s="14" t="str">
        <f t="shared" si="10"/>
        <v>no</v>
      </c>
      <c r="DD110" s="14" t="str">
        <f t="shared" si="10"/>
        <v>no</v>
      </c>
      <c r="DE110" s="14" t="str">
        <f t="shared" si="10"/>
        <v>no</v>
      </c>
      <c r="DF110" s="14" t="str">
        <f t="shared" si="10"/>
        <v>no</v>
      </c>
    </row>
    <row r="111" spans="1:110" x14ac:dyDescent="0.45">
      <c r="A111" t="s">
        <v>5</v>
      </c>
      <c r="B111">
        <f>_xlfn.STDEV.S(A3:A102)</f>
        <v>6.0057345199920682E-16</v>
      </c>
      <c r="C111">
        <f t="shared" ref="C111:AJ111" si="11">_xlfn.STDEV.S(B3:B102)</f>
        <v>2.5370721303255363E-29</v>
      </c>
      <c r="D111">
        <f t="shared" si="11"/>
        <v>5.7990135116432731E-16</v>
      </c>
      <c r="E111">
        <f t="shared" si="11"/>
        <v>2.5370721303255363E-29</v>
      </c>
      <c r="F111">
        <f t="shared" si="11"/>
        <v>4.7323628454287123E-16</v>
      </c>
      <c r="G111">
        <f t="shared" si="11"/>
        <v>3.7567724361520721E-16</v>
      </c>
      <c r="H111">
        <f t="shared" si="11"/>
        <v>3.7272935292324746E-16</v>
      </c>
      <c r="I111">
        <f t="shared" si="11"/>
        <v>2.5370721303255363E-29</v>
      </c>
      <c r="J111">
        <f t="shared" si="11"/>
        <v>4.072713564206006E-16</v>
      </c>
      <c r="K111">
        <f t="shared" si="11"/>
        <v>2.5370721303255363E-29</v>
      </c>
      <c r="L111">
        <f t="shared" si="11"/>
        <v>8.0655832818885675E-16</v>
      </c>
      <c r="M111">
        <f t="shared" si="11"/>
        <v>1.7109864180361025E-15</v>
      </c>
      <c r="N111">
        <f t="shared" si="11"/>
        <v>8.7971257340998308E-16</v>
      </c>
      <c r="O111">
        <f t="shared" si="11"/>
        <v>1.7575729767424696E-15</v>
      </c>
      <c r="P111">
        <f t="shared" si="11"/>
        <v>9.3785589729623444E-16</v>
      </c>
      <c r="Q111">
        <f t="shared" si="11"/>
        <v>3.1070220024955916E-15</v>
      </c>
      <c r="R111">
        <f t="shared" si="11"/>
        <v>8.0330314312445794E-16</v>
      </c>
      <c r="S111">
        <f t="shared" si="11"/>
        <v>1.8211742870214091E-15</v>
      </c>
      <c r="T111">
        <f t="shared" si="11"/>
        <v>7.7390596382376E-16</v>
      </c>
      <c r="U111">
        <f t="shared" si="11"/>
        <v>1.8211742870214091E-15</v>
      </c>
      <c r="V111">
        <f t="shared" si="11"/>
        <v>2.5449317882046776E-11</v>
      </c>
      <c r="W111">
        <f t="shared" si="11"/>
        <v>2.7804572482945371E-11</v>
      </c>
      <c r="X111">
        <f t="shared" si="11"/>
        <v>5.9714409127431383E-17</v>
      </c>
      <c r="Y111">
        <f t="shared" si="11"/>
        <v>2.5449317882046776E-11</v>
      </c>
      <c r="Z111">
        <f t="shared" si="11"/>
        <v>2.7804572482945371E-11</v>
      </c>
      <c r="AA111">
        <f t="shared" si="11"/>
        <v>5.9714409127431383E-17</v>
      </c>
      <c r="AB111">
        <f t="shared" si="11"/>
        <v>1.0796903419028892E-15</v>
      </c>
      <c r="AC111" s="20">
        <f t="shared" si="11"/>
        <v>1.7460901686096059E-12</v>
      </c>
      <c r="AD111">
        <f t="shared" si="11"/>
        <v>8.1835813634902893E-17</v>
      </c>
      <c r="AE111">
        <f t="shared" si="11"/>
        <v>2.5449485657194037E-11</v>
      </c>
      <c r="AF111">
        <f t="shared" si="11"/>
        <v>2.7804572482945371E-11</v>
      </c>
      <c r="AG111">
        <f t="shared" si="11"/>
        <v>5.9714409127431383E-17</v>
      </c>
      <c r="AH111">
        <f t="shared" si="11"/>
        <v>2.5449485657194037E-11</v>
      </c>
      <c r="AI111">
        <f t="shared" si="11"/>
        <v>2.7804572482945371E-11</v>
      </c>
      <c r="AJ111">
        <f t="shared" si="11"/>
        <v>5.9714409127431383E-17</v>
      </c>
      <c r="AL111" t="s">
        <v>29</v>
      </c>
      <c r="AM111" s="8">
        <f t="shared" si="8"/>
        <v>9.9920072216260302E-16</v>
      </c>
      <c r="AN111" s="9">
        <f t="shared" si="6"/>
        <v>0</v>
      </c>
      <c r="AO111" s="9">
        <f t="shared" si="6"/>
        <v>7.4940054162196804E-16</v>
      </c>
      <c r="AP111" s="9">
        <f t="shared" si="6"/>
        <v>0</v>
      </c>
      <c r="AQ111" s="9">
        <f t="shared" si="6"/>
        <v>6.6613381477510655E-16</v>
      </c>
      <c r="AR111" s="9">
        <f t="shared" si="6"/>
        <v>6.6613381477509392E-16</v>
      </c>
      <c r="AS111" s="9">
        <f t="shared" si="6"/>
        <v>7.7715611723759696E-16</v>
      </c>
      <c r="AT111" s="9">
        <f t="shared" si="6"/>
        <v>0</v>
      </c>
      <c r="AU111" s="9">
        <f t="shared" si="6"/>
        <v>8.8817841970009999E-16</v>
      </c>
      <c r="AV111" s="9">
        <f t="shared" si="6"/>
        <v>0</v>
      </c>
      <c r="AW111" s="9">
        <f t="shared" si="6"/>
        <v>1.4432899320127035E-15</v>
      </c>
      <c r="AX111" s="9">
        <f t="shared" si="6"/>
        <v>4.1078251911130918E-15</v>
      </c>
      <c r="AY111" s="9">
        <f t="shared" si="6"/>
        <v>1.8596235662471751E-15</v>
      </c>
      <c r="AZ111" s="9">
        <f t="shared" si="6"/>
        <v>4.0523140398817456E-15</v>
      </c>
      <c r="BA111" s="9">
        <f t="shared" si="6"/>
        <v>1.110223024625207E-15</v>
      </c>
      <c r="BB111" s="9">
        <f t="shared" si="6"/>
        <v>5.6621374255882984E-15</v>
      </c>
      <c r="BC111" s="9">
        <f t="shared" si="6"/>
        <v>1.5543122344751939E-15</v>
      </c>
      <c r="BD111" s="9">
        <f t="shared" si="6"/>
        <v>4.302114220422469E-15</v>
      </c>
      <c r="BE111" s="9">
        <f t="shared" si="6"/>
        <v>1.6375789613220807E-15</v>
      </c>
      <c r="BF111" s="9">
        <f t="shared" si="6"/>
        <v>4.302114220422469E-15</v>
      </c>
      <c r="BG111" s="9">
        <f t="shared" si="6"/>
        <v>1.776356839400301E-15</v>
      </c>
      <c r="BH111" s="9">
        <f t="shared" si="6"/>
        <v>4.8572257327345045E-15</v>
      </c>
      <c r="BI111" s="9">
        <f t="shared" si="6"/>
        <v>1.1102230246260401E-16</v>
      </c>
      <c r="BJ111" s="9">
        <f t="shared" si="6"/>
        <v>1.776356839400301E-15</v>
      </c>
      <c r="BK111" s="9">
        <f t="shared" si="6"/>
        <v>4.8572257327345045E-15</v>
      </c>
      <c r="BL111" s="9">
        <f t="shared" si="6"/>
        <v>1.1102230246260401E-16</v>
      </c>
      <c r="BM111" s="9">
        <f t="shared" si="6"/>
        <v>2.1094237467877974E-15</v>
      </c>
      <c r="BN111" s="9">
        <f t="shared" si="6"/>
        <v>1.0796918914479243E-14</v>
      </c>
      <c r="BO111" s="9">
        <f t="shared" si="6"/>
        <v>1.1102230246260401E-16</v>
      </c>
      <c r="BP111" s="9">
        <f t="shared" si="6"/>
        <v>2.3314683517128035E-15</v>
      </c>
      <c r="BQ111" s="9">
        <f t="shared" si="6"/>
        <v>4.8572257327345045E-15</v>
      </c>
      <c r="BR111" s="9">
        <f t="shared" si="6"/>
        <v>1.1102230246260401E-16</v>
      </c>
      <c r="BS111" s="9">
        <f t="shared" si="6"/>
        <v>2.3314683517128035E-15</v>
      </c>
      <c r="BT111" s="9">
        <f t="shared" si="6"/>
        <v>4.8572257327345045E-15</v>
      </c>
      <c r="BU111" s="10">
        <f t="shared" si="6"/>
        <v>1.1102230246260401E-16</v>
      </c>
    </row>
    <row r="112" spans="1:110" x14ac:dyDescent="0.45">
      <c r="A112" t="s">
        <v>6</v>
      </c>
      <c r="B112">
        <f>_xlfn.VAR.S(A3:A102)</f>
        <v>3.6068847124624355E-31</v>
      </c>
      <c r="C112">
        <f t="shared" ref="C112:AJ112" si="12">_xlfn.VAR.S(B3:B102)</f>
        <v>6.4367349944745551E-58</v>
      </c>
      <c r="D112">
        <f t="shared" si="12"/>
        <v>3.3628557708221245E-31</v>
      </c>
      <c r="E112">
        <f t="shared" si="12"/>
        <v>6.4367349944745551E-58</v>
      </c>
      <c r="F112">
        <f t="shared" si="12"/>
        <v>2.239525810079414E-31</v>
      </c>
      <c r="G112">
        <f t="shared" si="12"/>
        <v>1.4113339137031975E-31</v>
      </c>
      <c r="H112">
        <f t="shared" si="12"/>
        <v>1.3892717053058275E-31</v>
      </c>
      <c r="I112">
        <f t="shared" si="12"/>
        <v>6.4367349944745551E-58</v>
      </c>
      <c r="J112">
        <f t="shared" si="12"/>
        <v>1.6586995776067589E-31</v>
      </c>
      <c r="K112">
        <f t="shared" si="12"/>
        <v>6.4367349944745551E-58</v>
      </c>
      <c r="L112">
        <f t="shared" si="12"/>
        <v>6.5053633677080353E-31</v>
      </c>
      <c r="M112">
        <f t="shared" si="12"/>
        <v>2.9274745227040125E-30</v>
      </c>
      <c r="N112">
        <f t="shared" si="12"/>
        <v>7.738942118156148E-31</v>
      </c>
      <c r="O112">
        <f t="shared" si="12"/>
        <v>3.0890627685753859E-30</v>
      </c>
      <c r="P112">
        <f t="shared" si="12"/>
        <v>8.7957368409332521E-31</v>
      </c>
      <c r="Q112">
        <f t="shared" si="12"/>
        <v>9.6535857239917161E-30</v>
      </c>
      <c r="R112">
        <f t="shared" si="12"/>
        <v>6.4529593975363332E-31</v>
      </c>
      <c r="S112">
        <f t="shared" si="12"/>
        <v>3.3166757837079375E-30</v>
      </c>
      <c r="T112">
        <f t="shared" si="12"/>
        <v>5.9893044084198299E-31</v>
      </c>
      <c r="U112">
        <f t="shared" si="12"/>
        <v>3.3166757837079375E-30</v>
      </c>
      <c r="V112">
        <f t="shared" si="12"/>
        <v>6.4766778066146585E-22</v>
      </c>
      <c r="W112">
        <f t="shared" si="12"/>
        <v>7.7309425095936292E-22</v>
      </c>
      <c r="X112">
        <f t="shared" si="12"/>
        <v>3.5658106574382597E-33</v>
      </c>
      <c r="Y112">
        <f t="shared" si="12"/>
        <v>6.4766778066146585E-22</v>
      </c>
      <c r="Z112">
        <f t="shared" si="12"/>
        <v>7.7309425095936292E-22</v>
      </c>
      <c r="AA112">
        <f t="shared" si="12"/>
        <v>3.5658106574382597E-33</v>
      </c>
      <c r="AB112">
        <f t="shared" si="12"/>
        <v>1.165731234398378E-30</v>
      </c>
      <c r="AC112" s="20">
        <f t="shared" si="12"/>
        <v>3.0488308769151217E-24</v>
      </c>
      <c r="AD112">
        <f t="shared" si="12"/>
        <v>6.6971003932865577E-33</v>
      </c>
      <c r="AE112">
        <f t="shared" si="12"/>
        <v>6.4767632021572497E-22</v>
      </c>
      <c r="AF112">
        <f t="shared" si="12"/>
        <v>7.7309425095936292E-22</v>
      </c>
      <c r="AG112">
        <f t="shared" si="12"/>
        <v>3.5658106574382597E-33</v>
      </c>
      <c r="AH112">
        <f t="shared" si="12"/>
        <v>6.4767632021572497E-22</v>
      </c>
      <c r="AI112">
        <f t="shared" si="12"/>
        <v>7.7309425095936292E-22</v>
      </c>
      <c r="AJ112">
        <f t="shared" si="12"/>
        <v>3.5658106574382597E-33</v>
      </c>
      <c r="AL112" t="s">
        <v>1</v>
      </c>
      <c r="AM112" s="11">
        <f>AM119-$AM121</f>
        <v>8.7095886058818894E-14</v>
      </c>
      <c r="AN112" s="12">
        <f t="shared" ref="AN112:BU112" si="13">AN119-$AM121</f>
        <v>8.3266726846886728E-14</v>
      </c>
      <c r="AO112" s="12">
        <f t="shared" si="13"/>
        <v>8.6873841453893863E-14</v>
      </c>
      <c r="AP112" s="12">
        <f t="shared" si="13"/>
        <v>8.3266726846886728E-14</v>
      </c>
      <c r="AQ112" s="12">
        <f t="shared" si="13"/>
        <v>8.6214368977266526E-14</v>
      </c>
      <c r="AR112" s="12">
        <f t="shared" si="13"/>
        <v>8.5418339068610281E-14</v>
      </c>
      <c r="AS112" s="12">
        <f t="shared" si="13"/>
        <v>9.0154550491661195E-14</v>
      </c>
      <c r="AT112" s="12">
        <f t="shared" si="13"/>
        <v>8.3266726846886728E-14</v>
      </c>
      <c r="AU112" s="12">
        <f t="shared" si="13"/>
        <v>9.0176754952153716E-14</v>
      </c>
      <c r="AV112" s="12">
        <f t="shared" si="13"/>
        <v>8.3266726846886728E-14</v>
      </c>
      <c r="AW112" s="12">
        <f t="shared" si="13"/>
        <v>8.9317442331093844E-14</v>
      </c>
      <c r="AX112" s="12">
        <f t="shared" si="13"/>
        <v>9.3814955803850339E-14</v>
      </c>
      <c r="AY112" s="12">
        <f t="shared" si="13"/>
        <v>8.9163121330670936E-14</v>
      </c>
      <c r="AZ112" s="12">
        <f t="shared" si="13"/>
        <v>9.3984819926617985E-14</v>
      </c>
      <c r="BA112" s="12">
        <f t="shared" si="13"/>
        <v>8.9849239159889277E-14</v>
      </c>
      <c r="BB112" s="12">
        <f t="shared" si="13"/>
        <v>9.6189722853523484E-14</v>
      </c>
      <c r="BC112" s="12">
        <f t="shared" si="13"/>
        <v>8.9043217244011427E-14</v>
      </c>
      <c r="BD112" s="12">
        <f t="shared" si="13"/>
        <v>9.3424157299182286E-14</v>
      </c>
      <c r="BE112" s="12">
        <f t="shared" si="13"/>
        <v>8.903211501376516E-14</v>
      </c>
      <c r="BF112" s="12">
        <f t="shared" si="13"/>
        <v>9.3424157299182286E-14</v>
      </c>
      <c r="BG112" s="12">
        <f t="shared" si="13"/>
        <v>2.8151114772612082E-12</v>
      </c>
      <c r="BH112" s="12">
        <f t="shared" si="13"/>
        <v>4.2864900517969233E-12</v>
      </c>
      <c r="BI112" s="12">
        <f t="shared" si="13"/>
        <v>8.921308136677906E-14</v>
      </c>
      <c r="BJ112" s="12">
        <f t="shared" si="13"/>
        <v>2.8151114772612082E-12</v>
      </c>
      <c r="BK112" s="12">
        <f t="shared" si="13"/>
        <v>4.2864900517969233E-12</v>
      </c>
      <c r="BL112" s="12">
        <f t="shared" si="13"/>
        <v>8.921308136677906E-14</v>
      </c>
      <c r="BM112" s="12">
        <f t="shared" si="13"/>
        <v>8.9874774289455658E-14</v>
      </c>
      <c r="BN112" s="12">
        <f t="shared" si="13"/>
        <v>2.7750801656622926E-13</v>
      </c>
      <c r="BO112" s="12">
        <f t="shared" si="13"/>
        <v>8.9249718726591695E-14</v>
      </c>
      <c r="BP112" s="12">
        <f t="shared" si="13"/>
        <v>2.8150515252178723E-12</v>
      </c>
      <c r="BQ112" s="12">
        <f t="shared" si="13"/>
        <v>4.2864900517969233E-12</v>
      </c>
      <c r="BR112" s="12">
        <f t="shared" si="13"/>
        <v>8.921308136677906E-14</v>
      </c>
      <c r="BS112" s="12">
        <f t="shared" si="13"/>
        <v>2.8150515252178723E-12</v>
      </c>
      <c r="BT112" s="12">
        <f t="shared" si="13"/>
        <v>4.2864900517969233E-12</v>
      </c>
      <c r="BU112" s="13">
        <f t="shared" si="13"/>
        <v>8.921308136677906E-14</v>
      </c>
      <c r="BW112" t="s">
        <v>36</v>
      </c>
    </row>
    <row r="113" spans="1:110" x14ac:dyDescent="0.45">
      <c r="A113" t="s">
        <v>7</v>
      </c>
      <c r="B113">
        <f>KURT(A3:A102)</f>
        <v>-0.34910801282905757</v>
      </c>
      <c r="C113">
        <f t="shared" ref="C113:AJ113" si="14">KURT(B3:B102)</f>
        <v>-2.0412371134020644</v>
      </c>
      <c r="D113">
        <f t="shared" si="14"/>
        <v>-0.8781647828572785</v>
      </c>
      <c r="E113">
        <f t="shared" si="14"/>
        <v>-2.0412371134020644</v>
      </c>
      <c r="F113">
        <f t="shared" si="14"/>
        <v>-0.38742779543366712</v>
      </c>
      <c r="G113">
        <f t="shared" si="14"/>
        <v>-0.30141980451882633</v>
      </c>
      <c r="H113">
        <f t="shared" si="14"/>
        <v>-3.8147168839389956E-2</v>
      </c>
      <c r="I113">
        <f t="shared" si="14"/>
        <v>-2.0412371134020644</v>
      </c>
      <c r="J113">
        <f t="shared" si="14"/>
        <v>-8.7177369749033229E-2</v>
      </c>
      <c r="K113">
        <f t="shared" si="14"/>
        <v>-2.0412371134020644</v>
      </c>
      <c r="L113">
        <f t="shared" si="14"/>
        <v>-0.49573662365861049</v>
      </c>
      <c r="M113">
        <f t="shared" si="14"/>
        <v>0.61958388534020825</v>
      </c>
      <c r="N113">
        <f t="shared" si="14"/>
        <v>-9.9551239979541517E-2</v>
      </c>
      <c r="O113">
        <f t="shared" si="14"/>
        <v>0.54359548275001712</v>
      </c>
      <c r="P113">
        <f t="shared" si="14"/>
        <v>-0.62621814766328088</v>
      </c>
      <c r="Q113">
        <f t="shared" si="14"/>
        <v>7.7049828733440506</v>
      </c>
      <c r="R113">
        <f t="shared" si="14"/>
        <v>0.68347943931243593</v>
      </c>
      <c r="S113">
        <f t="shared" si="14"/>
        <v>-5.878421521130317E-2</v>
      </c>
      <c r="T113">
        <f t="shared" si="14"/>
        <v>0.13440727354652671</v>
      </c>
      <c r="U113">
        <f t="shared" si="14"/>
        <v>-5.878421521130317E-2</v>
      </c>
      <c r="V113">
        <f t="shared" si="14"/>
        <v>99.218238334651758</v>
      </c>
      <c r="W113">
        <f t="shared" si="14"/>
        <v>59.783397309315795</v>
      </c>
      <c r="X113">
        <f t="shared" si="14"/>
        <v>-1.1602481259647708</v>
      </c>
      <c r="Y113">
        <f t="shared" si="14"/>
        <v>99.218238334651758</v>
      </c>
      <c r="Z113">
        <f t="shared" si="14"/>
        <v>59.783397309315795</v>
      </c>
      <c r="AA113">
        <f t="shared" si="14"/>
        <v>-1.1602481259647708</v>
      </c>
      <c r="AB113">
        <f t="shared" si="14"/>
        <v>-7.3156888813279419E-2</v>
      </c>
      <c r="AC113" s="20">
        <f t="shared" si="14"/>
        <v>99.998272531768421</v>
      </c>
      <c r="AD113">
        <f t="shared" si="14"/>
        <v>-1.1260020067553085</v>
      </c>
      <c r="AE113">
        <f t="shared" si="14"/>
        <v>99.218167600774635</v>
      </c>
      <c r="AF113">
        <f t="shared" si="14"/>
        <v>59.783397309315795</v>
      </c>
      <c r="AG113">
        <f t="shared" si="14"/>
        <v>-1.1602481259647708</v>
      </c>
      <c r="AH113">
        <f t="shared" si="14"/>
        <v>99.218167600774635</v>
      </c>
      <c r="AI113">
        <f t="shared" si="14"/>
        <v>59.783397309315795</v>
      </c>
      <c r="AJ113">
        <f t="shared" si="14"/>
        <v>-1.1602481259647708</v>
      </c>
    </row>
    <row r="114" spans="1:110" x14ac:dyDescent="0.45">
      <c r="A114" t="s">
        <v>8</v>
      </c>
      <c r="B114">
        <f>SKEW(A3:A102)</f>
        <v>-3.9285590953410041E-2</v>
      </c>
      <c r="C114">
        <f t="shared" ref="C114:AJ114" si="15">SKEW(B3:B102)</f>
        <v>-1.0152933031700218</v>
      </c>
      <c r="D114">
        <f t="shared" si="15"/>
        <v>-4.5725969530516298E-3</v>
      </c>
      <c r="E114">
        <f t="shared" si="15"/>
        <v>-1.0152933031700218</v>
      </c>
      <c r="F114">
        <f t="shared" si="15"/>
        <v>-0.10880852278226077</v>
      </c>
      <c r="G114">
        <f t="shared" si="15"/>
        <v>0.26822229782802653</v>
      </c>
      <c r="H114">
        <f t="shared" si="15"/>
        <v>-0.17103464716621958</v>
      </c>
      <c r="I114">
        <f t="shared" si="15"/>
        <v>-1.0152933031700218</v>
      </c>
      <c r="J114">
        <f t="shared" si="15"/>
        <v>0.31682487454599234</v>
      </c>
      <c r="K114">
        <f t="shared" si="15"/>
        <v>-1.0152933031700218</v>
      </c>
      <c r="L114">
        <f t="shared" si="15"/>
        <v>0.3098422906267787</v>
      </c>
      <c r="M114">
        <f t="shared" si="15"/>
        <v>-0.1021423634818398</v>
      </c>
      <c r="N114">
        <f t="shared" si="15"/>
        <v>0.27247550666634207</v>
      </c>
      <c r="O114">
        <f t="shared" si="15"/>
        <v>0.18054312651071608</v>
      </c>
      <c r="P114">
        <f t="shared" si="15"/>
        <v>-0.18671064909534746</v>
      </c>
      <c r="Q114">
        <f t="shared" si="15"/>
        <v>2.0065856014225911</v>
      </c>
      <c r="R114">
        <f t="shared" si="15"/>
        <v>0.38199072831999586</v>
      </c>
      <c r="S114">
        <f t="shared" si="15"/>
        <v>-1.6551734533079215E-2</v>
      </c>
      <c r="T114">
        <f t="shared" si="15"/>
        <v>0.12510590732334576</v>
      </c>
      <c r="U114">
        <f t="shared" si="15"/>
        <v>-1.6551734533079215E-2</v>
      </c>
      <c r="V114">
        <f t="shared" si="15"/>
        <v>9.9440979286358306</v>
      </c>
      <c r="W114">
        <f t="shared" si="15"/>
        <v>7.54311156539252</v>
      </c>
      <c r="X114">
        <f t="shared" si="15"/>
        <v>0.15389290583752235</v>
      </c>
      <c r="Y114">
        <f t="shared" si="15"/>
        <v>9.9440979286358306</v>
      </c>
      <c r="Z114">
        <f t="shared" si="15"/>
        <v>7.54311156539252</v>
      </c>
      <c r="AA114">
        <f t="shared" si="15"/>
        <v>0.15389290583752235</v>
      </c>
      <c r="AB114">
        <f t="shared" si="15"/>
        <v>0.25933876252125443</v>
      </c>
      <c r="AC114" s="20">
        <f t="shared" si="15"/>
        <v>9.9998717585058472</v>
      </c>
      <c r="AD114">
        <f t="shared" si="15"/>
        <v>0.17716072510485159</v>
      </c>
      <c r="AE114">
        <f t="shared" si="15"/>
        <v>9.9440929436754626</v>
      </c>
      <c r="AF114">
        <f t="shared" si="15"/>
        <v>7.54311156539252</v>
      </c>
      <c r="AG114">
        <f t="shared" si="15"/>
        <v>0.15389290583752235</v>
      </c>
      <c r="AH114">
        <f t="shared" si="15"/>
        <v>9.9440929436754626</v>
      </c>
      <c r="AI114">
        <f t="shared" si="15"/>
        <v>7.54311156539252</v>
      </c>
      <c r="AJ114">
        <f t="shared" si="15"/>
        <v>0.15389290583752235</v>
      </c>
      <c r="AL114" t="s">
        <v>22</v>
      </c>
      <c r="AM114" s="5">
        <f t="array" ref="AM114">MIN(IF(ISBLANK(A3:A102),"",IF(A3:A102&gt;=AM115-$AM104*(AM117-AM115),A3:A102,"")))</f>
        <v>8.5487172896137003E-14</v>
      </c>
      <c r="AN114" s="6">
        <f t="array" ref="AN114">MIN(IF(ISBLANK(B3:B102),"",IF(B3:B102&gt;=AN115-$AM104*(AN117-AN115),B3:B102,"")))</f>
        <v>8.3266726846886703E-14</v>
      </c>
      <c r="AO114" s="6">
        <f t="array" ref="AO114">MIN(IF(ISBLANK(C3:C102),"",IF(C3:C102&gt;=AO115-$AM104*(AO117-AO115),C3:C102,"")))</f>
        <v>8.5709217501061997E-14</v>
      </c>
      <c r="AP114" s="6">
        <f t="array" ref="AP114">MIN(IF(ISBLANK(D3:D102),"",IF(D3:D102&gt;=AP115-$AM104*(AP117-AP115),D3:D102,"")))</f>
        <v>8.3266726846886703E-14</v>
      </c>
      <c r="AQ114" s="6">
        <f t="array" ref="AQ114">MIN(IF(ISBLANK(E3:E102),"",IF(E3:E102&gt;=AQ115-$AM104*(AQ117-AQ115),E3:E102,"")))</f>
        <v>8.49320613838244E-14</v>
      </c>
      <c r="AR114" s="6">
        <f t="array" ref="AR114">MIN(IF(ISBLANK(F3:F102),"",IF(F3:F102&gt;=AR115-$AM104*(AR117-AR115),F3:F102,"")))</f>
        <v>8.4710016778899406E-14</v>
      </c>
      <c r="AS114" s="6">
        <f t="array" ref="AS114">MIN(IF(ISBLANK(G3:G102),"",IF(G3:G102&gt;=AS115-$AM104*(AS117-AS115),G3:G102,"")))</f>
        <v>8.9150908877399994E-14</v>
      </c>
      <c r="AT114" s="6">
        <f t="array" ref="AT114">MIN(IF(ISBLANK(H3:H102),"",IF(H3:H102&gt;=AT115-$AM104*(AT117-AT115),H3:H102,"")))</f>
        <v>8.3266726846886703E-14</v>
      </c>
      <c r="AU114" s="6">
        <f t="array" ref="AU114">MIN(IF(ISBLANK(I3:I102),"",IF(I3:I102&gt;=AU115-$AM104*(AU117-AU115),I3:I102,"")))</f>
        <v>8.9261931179862497E-14</v>
      </c>
      <c r="AV114" s="6">
        <f t="array" ref="AV114">MIN(IF(ISBLANK(J3:J102),"",IF(J3:J102&gt;=AV115-$AM104*(AV117-AV115),J3:J102,"")))</f>
        <v>8.3266726846886703E-14</v>
      </c>
      <c r="AW114" s="6">
        <f t="array" ref="AW114">MIN(IF(ISBLANK(K3:K102),"",IF(K3:K102&gt;=AW115-$AM104*(AW117-AW115),K3:K102,"")))</f>
        <v>8.7929663550312398E-14</v>
      </c>
      <c r="AX114" s="6">
        <f t="array" ref="AX114">MIN(IF(ISBLANK(L3:L102),"",IF(L3:L102&gt;=AX115-$AM104*(AX117-AX115),L3:L102,"")))</f>
        <v>8.9483975784787605E-14</v>
      </c>
      <c r="AY114" s="6">
        <f t="array" ref="AY114">MIN(IF(ISBLANK(M3:M102),"",IF(M3:M102&gt;=AY115-$AM104*(AY117-AY115),M3:M102,"")))</f>
        <v>8.71525074330747E-14</v>
      </c>
      <c r="AZ114" s="6">
        <f t="array" ref="AZ114">MIN(IF(ISBLANK(N3:N102),"",IF(N3:N102&gt;=AZ115-$AM104*(AZ117-AZ115),N3:N102,"")))</f>
        <v>9.0039087297100195E-14</v>
      </c>
      <c r="BA114" s="6">
        <f t="array" ref="BA114">MIN(IF(ISBLANK(O3:O102),"",IF(O3:O102&gt;=BA115-$AM104*(BA117-BA115),O3:O102,"")))</f>
        <v>8.7818641247849794E-14</v>
      </c>
      <c r="BB114" s="6">
        <f t="array" ref="BB114">MIN(IF(ISBLANK(P3:P102),"",IF(P3:P102&gt;=BB115-$AM104*(BB117-BB115),P3:P102,"")))</f>
        <v>9.1593399531575402E-14</v>
      </c>
      <c r="BC114" s="6">
        <f t="array" ref="BC114">MIN(IF(ISBLANK(Q3:Q102),"",IF(Q3:Q102&gt;=BC115-$AM104*(BC117-BC115),Q3:Q102,"")))</f>
        <v>8.7374552037999794E-14</v>
      </c>
      <c r="BD114" s="6">
        <f t="array" ref="BD114">MIN(IF(ISBLANK(R3:R102),"",IF(R3:R102&gt;=BD115-$AM104*(BD117-BD115),R3:R102,"")))</f>
        <v>8.9261931179862497E-14</v>
      </c>
      <c r="BE114" s="6">
        <f t="array" ref="BE114">MIN(IF(ISBLANK(S3:S102),"",IF(S3:S102&gt;=BE115-$AM104*(BE117-BE115),S3:S102,"")))</f>
        <v>8.71525074330747E-14</v>
      </c>
      <c r="BF114" s="6">
        <f t="array" ref="BF114">MIN(IF(ISBLANK(T3:T102),"",IF(T3:T102&gt;=BF115-$AM104*(BF117-BF115),T3:T102,"")))</f>
        <v>8.9261931179862497E-14</v>
      </c>
      <c r="BG114" s="6">
        <f t="array" ref="BG114">MIN(IF(ISBLANK(U3:U102),"",IF(U3:U102&gt;=BG115-$AM104*(BG117-BG115),U3:U102,"")))</f>
        <v>8.7263529735537304E-14</v>
      </c>
      <c r="BH114" s="6">
        <f t="array" ref="BH114">MIN(IF(ISBLANK(V3:V102),"",IF(V3:V102&gt;=BH115-$AM104*(BH117-BH115),V3:V102,"")))</f>
        <v>9.3480778673438105E-14</v>
      </c>
      <c r="BI114" s="6">
        <f t="array" ref="BI114">MIN(IF(ISBLANK(W3:W102),"",IF(W3:W102&gt;=BI115-$AM104*(BI117-BI115),W3:W102,"")))</f>
        <v>8.9150908877399994E-14</v>
      </c>
      <c r="BJ114" s="6">
        <f t="array" ref="BJ114">MIN(IF(ISBLANK(X3:X102),"",IF(X3:X102&gt;=BJ115-$AM104*(BJ117-BJ115),X3:X102,"")))</f>
        <v>8.7263529735537304E-14</v>
      </c>
      <c r="BK114" s="6">
        <f t="array" ref="BK114">MIN(IF(ISBLANK(Y3:Y102),"",IF(Y3:Y102&gt;=BK115-$AM104*(BK117-BK115),Y3:Y102,"")))</f>
        <v>9.3480778673438105E-14</v>
      </c>
      <c r="BL114" s="6">
        <f t="array" ref="BL114">MIN(IF(ISBLANK(Z3:Z102),"",IF(Z3:Z102&gt;=BL115-$AM104*(BL117-BL115),Z3:Z102,"")))</f>
        <v>8.9150908877399994E-14</v>
      </c>
      <c r="BM114" s="6">
        <f t="array" ref="BM114">MIN(IF(ISBLANK(AA3:AA102),"",IF(AA3:AA102&gt;=BM115-$AM104*(BM117-BM115),AA3:AA102,"")))</f>
        <v>8.7596596642924801E-14</v>
      </c>
      <c r="BN114" s="6">
        <f t="array" ref="BN114">MIN(IF(ISBLANK(AB3:AB102),"",IF(AB3:AB102&gt;=BN115-$AM104*(BN117-BN115),AB3:AB102,"")))</f>
        <v>9.4368957093138306E-14</v>
      </c>
      <c r="BO114" s="6">
        <f t="array" ref="BO114">MIN(IF(ISBLANK(AC3:AC102),"",IF(AC3:AC102&gt;=BO115-$AM104*(BO117-BO115),AC3:AC102,"")))</f>
        <v>8.9150908877399994E-14</v>
      </c>
      <c r="BP114" s="6">
        <f t="array" ref="BP114">MIN(IF(ISBLANK(AD3:AD102),"",IF(AD3:AD102&gt;=BP115-$AM104*(BP117-BP115),AD3:AD102,"")))</f>
        <v>8.7485574340462298E-14</v>
      </c>
      <c r="BQ114" s="6">
        <f t="array" ref="BQ114">MIN(IF(ISBLANK(AE3:AE102),"",IF(AE3:AE102&gt;=BQ115-$AM104*(BQ117-BQ115),AE3:AE102,"")))</f>
        <v>9.3480778673438105E-14</v>
      </c>
      <c r="BR114" s="6">
        <f t="array" ref="BR114">MIN(IF(ISBLANK(AF3:AF102),"",IF(AF3:AF102&gt;=BR115-$AM104*(BR117-BR115),AF3:AF102,"")))</f>
        <v>8.9150908877399994E-14</v>
      </c>
      <c r="BS114" s="6">
        <f t="array" ref="BS114">MIN(IF(ISBLANK(AG3:AG102),"",IF(AG3:AG102&gt;=BS115-$AM104*(BS117-BS115),AG3:AG102,"")))</f>
        <v>8.7485574340462298E-14</v>
      </c>
      <c r="BT114" s="6">
        <f t="array" ref="BT114">MIN(IF(ISBLANK(AH3:AH102),"",IF(AH3:AH102&gt;=BT115-$AM104*(BT117-BT115),AH3:AH102,"")))</f>
        <v>9.3480778673438105E-14</v>
      </c>
      <c r="BU114" s="7">
        <f t="array" ref="BU114">MIN(IF(ISBLANK(AI3:AI102),"",IF(AI3:AI102&gt;=BU115-$AM104*(BU117-BU115),AI3:AI102,"")))</f>
        <v>8.9150908877399994E-14</v>
      </c>
      <c r="BW114" s="15" t="s">
        <v>37</v>
      </c>
      <c r="BX114" s="15">
        <f>[1]!DAGOSTINO(A3:A102)</f>
        <v>0.53905740999371021</v>
      </c>
      <c r="BY114" s="15">
        <f>[1]!DAGOSTINO(B3:B102)</f>
        <v>815.61222668803362</v>
      </c>
      <c r="BZ114" s="15">
        <f>[1]!DAGOSTINO(C3:C102)</f>
        <v>8.8578471259871225</v>
      </c>
      <c r="CA114" s="15">
        <f>[1]!DAGOSTINO(D3:D102)</f>
        <v>815.61222668803362</v>
      </c>
      <c r="CB114" s="15">
        <f>[1]!DAGOSTINO(E3:E102)</f>
        <v>0.91044638141061451</v>
      </c>
      <c r="CC114" s="15">
        <f>[1]!DAGOSTINO(F3:F102)</f>
        <v>1.6109179684604433</v>
      </c>
      <c r="CD114" s="15">
        <f>[1]!DAGOSTINO(G3:G102)</f>
        <v>0.54005797810482836</v>
      </c>
      <c r="CE114" s="15">
        <f>[1]!DAGOSTINO(H3:H102)</f>
        <v>815.61222668803362</v>
      </c>
      <c r="CF114" s="15">
        <f>[1]!DAGOSTINO(I3:I102)</f>
        <v>1.7705300028999409</v>
      </c>
      <c r="CG114" s="15">
        <f>[1]!DAGOSTINO(J3:J102)</f>
        <v>815.61222668803362</v>
      </c>
      <c r="CH114" s="15">
        <f>[1]!DAGOSTINO(K3:K102)</f>
        <v>3.1286443757142499</v>
      </c>
      <c r="CI114" s="15">
        <f>[1]!DAGOSTINO(L3:L102)</f>
        <v>1.8440771262800242</v>
      </c>
      <c r="CJ114" s="15">
        <f>[1]!DAGOSTINO(M3:M102)</f>
        <v>1.3237807202456182</v>
      </c>
      <c r="CK114" s="15">
        <f>[1]!DAGOSTINO(N3:N102)</f>
        <v>1.9683217736670318</v>
      </c>
      <c r="CL114" s="15">
        <f>[1]!DAGOSTINO(O3:O102)</f>
        <v>3.5244757624445713</v>
      </c>
      <c r="CM114" s="15">
        <f>[1]!DAGOSTINO(P3:P102)</f>
        <v>60.514281458509174</v>
      </c>
      <c r="CN114" s="15">
        <f>[1]!DAGOSTINO(Q3:Q102)</f>
        <v>4.4259882470502507</v>
      </c>
      <c r="CO114" s="15">
        <f>[1]!DAGOSTINO(R3:R102)</f>
        <v>7.9282812856112904E-3</v>
      </c>
      <c r="CP114" s="15">
        <f>[1]!DAGOSTINO(S3:S102)</f>
        <v>0.50396570596504331</v>
      </c>
      <c r="CQ114" s="15">
        <f>[1]!DAGOSTINO(T3:T102)</f>
        <v>7.9282812856112904E-3</v>
      </c>
      <c r="CR114" s="15">
        <f>[1]!DAGOSTINO(U3:U102)</f>
        <v>215.35161767976138</v>
      </c>
      <c r="CS114" s="15">
        <f>[1]!DAGOSTINO(V3:V102)</f>
        <v>182.36188675863693</v>
      </c>
      <c r="CT114" s="15">
        <f>[1]!DAGOSTINO(W3:W102)</f>
        <v>28.719099009264873</v>
      </c>
      <c r="CU114" s="15">
        <f>[1]!DAGOSTINO(X3:X102)</f>
        <v>215.35161767976138</v>
      </c>
      <c r="CV114" s="15">
        <f>[1]!DAGOSTINO(Y3:Y102)</f>
        <v>182.36188675863693</v>
      </c>
      <c r="CW114" s="15">
        <f>[1]!DAGOSTINO(Z3:Z102)</f>
        <v>28.719099009264873</v>
      </c>
      <c r="CX114" s="15">
        <f>[1]!DAGOSTINO(AA3:AA102)</f>
        <v>1.2011300188163483</v>
      </c>
      <c r="CY114" s="15">
        <f>[1]!DAGOSTINO(AB3:AB102)</f>
        <v>216.00048231735389</v>
      </c>
      <c r="CZ114" s="15">
        <f>[1]!DAGOSTINO(AC3:AC102)</f>
        <v>25.029024745021733</v>
      </c>
      <c r="DA114" s="15">
        <f>[1]!DAGOSTINO(AD3:AD102)</f>
        <v>215.3515593946388</v>
      </c>
      <c r="DB114" s="15">
        <f>[1]!DAGOSTINO(AE3:AE102)</f>
        <v>182.36188675863693</v>
      </c>
      <c r="DC114" s="15">
        <f>[1]!DAGOSTINO(AF3:AF102)</f>
        <v>28.719099009264873</v>
      </c>
      <c r="DD114" s="15">
        <f>[1]!DAGOSTINO(AG3:AG102)</f>
        <v>215.3515593946388</v>
      </c>
      <c r="DE114" s="15">
        <f>[1]!DAGOSTINO(AH3:AH102)</f>
        <v>182.36188675863693</v>
      </c>
      <c r="DF114" s="15">
        <f>[1]!DAGOSTINO(AI3:AI102)</f>
        <v>28.719099009264873</v>
      </c>
    </row>
    <row r="115" spans="1:110" x14ac:dyDescent="0.45">
      <c r="A115" t="s">
        <v>9</v>
      </c>
      <c r="B115">
        <f>B116-B117</f>
        <v>2.9976021664878974E-15</v>
      </c>
      <c r="C115">
        <f t="shared" ref="C115:AJ115" si="16">C116-C117</f>
        <v>0</v>
      </c>
      <c r="D115">
        <f t="shared" si="16"/>
        <v>2.3314683517129045E-15</v>
      </c>
      <c r="E115">
        <f t="shared" si="16"/>
        <v>0</v>
      </c>
      <c r="F115">
        <f t="shared" si="16"/>
        <v>2.3314683517129045E-15</v>
      </c>
      <c r="G115">
        <f t="shared" si="16"/>
        <v>1.5543122344751939E-15</v>
      </c>
      <c r="H115">
        <f t="shared" si="16"/>
        <v>1.998401444325307E-15</v>
      </c>
      <c r="I115">
        <f t="shared" si="16"/>
        <v>0</v>
      </c>
      <c r="J115">
        <f t="shared" si="16"/>
        <v>1.998401444325307E-15</v>
      </c>
      <c r="K115">
        <f t="shared" si="16"/>
        <v>0</v>
      </c>
      <c r="L115">
        <f t="shared" si="16"/>
        <v>3.3306690738754065E-15</v>
      </c>
      <c r="M115">
        <f t="shared" si="16"/>
        <v>9.4368957093137927E-15</v>
      </c>
      <c r="N115">
        <f t="shared" si="16"/>
        <v>4.4408920985007019E-15</v>
      </c>
      <c r="O115">
        <f t="shared" si="16"/>
        <v>9.1038288019262079E-15</v>
      </c>
      <c r="P115">
        <f t="shared" si="16"/>
        <v>3.885780586188111E-15</v>
      </c>
      <c r="Q115">
        <f t="shared" si="16"/>
        <v>2.14273043752646E-14</v>
      </c>
      <c r="R115">
        <f t="shared" si="16"/>
        <v>4.4408920985006009E-15</v>
      </c>
      <c r="S115">
        <f t="shared" si="16"/>
        <v>9.6589403142388998E-15</v>
      </c>
      <c r="T115">
        <f t="shared" si="16"/>
        <v>3.9968028886506014E-15</v>
      </c>
      <c r="U115">
        <f t="shared" si="16"/>
        <v>9.6589403142388998E-15</v>
      </c>
      <c r="V115">
        <f t="shared" si="16"/>
        <v>2.5419666371817548E-10</v>
      </c>
      <c r="W115">
        <f t="shared" si="16"/>
        <v>2.4233126616479658E-10</v>
      </c>
      <c r="X115">
        <f t="shared" si="16"/>
        <v>2.2204460492510704E-16</v>
      </c>
      <c r="Y115">
        <f t="shared" si="16"/>
        <v>2.5419666371817548E-10</v>
      </c>
      <c r="Z115">
        <f t="shared" si="16"/>
        <v>2.4233126616479658E-10</v>
      </c>
      <c r="AA115">
        <f t="shared" si="16"/>
        <v>2.2204460492510704E-16</v>
      </c>
      <c r="AB115">
        <f t="shared" si="16"/>
        <v>5.1070259132756948E-15</v>
      </c>
      <c r="AC115" s="20">
        <f t="shared" si="16"/>
        <v>1.7469359292476761E-11</v>
      </c>
      <c r="AD115">
        <f t="shared" si="16"/>
        <v>2.2204460492510704E-16</v>
      </c>
      <c r="AE115">
        <f t="shared" si="16"/>
        <v>2.5419799598580451E-10</v>
      </c>
      <c r="AF115">
        <f t="shared" si="16"/>
        <v>2.4233126616479658E-10</v>
      </c>
      <c r="AG115">
        <f t="shared" si="16"/>
        <v>2.2204460492510704E-16</v>
      </c>
      <c r="AH115">
        <f t="shared" si="16"/>
        <v>2.5419799598580451E-10</v>
      </c>
      <c r="AI115">
        <f t="shared" si="16"/>
        <v>2.4233126616479658E-10</v>
      </c>
      <c r="AJ115">
        <f t="shared" si="16"/>
        <v>2.2204460492510704E-16</v>
      </c>
      <c r="AL115" t="s">
        <v>23</v>
      </c>
      <c r="AM115" s="8">
        <f>_xlfn.QUARTILE.INC(A3:A102,1)</f>
        <v>8.6708418223224701E-14</v>
      </c>
      <c r="AN115" s="9">
        <f t="shared" ref="AN115:BU115" si="17">_xlfn.QUARTILE.INC(B3:B102,1)</f>
        <v>8.3266726846886703E-14</v>
      </c>
      <c r="AO115" s="9">
        <f t="shared" si="17"/>
        <v>8.6486373618299694E-14</v>
      </c>
      <c r="AP115" s="9">
        <f t="shared" si="17"/>
        <v>8.3266726846886703E-14</v>
      </c>
      <c r="AQ115" s="9">
        <f t="shared" si="17"/>
        <v>8.5931262105987104E-14</v>
      </c>
      <c r="AR115" s="9">
        <f t="shared" si="17"/>
        <v>8.5154105988749494E-14</v>
      </c>
      <c r="AS115" s="9">
        <f t="shared" si="17"/>
        <v>8.9928064994637604E-14</v>
      </c>
      <c r="AT115" s="9">
        <f t="shared" si="17"/>
        <v>8.3266726846886703E-14</v>
      </c>
      <c r="AU115" s="9">
        <f t="shared" si="17"/>
        <v>8.9928064994637604E-14</v>
      </c>
      <c r="AV115" s="9">
        <f t="shared" si="17"/>
        <v>8.3266726846886703E-14</v>
      </c>
      <c r="AW115" s="9">
        <f t="shared" si="17"/>
        <v>8.8595797365087404E-14</v>
      </c>
      <c r="AX115" s="9">
        <f t="shared" si="17"/>
        <v>9.2814644858662998E-14</v>
      </c>
      <c r="AY115" s="9">
        <f t="shared" si="17"/>
        <v>8.8568041789471775E-14</v>
      </c>
      <c r="AZ115" s="9">
        <f t="shared" si="17"/>
        <v>9.2814644858662998E-14</v>
      </c>
      <c r="BA115" s="9">
        <f t="shared" si="17"/>
        <v>8.9261931179862497E-14</v>
      </c>
      <c r="BB115" s="9">
        <f t="shared" si="17"/>
        <v>9.4146912488213199E-14</v>
      </c>
      <c r="BC115" s="9">
        <f t="shared" si="17"/>
        <v>8.8595797365087404E-14</v>
      </c>
      <c r="BD115" s="9">
        <f t="shared" si="17"/>
        <v>9.234280007319737E-14</v>
      </c>
      <c r="BE115" s="9">
        <f t="shared" si="17"/>
        <v>8.8568041789471775E-14</v>
      </c>
      <c r="BF115" s="9">
        <f t="shared" si="17"/>
        <v>9.234280007319737E-14</v>
      </c>
      <c r="BG115" s="9">
        <f t="shared" si="17"/>
        <v>8.8928864272475001E-14</v>
      </c>
      <c r="BH115" s="9">
        <f t="shared" si="17"/>
        <v>9.7810648469476203E-14</v>
      </c>
      <c r="BI115" s="9">
        <f t="shared" si="17"/>
        <v>8.9150908877399994E-14</v>
      </c>
      <c r="BJ115" s="9">
        <f t="shared" si="17"/>
        <v>8.8928864272475001E-14</v>
      </c>
      <c r="BK115" s="9">
        <f t="shared" si="17"/>
        <v>9.7810648469476203E-14</v>
      </c>
      <c r="BL115" s="9">
        <f t="shared" si="17"/>
        <v>8.9150908877399994E-14</v>
      </c>
      <c r="BM115" s="9">
        <f t="shared" si="17"/>
        <v>8.9150908877399994E-14</v>
      </c>
      <c r="BN115" s="9">
        <f t="shared" si="17"/>
        <v>9.9892316640648371E-14</v>
      </c>
      <c r="BO115" s="9">
        <f t="shared" si="17"/>
        <v>8.9150908877399994E-14</v>
      </c>
      <c r="BP115" s="9">
        <f t="shared" si="17"/>
        <v>8.8817841970012498E-14</v>
      </c>
      <c r="BQ115" s="9">
        <f t="shared" si="17"/>
        <v>9.7810648469476203E-14</v>
      </c>
      <c r="BR115" s="9">
        <f t="shared" si="17"/>
        <v>8.9150908877399994E-14</v>
      </c>
      <c r="BS115" s="9">
        <f t="shared" si="17"/>
        <v>8.8817841970012498E-14</v>
      </c>
      <c r="BT115" s="9">
        <f t="shared" si="17"/>
        <v>9.7810648469476203E-14</v>
      </c>
      <c r="BU115" s="10">
        <f t="shared" si="17"/>
        <v>8.9150908877399994E-14</v>
      </c>
      <c r="BW115" t="s">
        <v>33</v>
      </c>
      <c r="BX115">
        <f>[1]!DPTEST(A3:A102)</f>
        <v>0.76373935607189525</v>
      </c>
      <c r="BY115">
        <f>[1]!DPTEST(B3:B102)</f>
        <v>0</v>
      </c>
      <c r="BZ115">
        <f>[1]!DPTEST(C3:C102)</f>
        <v>1.192732177562239E-2</v>
      </c>
      <c r="CA115">
        <f>[1]!DPTEST(D3:D102)</f>
        <v>0</v>
      </c>
      <c r="CB115">
        <f>[1]!DPTEST(E3:E102)</f>
        <v>0.63430638085982993</v>
      </c>
      <c r="CC115">
        <f>[1]!DPTEST(F3:F102)</f>
        <v>0.4468827673375686</v>
      </c>
      <c r="CD115">
        <f>[1]!DPTEST(G3:G102)</f>
        <v>0.76335736500943563</v>
      </c>
      <c r="CE115">
        <f>[1]!DPTEST(H3:H102)</f>
        <v>0</v>
      </c>
      <c r="CF115">
        <f>[1]!DPTEST(I3:I102)</f>
        <v>0.41260481791501236</v>
      </c>
      <c r="CG115">
        <f>[1]!DPTEST(J3:J102)</f>
        <v>0</v>
      </c>
      <c r="CH115">
        <f>[1]!DPTEST(K3:K102)</f>
        <v>0.20922978360897504</v>
      </c>
      <c r="CI115">
        <f>[1]!DPTEST(L3:L102)</f>
        <v>0.39770746236505672</v>
      </c>
      <c r="CJ115">
        <f>[1]!DPTEST(M3:M102)</f>
        <v>0.51587522223207583</v>
      </c>
      <c r="CK115">
        <f>[1]!DPTEST(N3:N102)</f>
        <v>0.37375271621696227</v>
      </c>
      <c r="CL115">
        <f>[1]!DPTEST(O3:O102)</f>
        <v>0.1716602783417277</v>
      </c>
      <c r="CM115">
        <f>[1]!DPTEST(P3:P102)</f>
        <v>7.2386541205560206E-14</v>
      </c>
      <c r="CN115">
        <f>[1]!DPTEST(Q3:Q102)</f>
        <v>0.10937268245353227</v>
      </c>
      <c r="CO115">
        <f>[1]!DPTEST(R3:R102)</f>
        <v>0.99604370619063753</v>
      </c>
      <c r="CP115">
        <f>[1]!DPTEST(S3:S102)</f>
        <v>0.77725806561231825</v>
      </c>
      <c r="CQ115">
        <f>[1]!DPTEST(T3:T102)</f>
        <v>0.99604370619063753</v>
      </c>
      <c r="CR115">
        <f>[1]!DPTEST(U3:U102)</f>
        <v>0</v>
      </c>
      <c r="CS115">
        <f>[1]!DPTEST(V3:V102)</f>
        <v>0</v>
      </c>
      <c r="CT115">
        <f>[1]!DPTEST(W3:W102)</f>
        <v>5.8039931005726686E-7</v>
      </c>
      <c r="CU115">
        <f>[1]!DPTEST(X3:X102)</f>
        <v>0</v>
      </c>
      <c r="CV115">
        <f>[1]!DPTEST(Y3:Y102)</f>
        <v>0</v>
      </c>
      <c r="CW115">
        <f>[1]!DPTEST(Z3:Z102)</f>
        <v>5.8039931005726686E-7</v>
      </c>
      <c r="CX115">
        <f>[1]!DPTEST(AA3:AA102)</f>
        <v>0.5485016399399365</v>
      </c>
      <c r="CY115">
        <f>[1]!DPTEST(AB3:AB102)</f>
        <v>0</v>
      </c>
      <c r="CZ115">
        <f>[1]!DPTEST(AC3:AC102)</f>
        <v>3.6729611347929847E-6</v>
      </c>
      <c r="DA115">
        <f>[1]!DPTEST(AD3:AD102)</f>
        <v>0</v>
      </c>
      <c r="DB115">
        <f>[1]!DPTEST(AE3:AE102)</f>
        <v>0</v>
      </c>
      <c r="DC115">
        <f>[1]!DPTEST(AF3:AF102)</f>
        <v>5.8039931005726686E-7</v>
      </c>
      <c r="DD115">
        <f>[1]!DPTEST(AG3:AG102)</f>
        <v>0</v>
      </c>
      <c r="DE115">
        <f>[1]!DPTEST(AH3:AH102)</f>
        <v>0</v>
      </c>
      <c r="DF115">
        <f>[1]!DPTEST(AI3:AI102)</f>
        <v>5.8039931005726686E-7</v>
      </c>
    </row>
    <row r="116" spans="1:110" x14ac:dyDescent="0.45">
      <c r="A116" t="s">
        <v>10</v>
      </c>
      <c r="B116">
        <f>MAX(A3:A102)</f>
        <v>8.8484775062624901E-14</v>
      </c>
      <c r="C116">
        <f t="shared" ref="C116:AJ116" si="18">MAX(B3:B102)</f>
        <v>8.3266726846886703E-14</v>
      </c>
      <c r="D116">
        <f t="shared" si="18"/>
        <v>8.8040685852774901E-14</v>
      </c>
      <c r="E116">
        <f t="shared" si="18"/>
        <v>8.3266726846886703E-14</v>
      </c>
      <c r="F116">
        <f t="shared" si="18"/>
        <v>8.7263529735537304E-14</v>
      </c>
      <c r="G116">
        <f t="shared" si="18"/>
        <v>8.62643290133746E-14</v>
      </c>
      <c r="H116">
        <f t="shared" si="18"/>
        <v>9.1149310321725301E-14</v>
      </c>
      <c r="I116">
        <f t="shared" si="18"/>
        <v>8.3266726846886703E-14</v>
      </c>
      <c r="J116">
        <f t="shared" si="18"/>
        <v>9.1260332624187805E-14</v>
      </c>
      <c r="K116">
        <f t="shared" si="18"/>
        <v>8.3266726846886703E-14</v>
      </c>
      <c r="L116">
        <f t="shared" si="18"/>
        <v>9.1260332624187805E-14</v>
      </c>
      <c r="M116">
        <f t="shared" si="18"/>
        <v>9.8920871494101397E-14</v>
      </c>
      <c r="N116">
        <f t="shared" si="18"/>
        <v>9.1593399531575402E-14</v>
      </c>
      <c r="O116">
        <f t="shared" si="18"/>
        <v>9.9142916099026403E-14</v>
      </c>
      <c r="P116">
        <f t="shared" si="18"/>
        <v>9.1704421834037905E-14</v>
      </c>
      <c r="Q116">
        <f t="shared" si="18"/>
        <v>1.1302070390684E-13</v>
      </c>
      <c r="R116">
        <f t="shared" si="18"/>
        <v>9.1815444136500395E-14</v>
      </c>
      <c r="S116">
        <f t="shared" si="18"/>
        <v>9.8920871494101397E-14</v>
      </c>
      <c r="T116">
        <f t="shared" si="18"/>
        <v>9.1149310321725301E-14</v>
      </c>
      <c r="U116">
        <f t="shared" si="18"/>
        <v>9.8920871494101397E-14</v>
      </c>
      <c r="V116">
        <f t="shared" si="18"/>
        <v>2.5428392724791102E-10</v>
      </c>
      <c r="W116">
        <f t="shared" si="18"/>
        <v>2.4242474694347002E-10</v>
      </c>
      <c r="X116">
        <f t="shared" si="18"/>
        <v>8.9372953482325102E-14</v>
      </c>
      <c r="Y116">
        <f t="shared" si="18"/>
        <v>2.5428392724791102E-10</v>
      </c>
      <c r="Z116">
        <f t="shared" si="18"/>
        <v>2.4242474694347002E-10</v>
      </c>
      <c r="AA116">
        <f t="shared" si="18"/>
        <v>8.9372953482325102E-14</v>
      </c>
      <c r="AB116">
        <f t="shared" si="18"/>
        <v>9.2703622556200495E-14</v>
      </c>
      <c r="AC116" s="20">
        <f t="shared" si="18"/>
        <v>1.7563728249569899E-11</v>
      </c>
      <c r="AD116">
        <f t="shared" si="18"/>
        <v>8.9372953482325102E-14</v>
      </c>
      <c r="AE116">
        <f t="shared" si="18"/>
        <v>2.5428548156014498E-10</v>
      </c>
      <c r="AF116">
        <f t="shared" si="18"/>
        <v>2.4242474694347002E-10</v>
      </c>
      <c r="AG116">
        <f t="shared" si="18"/>
        <v>8.9372953482325102E-14</v>
      </c>
      <c r="AH116">
        <f t="shared" si="18"/>
        <v>2.5428548156014498E-10</v>
      </c>
      <c r="AI116">
        <f t="shared" si="18"/>
        <v>2.4242474694347002E-10</v>
      </c>
      <c r="AJ116">
        <f t="shared" si="18"/>
        <v>8.9372953482325102E-14</v>
      </c>
      <c r="AL116" t="s">
        <v>3</v>
      </c>
      <c r="AM116" s="8">
        <f>MEDIAN(A3:A102)</f>
        <v>8.7096996281843455E-14</v>
      </c>
      <c r="AN116" s="9">
        <f t="shared" ref="AN116:BU116" si="19">MEDIAN(B3:B102)</f>
        <v>8.3266726846886703E-14</v>
      </c>
      <c r="AO116" s="9">
        <f t="shared" si="19"/>
        <v>8.6819440525687204E-14</v>
      </c>
      <c r="AP116" s="9">
        <f t="shared" si="19"/>
        <v>8.3266726846886703E-14</v>
      </c>
      <c r="AQ116" s="9">
        <f t="shared" si="19"/>
        <v>8.62643290133746E-14</v>
      </c>
      <c r="AR116" s="9">
        <f t="shared" si="19"/>
        <v>8.53761505936745E-14</v>
      </c>
      <c r="AS116" s="9">
        <f t="shared" si="19"/>
        <v>9.0150109599562698E-14</v>
      </c>
      <c r="AT116" s="9">
        <f t="shared" si="19"/>
        <v>8.3266726846886703E-14</v>
      </c>
      <c r="AU116" s="9">
        <f t="shared" si="19"/>
        <v>9.0150109599562698E-14</v>
      </c>
      <c r="AV116" s="9">
        <f t="shared" si="19"/>
        <v>8.3266726846886703E-14</v>
      </c>
      <c r="AW116" s="9">
        <f t="shared" si="19"/>
        <v>8.9261931179862497E-14</v>
      </c>
      <c r="AX116" s="9">
        <f t="shared" si="19"/>
        <v>9.3980379034519451E-14</v>
      </c>
      <c r="AY116" s="9">
        <f t="shared" si="19"/>
        <v>8.9095397726168749E-14</v>
      </c>
      <c r="AZ116" s="9">
        <f t="shared" si="19"/>
        <v>9.4091401336981941E-14</v>
      </c>
      <c r="BA116" s="9">
        <f t="shared" si="19"/>
        <v>8.9928064994637604E-14</v>
      </c>
      <c r="BB116" s="9">
        <f t="shared" si="19"/>
        <v>9.5645713571457198E-14</v>
      </c>
      <c r="BC116" s="9">
        <f t="shared" si="19"/>
        <v>8.9039886574937504E-14</v>
      </c>
      <c r="BD116" s="9">
        <f t="shared" si="19"/>
        <v>9.3480778673438105E-14</v>
      </c>
      <c r="BE116" s="9">
        <f t="shared" si="19"/>
        <v>8.8928864272475001E-14</v>
      </c>
      <c r="BF116" s="9">
        <f t="shared" si="19"/>
        <v>9.3480778673438105E-14</v>
      </c>
      <c r="BG116" s="9">
        <f t="shared" si="19"/>
        <v>8.9706020389712598E-14</v>
      </c>
      <c r="BH116" s="9">
        <f t="shared" si="19"/>
        <v>9.9698027611338994E-14</v>
      </c>
      <c r="BI116" s="9">
        <f t="shared" si="19"/>
        <v>8.9261931179862497E-14</v>
      </c>
      <c r="BJ116" s="9">
        <f t="shared" si="19"/>
        <v>8.9706020389712598E-14</v>
      </c>
      <c r="BK116" s="9">
        <f t="shared" si="19"/>
        <v>9.9698027611338994E-14</v>
      </c>
      <c r="BL116" s="9">
        <f t="shared" si="19"/>
        <v>8.9261931179862497E-14</v>
      </c>
      <c r="BM116" s="9">
        <f t="shared" si="19"/>
        <v>8.9817042692175101E-14</v>
      </c>
      <c r="BN116" s="9">
        <f t="shared" si="19"/>
        <v>1.02917674382752E-13</v>
      </c>
      <c r="BO116" s="9">
        <f t="shared" si="19"/>
        <v>8.9261931179862497E-14</v>
      </c>
      <c r="BP116" s="9">
        <f t="shared" si="19"/>
        <v>8.9706020389712598E-14</v>
      </c>
      <c r="BQ116" s="9">
        <f t="shared" si="19"/>
        <v>9.9698027611338994E-14</v>
      </c>
      <c r="BR116" s="9">
        <f t="shared" si="19"/>
        <v>8.9261931179862497E-14</v>
      </c>
      <c r="BS116" s="9">
        <f t="shared" si="19"/>
        <v>8.9706020389712598E-14</v>
      </c>
      <c r="BT116" s="9">
        <f t="shared" si="19"/>
        <v>9.9698027611338994E-14</v>
      </c>
      <c r="BU116" s="10">
        <f t="shared" si="19"/>
        <v>8.9261931179862497E-14</v>
      </c>
      <c r="BW116" t="s">
        <v>34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</row>
    <row r="117" spans="1:110" x14ac:dyDescent="0.45">
      <c r="A117" t="s">
        <v>11</v>
      </c>
      <c r="B117">
        <f>MIN(A3:A102)</f>
        <v>8.5487172896137003E-14</v>
      </c>
      <c r="C117">
        <f t="shared" ref="C117:AJ117" si="20">MIN(B3:B102)</f>
        <v>8.3266726846886703E-14</v>
      </c>
      <c r="D117">
        <f t="shared" si="20"/>
        <v>8.5709217501061997E-14</v>
      </c>
      <c r="E117">
        <f t="shared" si="20"/>
        <v>8.3266726846886703E-14</v>
      </c>
      <c r="F117">
        <f t="shared" si="20"/>
        <v>8.49320613838244E-14</v>
      </c>
      <c r="G117">
        <f t="shared" si="20"/>
        <v>8.4710016778899406E-14</v>
      </c>
      <c r="H117">
        <f t="shared" si="20"/>
        <v>8.9150908877399994E-14</v>
      </c>
      <c r="I117">
        <f t="shared" si="20"/>
        <v>8.3266726846886703E-14</v>
      </c>
      <c r="J117">
        <f t="shared" si="20"/>
        <v>8.9261931179862497E-14</v>
      </c>
      <c r="K117">
        <f t="shared" si="20"/>
        <v>8.3266726846886703E-14</v>
      </c>
      <c r="L117">
        <f t="shared" si="20"/>
        <v>8.7929663550312398E-14</v>
      </c>
      <c r="M117">
        <f t="shared" si="20"/>
        <v>8.9483975784787605E-14</v>
      </c>
      <c r="N117">
        <f t="shared" si="20"/>
        <v>8.71525074330747E-14</v>
      </c>
      <c r="O117">
        <f t="shared" si="20"/>
        <v>9.0039087297100195E-14</v>
      </c>
      <c r="P117">
        <f t="shared" si="20"/>
        <v>8.7818641247849794E-14</v>
      </c>
      <c r="Q117">
        <f t="shared" si="20"/>
        <v>9.1593399531575402E-14</v>
      </c>
      <c r="R117">
        <f t="shared" si="20"/>
        <v>8.7374552037999794E-14</v>
      </c>
      <c r="S117">
        <f t="shared" si="20"/>
        <v>8.9261931179862497E-14</v>
      </c>
      <c r="T117">
        <f t="shared" si="20"/>
        <v>8.71525074330747E-14</v>
      </c>
      <c r="U117">
        <f t="shared" si="20"/>
        <v>8.9261931179862497E-14</v>
      </c>
      <c r="V117">
        <f t="shared" si="20"/>
        <v>8.7263529735537304E-14</v>
      </c>
      <c r="W117">
        <f t="shared" si="20"/>
        <v>9.3480778673438105E-14</v>
      </c>
      <c r="X117">
        <f t="shared" si="20"/>
        <v>8.9150908877399994E-14</v>
      </c>
      <c r="Y117">
        <f t="shared" si="20"/>
        <v>8.7263529735537304E-14</v>
      </c>
      <c r="Z117">
        <f t="shared" si="20"/>
        <v>9.3480778673438105E-14</v>
      </c>
      <c r="AA117">
        <f t="shared" si="20"/>
        <v>8.9150908877399994E-14</v>
      </c>
      <c r="AB117">
        <f t="shared" si="20"/>
        <v>8.7596596642924801E-14</v>
      </c>
      <c r="AC117" s="20">
        <f t="shared" si="20"/>
        <v>9.4368957093138306E-14</v>
      </c>
      <c r="AD117">
        <f t="shared" si="20"/>
        <v>8.9150908877399994E-14</v>
      </c>
      <c r="AE117">
        <f t="shared" si="20"/>
        <v>8.7485574340462298E-14</v>
      </c>
      <c r="AF117">
        <f t="shared" si="20"/>
        <v>9.3480778673438105E-14</v>
      </c>
      <c r="AG117">
        <f t="shared" si="20"/>
        <v>8.9150908877399994E-14</v>
      </c>
      <c r="AH117">
        <f t="shared" si="20"/>
        <v>8.7485574340462298E-14</v>
      </c>
      <c r="AI117">
        <f t="shared" si="20"/>
        <v>9.3480778673438105E-14</v>
      </c>
      <c r="AJ117">
        <f t="shared" si="20"/>
        <v>8.9150908877399994E-14</v>
      </c>
      <c r="AL117" t="s">
        <v>24</v>
      </c>
      <c r="AM117" s="8">
        <f>_xlfn.QUARTILE.INC(A3:A102,3)</f>
        <v>8.7485574340462298E-14</v>
      </c>
      <c r="AN117" s="9">
        <f t="shared" ref="AN117:BU117" si="21">_xlfn.QUARTILE.INC(B3:B102,3)</f>
        <v>8.3266726846886703E-14</v>
      </c>
      <c r="AO117" s="9">
        <f t="shared" si="21"/>
        <v>8.7291285311152933E-14</v>
      </c>
      <c r="AP117" s="9">
        <f t="shared" si="21"/>
        <v>8.3266726846886703E-14</v>
      </c>
      <c r="AQ117" s="9">
        <f t="shared" si="21"/>
        <v>8.6597395920762198E-14</v>
      </c>
      <c r="AR117" s="9">
        <f t="shared" si="21"/>
        <v>8.5598195198599506E-14</v>
      </c>
      <c r="AS117" s="9">
        <f t="shared" si="21"/>
        <v>9.0372154204487705E-14</v>
      </c>
      <c r="AT117" s="9">
        <f t="shared" si="21"/>
        <v>8.3266726846886703E-14</v>
      </c>
      <c r="AU117" s="9">
        <f t="shared" si="21"/>
        <v>9.0372154204487705E-14</v>
      </c>
      <c r="AV117" s="9">
        <f t="shared" si="21"/>
        <v>8.3266726846886703E-14</v>
      </c>
      <c r="AW117" s="9">
        <f t="shared" si="21"/>
        <v>8.9817042692175101E-14</v>
      </c>
      <c r="AX117" s="9">
        <f t="shared" si="21"/>
        <v>9.4813046302988305E-14</v>
      </c>
      <c r="AY117" s="9">
        <f t="shared" si="21"/>
        <v>8.9733775965328227E-14</v>
      </c>
      <c r="AZ117" s="9">
        <f t="shared" si="21"/>
        <v>9.5090602059144658E-14</v>
      </c>
      <c r="BA117" s="9">
        <f t="shared" si="21"/>
        <v>9.0594198809412698E-14</v>
      </c>
      <c r="BB117" s="9">
        <f t="shared" si="21"/>
        <v>9.76996261670137E-14</v>
      </c>
      <c r="BC117" s="9">
        <f t="shared" si="21"/>
        <v>8.9483975784787605E-14</v>
      </c>
      <c r="BD117" s="9">
        <f t="shared" si="21"/>
        <v>9.4618757273678928E-14</v>
      </c>
      <c r="BE117" s="9">
        <f t="shared" si="21"/>
        <v>8.9511731360403221E-14</v>
      </c>
      <c r="BF117" s="9">
        <f t="shared" si="21"/>
        <v>9.4618757273678928E-14</v>
      </c>
      <c r="BG117" s="9">
        <f t="shared" si="21"/>
        <v>9.0483176506950195E-14</v>
      </c>
      <c r="BH117" s="9">
        <f t="shared" si="21"/>
        <v>1.012800954214295E-13</v>
      </c>
      <c r="BI117" s="9">
        <f t="shared" si="21"/>
        <v>8.9261931179862497E-14</v>
      </c>
      <c r="BJ117" s="9">
        <f t="shared" si="21"/>
        <v>9.0483176506950195E-14</v>
      </c>
      <c r="BK117" s="9">
        <f t="shared" si="21"/>
        <v>1.012800954214295E-13</v>
      </c>
      <c r="BL117" s="9">
        <f t="shared" si="21"/>
        <v>8.9261931179862497E-14</v>
      </c>
      <c r="BM117" s="9">
        <f t="shared" si="21"/>
        <v>9.0594198809412698E-14</v>
      </c>
      <c r="BN117" s="9">
        <f t="shared" si="21"/>
        <v>1.0499934255392375E-13</v>
      </c>
      <c r="BO117" s="9">
        <f t="shared" si="21"/>
        <v>8.9261931179862497E-14</v>
      </c>
      <c r="BP117" s="9">
        <f t="shared" si="21"/>
        <v>9.0483176506950195E-14</v>
      </c>
      <c r="BQ117" s="9">
        <f t="shared" si="21"/>
        <v>1.012800954214295E-13</v>
      </c>
      <c r="BR117" s="9">
        <f t="shared" si="21"/>
        <v>8.9261931179862497E-14</v>
      </c>
      <c r="BS117" s="9">
        <f t="shared" si="21"/>
        <v>9.0483176506950195E-14</v>
      </c>
      <c r="BT117" s="9">
        <f t="shared" si="21"/>
        <v>1.012800954214295E-13</v>
      </c>
      <c r="BU117" s="10">
        <f t="shared" si="21"/>
        <v>8.9261931179862497E-14</v>
      </c>
      <c r="BW117" s="1" t="s">
        <v>35</v>
      </c>
      <c r="BX117" s="14" t="str">
        <f>IF(BX115&lt;BX116,"no","yes")</f>
        <v>yes</v>
      </c>
      <c r="BY117" s="14" t="str">
        <f t="shared" ref="BY117:DF117" si="22">IF(BY115&lt;BY116,"no","yes")</f>
        <v>no</v>
      </c>
      <c r="BZ117" s="14" t="str">
        <f t="shared" si="22"/>
        <v>no</v>
      </c>
      <c r="CA117" s="14" t="str">
        <f t="shared" si="22"/>
        <v>no</v>
      </c>
      <c r="CB117" s="14" t="str">
        <f t="shared" si="22"/>
        <v>yes</v>
      </c>
      <c r="CC117" s="14" t="str">
        <f t="shared" si="22"/>
        <v>yes</v>
      </c>
      <c r="CD117" s="14" t="str">
        <f t="shared" si="22"/>
        <v>yes</v>
      </c>
      <c r="CE117" s="14" t="str">
        <f t="shared" si="22"/>
        <v>no</v>
      </c>
      <c r="CF117" s="14" t="str">
        <f t="shared" si="22"/>
        <v>yes</v>
      </c>
      <c r="CG117" s="14" t="str">
        <f t="shared" si="22"/>
        <v>no</v>
      </c>
      <c r="CH117" s="14" t="str">
        <f t="shared" si="22"/>
        <v>yes</v>
      </c>
      <c r="CI117" s="14" t="str">
        <f t="shared" si="22"/>
        <v>yes</v>
      </c>
      <c r="CJ117" s="14" t="str">
        <f t="shared" si="22"/>
        <v>yes</v>
      </c>
      <c r="CK117" s="14" t="str">
        <f t="shared" si="22"/>
        <v>yes</v>
      </c>
      <c r="CL117" s="14" t="str">
        <f t="shared" si="22"/>
        <v>yes</v>
      </c>
      <c r="CM117" s="14" t="str">
        <f t="shared" si="22"/>
        <v>no</v>
      </c>
      <c r="CN117" s="14" t="str">
        <f t="shared" si="22"/>
        <v>yes</v>
      </c>
      <c r="CO117" s="14" t="str">
        <f t="shared" si="22"/>
        <v>yes</v>
      </c>
      <c r="CP117" s="14" t="str">
        <f t="shared" si="22"/>
        <v>yes</v>
      </c>
      <c r="CQ117" s="14" t="str">
        <f t="shared" si="22"/>
        <v>yes</v>
      </c>
      <c r="CR117" s="14" t="str">
        <f t="shared" si="22"/>
        <v>no</v>
      </c>
      <c r="CS117" s="14" t="str">
        <f t="shared" si="22"/>
        <v>no</v>
      </c>
      <c r="CT117" s="14" t="str">
        <f t="shared" si="22"/>
        <v>no</v>
      </c>
      <c r="CU117" s="14" t="str">
        <f t="shared" si="22"/>
        <v>no</v>
      </c>
      <c r="CV117" s="14" t="str">
        <f t="shared" si="22"/>
        <v>no</v>
      </c>
      <c r="CW117" s="14" t="str">
        <f t="shared" si="22"/>
        <v>no</v>
      </c>
      <c r="CX117" s="14" t="str">
        <f t="shared" si="22"/>
        <v>yes</v>
      </c>
      <c r="CY117" s="14" t="str">
        <f t="shared" si="22"/>
        <v>no</v>
      </c>
      <c r="CZ117" s="14" t="str">
        <f t="shared" si="22"/>
        <v>no</v>
      </c>
      <c r="DA117" s="14" t="str">
        <f t="shared" si="22"/>
        <v>no</v>
      </c>
      <c r="DB117" s="14" t="str">
        <f t="shared" si="22"/>
        <v>no</v>
      </c>
      <c r="DC117" s="14" t="str">
        <f t="shared" si="22"/>
        <v>no</v>
      </c>
      <c r="DD117" s="14" t="str">
        <f t="shared" si="22"/>
        <v>no</v>
      </c>
      <c r="DE117" s="14" t="str">
        <f t="shared" si="22"/>
        <v>no</v>
      </c>
      <c r="DF117" s="14" t="str">
        <f t="shared" si="22"/>
        <v>no</v>
      </c>
    </row>
    <row r="118" spans="1:110" x14ac:dyDescent="0.45">
      <c r="A118" t="s">
        <v>12</v>
      </c>
      <c r="B118">
        <f>SUM(A3:A102)</f>
        <v>8.7095886058818889E-12</v>
      </c>
      <c r="C118">
        <f t="shared" ref="C118:AJ118" si="23">SUM(B3:B102)</f>
        <v>8.3266726846886724E-12</v>
      </c>
      <c r="D118">
        <f t="shared" si="23"/>
        <v>8.6873841453893858E-12</v>
      </c>
      <c r="E118">
        <f t="shared" si="23"/>
        <v>8.3266726846886724E-12</v>
      </c>
      <c r="F118">
        <f t="shared" si="23"/>
        <v>8.6214368977266531E-12</v>
      </c>
      <c r="G118">
        <f t="shared" si="23"/>
        <v>8.5418339068610278E-12</v>
      </c>
      <c r="H118">
        <f t="shared" si="23"/>
        <v>9.0154550491661196E-12</v>
      </c>
      <c r="I118">
        <f t="shared" si="23"/>
        <v>8.3266726846886724E-12</v>
      </c>
      <c r="J118">
        <f t="shared" si="23"/>
        <v>9.0176754952153715E-12</v>
      </c>
      <c r="K118">
        <f t="shared" si="23"/>
        <v>8.3266726846886724E-12</v>
      </c>
      <c r="L118">
        <f t="shared" si="23"/>
        <v>8.9317442331093844E-12</v>
      </c>
      <c r="M118">
        <f t="shared" si="23"/>
        <v>9.3814955803850337E-12</v>
      </c>
      <c r="N118">
        <f t="shared" si="23"/>
        <v>8.9163121330670931E-12</v>
      </c>
      <c r="O118">
        <f t="shared" si="23"/>
        <v>9.3984819926617986E-12</v>
      </c>
      <c r="P118">
        <f t="shared" si="23"/>
        <v>8.9849239159889278E-12</v>
      </c>
      <c r="Q118">
        <f t="shared" si="23"/>
        <v>9.6189722853523482E-12</v>
      </c>
      <c r="R118">
        <f t="shared" si="23"/>
        <v>8.904321724401143E-12</v>
      </c>
      <c r="S118">
        <f t="shared" si="23"/>
        <v>9.3424157299182282E-12</v>
      </c>
      <c r="T118">
        <f t="shared" si="23"/>
        <v>8.9032115013765162E-12</v>
      </c>
      <c r="U118">
        <f t="shared" si="23"/>
        <v>9.3424157299182282E-12</v>
      </c>
      <c r="V118">
        <f t="shared" si="23"/>
        <v>2.8151114772612082E-10</v>
      </c>
      <c r="W118">
        <f t="shared" si="23"/>
        <v>4.2864900517969235E-10</v>
      </c>
      <c r="X118">
        <f t="shared" si="23"/>
        <v>8.9213081366779063E-12</v>
      </c>
      <c r="Y118">
        <f t="shared" si="23"/>
        <v>2.8151114772612082E-10</v>
      </c>
      <c r="Z118">
        <f t="shared" si="23"/>
        <v>4.2864900517969235E-10</v>
      </c>
      <c r="AA118">
        <f t="shared" si="23"/>
        <v>8.9213081366779063E-12</v>
      </c>
      <c r="AB118">
        <f t="shared" si="23"/>
        <v>8.9874774289455656E-12</v>
      </c>
      <c r="AC118" s="20">
        <f t="shared" si="23"/>
        <v>2.7750801656622928E-11</v>
      </c>
      <c r="AD118">
        <f t="shared" si="23"/>
        <v>8.9249718726591693E-12</v>
      </c>
      <c r="AE118">
        <f t="shared" si="23"/>
        <v>2.8150515252178722E-10</v>
      </c>
      <c r="AF118">
        <f t="shared" si="23"/>
        <v>4.2864900517969235E-10</v>
      </c>
      <c r="AG118">
        <f t="shared" si="23"/>
        <v>8.9213081366779063E-12</v>
      </c>
      <c r="AH118">
        <f t="shared" si="23"/>
        <v>2.8150515252178722E-10</v>
      </c>
      <c r="AI118">
        <f t="shared" si="23"/>
        <v>4.2864900517969235E-10</v>
      </c>
      <c r="AJ118">
        <f t="shared" si="23"/>
        <v>8.9213081366779063E-12</v>
      </c>
      <c r="AL118" t="s">
        <v>25</v>
      </c>
      <c r="AM118" s="8">
        <f t="array" ref="AM118">MAX(IF(ISBLANK(A3:A102),"",IF(A3:A102&lt;=AM117+$AM104*(AM117-AM115),A3:A102,"")))</f>
        <v>8.8484775062624901E-14</v>
      </c>
      <c r="AN118" s="9">
        <f t="array" ref="AN118">MAX(IF(ISBLANK(B3:B102),"",IF(B3:B102&lt;=AN117+$AM104*(AN117-AN115),B3:B102,"")))</f>
        <v>8.3266726846886703E-14</v>
      </c>
      <c r="AO118" s="9">
        <f t="array" ref="AO118">MAX(IF(ISBLANK(C3:C102),"",IF(C3:C102&lt;=AO117+$AM104*(AO117-AO115),C3:C102,"")))</f>
        <v>8.8040685852774901E-14</v>
      </c>
      <c r="AP118" s="9">
        <f t="array" ref="AP118">MAX(IF(ISBLANK(D3:D102),"",IF(D3:D102&lt;=AP117+$AM104*(AP117-AP115),D3:D102,"")))</f>
        <v>8.3266726846886703E-14</v>
      </c>
      <c r="AQ118" s="9">
        <f t="array" ref="AQ118">MAX(IF(ISBLANK(E3:E102),"",IF(E3:E102&lt;=AQ117+$AM104*(AQ117-AQ115),E3:E102,"")))</f>
        <v>8.7263529735537304E-14</v>
      </c>
      <c r="AR118" s="9">
        <f t="array" ref="AR118">MAX(IF(ISBLANK(F3:F102),"",IF(F3:F102&lt;=AR117+$AM104*(AR117-AR115),F3:F102,"")))</f>
        <v>8.62643290133746E-14</v>
      </c>
      <c r="AS118" s="9">
        <f t="array" ref="AS118">MAX(IF(ISBLANK(G3:G102),"",IF(G3:G102&lt;=AS117+$AM104*(AS117-AS115),G3:G102,"")))</f>
        <v>9.1149310321725301E-14</v>
      </c>
      <c r="AT118" s="9">
        <f t="array" ref="AT118">MAX(IF(ISBLANK(H3:H102),"",IF(H3:H102&lt;=AT117+$AM104*(AT117-AT115),H3:H102,"")))</f>
        <v>8.3266726846886703E-14</v>
      </c>
      <c r="AU118" s="9">
        <f t="array" ref="AU118">MAX(IF(ISBLANK(I3:I102),"",IF(I3:I102&lt;=AU117+$AM104*(AU117-AU115),I3:I102,"")))</f>
        <v>9.1260332624187805E-14</v>
      </c>
      <c r="AV118" s="9">
        <f t="array" ref="AV118">MAX(IF(ISBLANK(J3:J102),"",IF(J3:J102&lt;=AV117+$AM104*(AV117-AV115),J3:J102,"")))</f>
        <v>8.3266726846886703E-14</v>
      </c>
      <c r="AW118" s="9">
        <f t="array" ref="AW118">MAX(IF(ISBLANK(K3:K102),"",IF(K3:K102&lt;=AW117+$AM104*(AW117-AW115),K3:K102,"")))</f>
        <v>9.1260332624187805E-14</v>
      </c>
      <c r="AX118" s="9">
        <f t="array" ref="AX118">MAX(IF(ISBLANK(L3:L102),"",IF(L3:L102&lt;=AX117+$AM104*(AX117-AX115),L3:L102,"")))</f>
        <v>9.8920871494101397E-14</v>
      </c>
      <c r="AY118" s="9">
        <f t="array" ref="AY118">MAX(IF(ISBLANK(M3:M102),"",IF(M3:M102&lt;=AY117+$AM104*(AY117-AY115),M3:M102,"")))</f>
        <v>9.1593399531575402E-14</v>
      </c>
      <c r="AZ118" s="9">
        <f t="array" ref="AZ118">MAX(IF(ISBLANK(N3:N102),"",IF(N3:N102&lt;=AZ117+$AM104*(AZ117-AZ115),N3:N102,"")))</f>
        <v>9.9142916099026403E-14</v>
      </c>
      <c r="BA118" s="9">
        <f t="array" ref="BA118">MAX(IF(ISBLANK(O3:O102),"",IF(O3:O102&lt;=BA117+$AM104*(BA117-BA115),O3:O102,"")))</f>
        <v>9.1704421834037905E-14</v>
      </c>
      <c r="BB118" s="9">
        <f t="array" ref="BB118">MAX(IF(ISBLANK(P3:P102),"",IF(P3:P102&lt;=BB117+$AM104*(BB117-BB115),P3:P102,"")))</f>
        <v>1.03361763592602E-13</v>
      </c>
      <c r="BC118" s="9">
        <f t="array" ref="BC118">MAX(IF(ISBLANK(Q3:Q102),"",IF(Q3:Q102&lt;=BC117+$AM104*(BC117-BC115),Q3:Q102,"")))</f>
        <v>9.1038288019262798E-14</v>
      </c>
      <c r="BD118" s="9">
        <f t="array" ref="BD118">MAX(IF(ISBLANK(R3:R102),"",IF(R3:R102&lt;=BD117+$AM104*(BD117-BD115),R3:R102,"")))</f>
        <v>9.8920871494101397E-14</v>
      </c>
      <c r="BE118" s="9">
        <f t="array" ref="BE118">MAX(IF(ISBLANK(S3:S102),"",IF(S3:S102&lt;=BE117+$AM104*(BE117-BE115),S3:S102,"")))</f>
        <v>9.1149310321725301E-14</v>
      </c>
      <c r="BF118" s="9">
        <f t="array" ref="BF118">MAX(IF(ISBLANK(T3:T102),"",IF(T3:T102&lt;=BF117+$AM104*(BF117-BF115),T3:T102,"")))</f>
        <v>9.8920871494101397E-14</v>
      </c>
      <c r="BG118" s="9">
        <f t="array" ref="BG118">MAX(IF(ISBLANK(U3:U102),"",IF(U3:U102&lt;=BG117+$AM104*(BG117-BG115),U3:U102,"")))</f>
        <v>9.2259533346350496E-14</v>
      </c>
      <c r="BH118" s="9">
        <f t="array" ref="BH118">MAX(IF(ISBLANK(V3:V102),"",IF(V3:V102&lt;=BH117+$AM104*(BH117-BH115),V3:V102,"")))</f>
        <v>1.0613732115416401E-13</v>
      </c>
      <c r="BI118" s="9">
        <f t="array" ref="BI118">MAX(IF(ISBLANK(W3:W102),"",IF(W3:W102&lt;=BI117+$AM104*(BI117-BI115),W3:W102,"")))</f>
        <v>8.9372953482325102E-14</v>
      </c>
      <c r="BJ118" s="9">
        <f t="array" ref="BJ118">MAX(IF(ISBLANK(X3:X102),"",IF(X3:X102&lt;=BJ117+$AM104*(BJ117-BJ115),X3:X102,"")))</f>
        <v>9.2259533346350496E-14</v>
      </c>
      <c r="BK118" s="9">
        <f t="array" ref="BK118">MAX(IF(ISBLANK(Y3:Y102),"",IF(Y3:Y102&lt;=BK117+$AM104*(BK117-BK115),Y3:Y102,"")))</f>
        <v>1.0613732115416401E-13</v>
      </c>
      <c r="BL118" s="9">
        <f t="array" ref="BL118">MAX(IF(ISBLANK(Z3:Z102),"",IF(Z3:Z102&lt;=BL117+$AM104*(BL117-BL115),Z3:Z102,"")))</f>
        <v>8.9372953482325102E-14</v>
      </c>
      <c r="BM118" s="9">
        <f t="array" ref="BM118">MAX(IF(ISBLANK(AA3:AA102),"",IF(AA3:AA102&lt;=BM117+$AM104*(BM117-BM115),AA3:AA102,"")))</f>
        <v>9.2703622556200495E-14</v>
      </c>
      <c r="BN118" s="9">
        <f t="array" ref="BN118">MAX(IF(ISBLANK(AB3:AB102),"",IF(AB3:AB102&lt;=BN117+$AM104*(BN117-BN115),AB3:AB102,"")))</f>
        <v>1.1579626146840299E-13</v>
      </c>
      <c r="BO118" s="9">
        <f t="array" ref="BO118">MAX(IF(ISBLANK(AC3:AC102),"",IF(AC3:AC102&lt;=BO117+$AM104*(BO117-BO115),AC3:AC102,"")))</f>
        <v>8.9372953482325102E-14</v>
      </c>
      <c r="BP118" s="9">
        <f t="array" ref="BP118">MAX(IF(ISBLANK(AD3:AD102),"",IF(AD3:AD102&lt;=BP117+$AM104*(BP117-BP115),AD3:AD102,"")))</f>
        <v>9.2814644858662998E-14</v>
      </c>
      <c r="BQ118" s="9">
        <f t="array" ref="BQ118">MAX(IF(ISBLANK(AE3:AE102),"",IF(AE3:AE102&lt;=BQ117+$AM104*(BQ117-BQ115),AE3:AE102,"")))</f>
        <v>1.0613732115416401E-13</v>
      </c>
      <c r="BR118" s="9">
        <f t="array" ref="BR118">MAX(IF(ISBLANK(AF3:AF102),"",IF(AF3:AF102&lt;=BR117+$AM104*(BR117-BR115),AF3:AF102,"")))</f>
        <v>8.9372953482325102E-14</v>
      </c>
      <c r="BS118" s="9">
        <f t="array" ref="BS118">MAX(IF(ISBLANK(AG3:AG102),"",IF(AG3:AG102&lt;=BS117+$AM104*(BS117-BS115),AG3:AG102,"")))</f>
        <v>9.2814644858662998E-14</v>
      </c>
      <c r="BT118" s="9">
        <f t="array" ref="BT118">MAX(IF(ISBLANK(AH3:AH102),"",IF(AH3:AH102&lt;=BT117+$AM104*(BT117-BT115),AH3:AH102,"")))</f>
        <v>1.0613732115416401E-13</v>
      </c>
      <c r="BU118" s="10">
        <f t="array" ref="BU118">MAX(IF(ISBLANK(AI3:AI102),"",IF(AI3:AI102&lt;=BU117+$AM104*(BU117-BU115),AI3:AI102,"")))</f>
        <v>8.9372953482325102E-14</v>
      </c>
    </row>
    <row r="119" spans="1:110" x14ac:dyDescent="0.45">
      <c r="A119" t="s">
        <v>13</v>
      </c>
      <c r="B119">
        <f>COUNT(A3:A102)</f>
        <v>100</v>
      </c>
      <c r="C119">
        <f t="shared" ref="C119:AJ119" si="24">COUNT(B3:B102)</f>
        <v>100</v>
      </c>
      <c r="D119">
        <f t="shared" si="24"/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H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M119">
        <f t="shared" si="24"/>
        <v>100</v>
      </c>
      <c r="N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Y119">
        <f t="shared" si="24"/>
        <v>100</v>
      </c>
      <c r="Z119">
        <f t="shared" si="24"/>
        <v>100</v>
      </c>
      <c r="AA119">
        <f t="shared" si="24"/>
        <v>100</v>
      </c>
      <c r="AB119">
        <f t="shared" si="24"/>
        <v>100</v>
      </c>
      <c r="AC119" s="20">
        <f t="shared" si="24"/>
        <v>100</v>
      </c>
      <c r="AD119">
        <f t="shared" si="24"/>
        <v>100</v>
      </c>
      <c r="AE119">
        <f t="shared" si="24"/>
        <v>100</v>
      </c>
      <c r="AF119">
        <f t="shared" si="24"/>
        <v>100</v>
      </c>
      <c r="AG119">
        <f t="shared" si="24"/>
        <v>100</v>
      </c>
      <c r="AH119">
        <f t="shared" si="24"/>
        <v>100</v>
      </c>
      <c r="AI119">
        <f t="shared" si="24"/>
        <v>100</v>
      </c>
      <c r="AJ119">
        <f t="shared" si="24"/>
        <v>100</v>
      </c>
      <c r="AL119" t="s">
        <v>1</v>
      </c>
      <c r="AM119" s="11">
        <f>AVERAGE(A3:A102)</f>
        <v>8.7095886058818894E-14</v>
      </c>
      <c r="AN119" s="12">
        <f t="shared" ref="AN119:BU119" si="25">AVERAGE(B3:B102)</f>
        <v>8.3266726846886728E-14</v>
      </c>
      <c r="AO119" s="12">
        <f t="shared" si="25"/>
        <v>8.6873841453893863E-14</v>
      </c>
      <c r="AP119" s="12">
        <f t="shared" si="25"/>
        <v>8.3266726846886728E-14</v>
      </c>
      <c r="AQ119" s="12">
        <f t="shared" si="25"/>
        <v>8.6214368977266526E-14</v>
      </c>
      <c r="AR119" s="12">
        <f t="shared" si="25"/>
        <v>8.5418339068610281E-14</v>
      </c>
      <c r="AS119" s="12">
        <f t="shared" si="25"/>
        <v>9.0154550491661195E-14</v>
      </c>
      <c r="AT119" s="12">
        <f t="shared" si="25"/>
        <v>8.3266726846886728E-14</v>
      </c>
      <c r="AU119" s="12">
        <f t="shared" si="25"/>
        <v>9.0176754952153716E-14</v>
      </c>
      <c r="AV119" s="12">
        <f t="shared" si="25"/>
        <v>8.3266726846886728E-14</v>
      </c>
      <c r="AW119" s="12">
        <f t="shared" si="25"/>
        <v>8.9317442331093844E-14</v>
      </c>
      <c r="AX119" s="12">
        <f t="shared" si="25"/>
        <v>9.3814955803850339E-14</v>
      </c>
      <c r="AY119" s="12">
        <f t="shared" si="25"/>
        <v>8.9163121330670936E-14</v>
      </c>
      <c r="AZ119" s="12">
        <f t="shared" si="25"/>
        <v>9.3984819926617985E-14</v>
      </c>
      <c r="BA119" s="12">
        <f t="shared" si="25"/>
        <v>8.9849239159889277E-14</v>
      </c>
      <c r="BB119" s="12">
        <f t="shared" si="25"/>
        <v>9.6189722853523484E-14</v>
      </c>
      <c r="BC119" s="12">
        <f t="shared" si="25"/>
        <v>8.9043217244011427E-14</v>
      </c>
      <c r="BD119" s="12">
        <f t="shared" si="25"/>
        <v>9.3424157299182286E-14</v>
      </c>
      <c r="BE119" s="12">
        <f t="shared" si="25"/>
        <v>8.903211501376516E-14</v>
      </c>
      <c r="BF119" s="12">
        <f t="shared" si="25"/>
        <v>9.3424157299182286E-14</v>
      </c>
      <c r="BG119" s="12">
        <f t="shared" si="25"/>
        <v>2.8151114772612082E-12</v>
      </c>
      <c r="BH119" s="12">
        <f t="shared" si="25"/>
        <v>4.2864900517969233E-12</v>
      </c>
      <c r="BI119" s="12">
        <f t="shared" si="25"/>
        <v>8.921308136677906E-14</v>
      </c>
      <c r="BJ119" s="12">
        <f t="shared" si="25"/>
        <v>2.8151114772612082E-12</v>
      </c>
      <c r="BK119" s="12">
        <f t="shared" si="25"/>
        <v>4.2864900517969233E-12</v>
      </c>
      <c r="BL119" s="12">
        <f t="shared" si="25"/>
        <v>8.921308136677906E-14</v>
      </c>
      <c r="BM119" s="12">
        <f t="shared" si="25"/>
        <v>8.9874774289455658E-14</v>
      </c>
      <c r="BN119" s="12">
        <f t="shared" si="25"/>
        <v>2.7750801656622926E-13</v>
      </c>
      <c r="BO119" s="12">
        <f t="shared" si="25"/>
        <v>8.9249718726591695E-14</v>
      </c>
      <c r="BP119" s="12">
        <f t="shared" si="25"/>
        <v>2.8150515252178723E-12</v>
      </c>
      <c r="BQ119" s="12">
        <f t="shared" si="25"/>
        <v>4.2864900517969233E-12</v>
      </c>
      <c r="BR119" s="12">
        <f t="shared" si="25"/>
        <v>8.921308136677906E-14</v>
      </c>
      <c r="BS119" s="12">
        <f t="shared" si="25"/>
        <v>2.8150515252178723E-12</v>
      </c>
      <c r="BT119" s="12">
        <f t="shared" si="25"/>
        <v>4.2864900517969233E-12</v>
      </c>
      <c r="BU119" s="13">
        <f t="shared" si="25"/>
        <v>8.921308136677906E-14</v>
      </c>
    </row>
    <row r="120" spans="1:110" x14ac:dyDescent="0.45">
      <c r="A120" t="s">
        <v>14</v>
      </c>
      <c r="B120">
        <f>GEOMEAN(A3:A102)</f>
        <v>8.7093835660413797E-14</v>
      </c>
      <c r="C120">
        <f t="shared" ref="C120:AJ120" si="26">GEOMEAN(B3:B102)</f>
        <v>8.3266726846886703E-14</v>
      </c>
      <c r="D120">
        <f t="shared" si="26"/>
        <v>8.6871925220230465E-14</v>
      </c>
      <c r="E120">
        <f t="shared" si="26"/>
        <v>8.3266726846886703E-14</v>
      </c>
      <c r="F120">
        <f t="shared" si="26"/>
        <v>8.621308261143096E-14</v>
      </c>
      <c r="G120">
        <f t="shared" si="26"/>
        <v>8.5417521812925002E-14</v>
      </c>
      <c r="H120">
        <f t="shared" si="26"/>
        <v>9.015378733417879E-14</v>
      </c>
      <c r="I120">
        <f t="shared" si="26"/>
        <v>8.3266726846886703E-14</v>
      </c>
      <c r="J120">
        <f t="shared" si="26"/>
        <v>9.0175845285116581E-14</v>
      </c>
      <c r="K120">
        <f t="shared" si="26"/>
        <v>8.3266726846886703E-14</v>
      </c>
      <c r="L120">
        <f t="shared" si="26"/>
        <v>8.9313843344633787E-14</v>
      </c>
      <c r="M120">
        <f t="shared" si="26"/>
        <v>9.3799482954000372E-14</v>
      </c>
      <c r="N120">
        <f t="shared" si="26"/>
        <v>8.9158832025711884E-14</v>
      </c>
      <c r="O120">
        <f t="shared" si="26"/>
        <v>9.3968578091362721E-14</v>
      </c>
      <c r="P120">
        <f t="shared" si="26"/>
        <v>8.9844386732925168E-14</v>
      </c>
      <c r="Q120">
        <f t="shared" si="26"/>
        <v>9.6141925672770867E-14</v>
      </c>
      <c r="R120">
        <f t="shared" si="26"/>
        <v>8.9039637615500493E-14</v>
      </c>
      <c r="S120">
        <f t="shared" si="26"/>
        <v>9.3406572637659533E-14</v>
      </c>
      <c r="T120">
        <f t="shared" si="26"/>
        <v>8.9028787132132016E-14</v>
      </c>
      <c r="U120">
        <f t="shared" si="26"/>
        <v>9.3406572637659533E-14</v>
      </c>
      <c r="V120">
        <f t="shared" si="26"/>
        <v>1.0590624740024536E-13</v>
      </c>
      <c r="W120">
        <f t="shared" si="26"/>
        <v>1.2646282601006501E-13</v>
      </c>
      <c r="X120">
        <f t="shared" si="26"/>
        <v>8.9213061583155507E-14</v>
      </c>
      <c r="Y120">
        <f t="shared" si="26"/>
        <v>1.0590624740024536E-13</v>
      </c>
      <c r="Z120">
        <f t="shared" si="26"/>
        <v>1.2646282601006501E-13</v>
      </c>
      <c r="AA120">
        <f t="shared" si="26"/>
        <v>8.9213061583155507E-14</v>
      </c>
      <c r="AB120">
        <f t="shared" si="26"/>
        <v>8.9868365823009505E-14</v>
      </c>
      <c r="AC120" s="20">
        <f t="shared" si="26"/>
        <v>1.0820248772013775E-13</v>
      </c>
      <c r="AD120">
        <f t="shared" si="26"/>
        <v>8.9249681586813469E-14</v>
      </c>
      <c r="AE120">
        <f t="shared" si="26"/>
        <v>1.0580391516094792E-13</v>
      </c>
      <c r="AF120">
        <f t="shared" si="26"/>
        <v>1.2646282601006501E-13</v>
      </c>
      <c r="AG120">
        <f t="shared" si="26"/>
        <v>8.9213061583155507E-14</v>
      </c>
      <c r="AH120">
        <f t="shared" si="26"/>
        <v>1.0580391516094792E-13</v>
      </c>
      <c r="AI120">
        <f t="shared" si="26"/>
        <v>1.2646282601006501E-13</v>
      </c>
      <c r="AJ120">
        <f t="shared" si="26"/>
        <v>8.9213061583155507E-14</v>
      </c>
    </row>
    <row r="121" spans="1:110" x14ac:dyDescent="0.45">
      <c r="A121" t="s">
        <v>15</v>
      </c>
      <c r="B121">
        <f>HARMEAN(A3:A102)</f>
        <v>8.7091784791859743E-14</v>
      </c>
      <c r="C121">
        <f t="shared" ref="C121:AJ121" si="27">HARMEAN(B3:B102)</f>
        <v>8.3266726846886627E-14</v>
      </c>
      <c r="D121">
        <f t="shared" si="27"/>
        <v>8.6870008897039659E-14</v>
      </c>
      <c r="E121">
        <f t="shared" si="27"/>
        <v>8.3266726846886627E-14</v>
      </c>
      <c r="F121">
        <f t="shared" si="27"/>
        <v>8.6211795702509734E-14</v>
      </c>
      <c r="G121">
        <f t="shared" si="27"/>
        <v>8.5416705169588709E-14</v>
      </c>
      <c r="H121">
        <f t="shared" si="27"/>
        <v>9.0153023806149106E-14</v>
      </c>
      <c r="I121">
        <f t="shared" si="27"/>
        <v>8.3266726846886627E-14</v>
      </c>
      <c r="J121">
        <f t="shared" si="27"/>
        <v>9.0174936444418994E-14</v>
      </c>
      <c r="K121">
        <f t="shared" si="27"/>
        <v>8.3266726846886627E-14</v>
      </c>
      <c r="L121">
        <f t="shared" si="27"/>
        <v>8.9310250670599958E-14</v>
      </c>
      <c r="M121">
        <f t="shared" si="27"/>
        <v>9.3783981058745375E-14</v>
      </c>
      <c r="N121">
        <f t="shared" si="27"/>
        <v>8.9154549716829232E-14</v>
      </c>
      <c r="O121">
        <f t="shared" si="27"/>
        <v>9.3952361397566601E-14</v>
      </c>
      <c r="P121">
        <f t="shared" si="27"/>
        <v>8.983952769010341E-14</v>
      </c>
      <c r="Q121">
        <f t="shared" si="27"/>
        <v>9.6095856133630769E-14</v>
      </c>
      <c r="R121">
        <f t="shared" si="27"/>
        <v>8.9036065472341915E-14</v>
      </c>
      <c r="S121">
        <f t="shared" si="27"/>
        <v>9.3388975281711842E-14</v>
      </c>
      <c r="T121">
        <f t="shared" si="27"/>
        <v>8.9025461227459967E-14</v>
      </c>
      <c r="U121">
        <f t="shared" si="27"/>
        <v>9.3388975281711842E-14</v>
      </c>
      <c r="V121">
        <f t="shared" si="27"/>
        <v>9.2434201537638972E-14</v>
      </c>
      <c r="W121">
        <f t="shared" si="27"/>
        <v>1.033450842317943E-13</v>
      </c>
      <c r="X121">
        <f t="shared" si="27"/>
        <v>8.9213041800860623E-14</v>
      </c>
      <c r="Y121">
        <f t="shared" si="27"/>
        <v>9.2434201537638972E-14</v>
      </c>
      <c r="Z121">
        <f t="shared" si="27"/>
        <v>1.033450842317943E-13</v>
      </c>
      <c r="AA121">
        <f t="shared" si="27"/>
        <v>8.9213041800860623E-14</v>
      </c>
      <c r="AB121">
        <f t="shared" si="27"/>
        <v>8.9861969184163189E-14</v>
      </c>
      <c r="AC121">
        <f t="shared" si="27"/>
        <v>1.0369613396737057E-13</v>
      </c>
      <c r="AD121">
        <f t="shared" si="27"/>
        <v>8.9249644450966005E-14</v>
      </c>
      <c r="AE121">
        <f t="shared" si="27"/>
        <v>9.2340599203227167E-14</v>
      </c>
      <c r="AF121">
        <f t="shared" si="27"/>
        <v>1.033450842317943E-13</v>
      </c>
      <c r="AG121">
        <f t="shared" si="27"/>
        <v>8.9213041800860623E-14</v>
      </c>
      <c r="AH121">
        <f t="shared" si="27"/>
        <v>9.2340599203227167E-14</v>
      </c>
      <c r="AI121">
        <f t="shared" si="27"/>
        <v>1.033450842317943E-13</v>
      </c>
      <c r="AJ121">
        <f t="shared" si="27"/>
        <v>8.9213041800860623E-14</v>
      </c>
      <c r="AL121" t="s">
        <v>20</v>
      </c>
      <c r="AM121" s="3">
        <f>IF(MIN(AM114:BU114)&gt;=0,0,MIN(AM114:BU114))</f>
        <v>0</v>
      </c>
    </row>
    <row r="122" spans="1:110" x14ac:dyDescent="0.45">
      <c r="A122" t="s">
        <v>16</v>
      </c>
      <c r="B122">
        <f>AVEDEV(A3:A102)</f>
        <v>4.9626969200744514E-16</v>
      </c>
      <c r="C122">
        <f t="shared" ref="C122:AJ122" si="28">AVEDEV(B3:B102)</f>
        <v>2.5243548967072378E-29</v>
      </c>
      <c r="D122">
        <f t="shared" si="28"/>
        <v>4.8621107140433706E-16</v>
      </c>
      <c r="E122">
        <f t="shared" si="28"/>
        <v>2.5243548967072378E-29</v>
      </c>
      <c r="F122">
        <f t="shared" si="28"/>
        <v>3.8280489889075353E-16</v>
      </c>
      <c r="G122">
        <f t="shared" si="28"/>
        <v>2.970956813896957E-16</v>
      </c>
      <c r="H122">
        <f t="shared" si="28"/>
        <v>2.9132252166163236E-16</v>
      </c>
      <c r="I122">
        <f t="shared" si="28"/>
        <v>2.5243548967072378E-29</v>
      </c>
      <c r="J122">
        <f t="shared" si="28"/>
        <v>3.201883203018974E-16</v>
      </c>
      <c r="K122">
        <f t="shared" si="28"/>
        <v>2.5243548967072378E-29</v>
      </c>
      <c r="L122">
        <f t="shared" si="28"/>
        <v>6.6058269965197832E-16</v>
      </c>
      <c r="M122">
        <f t="shared" si="28"/>
        <v>1.3155698752598236E-15</v>
      </c>
      <c r="N122">
        <f t="shared" si="28"/>
        <v>7.0867756107873746E-16</v>
      </c>
      <c r="O122">
        <f t="shared" si="28"/>
        <v>1.3561596290401148E-15</v>
      </c>
      <c r="P122">
        <f t="shared" si="28"/>
        <v>7.6809669735667088E-16</v>
      </c>
      <c r="Q122">
        <f t="shared" si="28"/>
        <v>2.2688517731239131E-15</v>
      </c>
      <c r="R122">
        <f t="shared" si="28"/>
        <v>6.0964566728216271E-16</v>
      </c>
      <c r="S122">
        <f t="shared" si="28"/>
        <v>1.4499734746209469E-15</v>
      </c>
      <c r="T122">
        <f t="shared" si="28"/>
        <v>6.0047522509876649E-16</v>
      </c>
      <c r="U122">
        <f t="shared" si="28"/>
        <v>1.4499734746209469E-15</v>
      </c>
      <c r="V122">
        <f t="shared" si="28"/>
        <v>5.2872888067767473E-12</v>
      </c>
      <c r="W122">
        <f t="shared" si="28"/>
        <v>8.0774036126385184E-12</v>
      </c>
      <c r="X122">
        <f t="shared" si="28"/>
        <v>5.719869022867845E-17</v>
      </c>
      <c r="Y122">
        <f t="shared" si="28"/>
        <v>5.2872888067767473E-12</v>
      </c>
      <c r="Z122">
        <f t="shared" si="28"/>
        <v>8.0774036126385184E-12</v>
      </c>
      <c r="AA122">
        <f t="shared" si="28"/>
        <v>5.719869022867845E-17</v>
      </c>
      <c r="AB122">
        <f t="shared" si="28"/>
        <v>8.5051965470484151E-16</v>
      </c>
      <c r="AC122">
        <f t="shared" si="28"/>
        <v>3.4572440466007403E-13</v>
      </c>
      <c r="AD122">
        <f t="shared" si="28"/>
        <v>6.521450046647174E-17</v>
      </c>
      <c r="AE122">
        <f t="shared" si="28"/>
        <v>5.2873434741584689E-12</v>
      </c>
      <c r="AF122">
        <f t="shared" si="28"/>
        <v>8.0774036126385184E-12</v>
      </c>
      <c r="AG122">
        <f t="shared" si="28"/>
        <v>5.719869022867845E-17</v>
      </c>
      <c r="AH122">
        <f t="shared" si="28"/>
        <v>5.2873434741584689E-12</v>
      </c>
      <c r="AI122">
        <f t="shared" si="28"/>
        <v>8.0774036126385184E-12</v>
      </c>
      <c r="AJ122">
        <f t="shared" si="28"/>
        <v>5.719869022867845E-17</v>
      </c>
    </row>
    <row r="123" spans="1:110" x14ac:dyDescent="0.45">
      <c r="A123" t="s">
        <v>17</v>
      </c>
      <c r="B123">
        <f>[1]!MAD(A3:A102)</f>
        <v>3.8857805861884265E-16</v>
      </c>
      <c r="C123">
        <f>[1]!MAD(B3:B102)</f>
        <v>0</v>
      </c>
      <c r="D123">
        <f>[1]!MAD(C3:C102)</f>
        <v>4.4408920985010048E-16</v>
      </c>
      <c r="E123">
        <f>[1]!MAD(D3:D102)</f>
        <v>0</v>
      </c>
      <c r="F123">
        <f>[1]!MAD(E3:E102)</f>
        <v>3.3306690738759745E-16</v>
      </c>
      <c r="G123">
        <f>[1]!MAD(F3:F102)</f>
        <v>2.2204460492500606E-16</v>
      </c>
      <c r="H123">
        <f>[1]!MAD(G3:G102)</f>
        <v>2.2204460492509442E-16</v>
      </c>
      <c r="I123">
        <f>[1]!MAD(H3:H102)</f>
        <v>0</v>
      </c>
      <c r="J123">
        <f>[1]!MAD(I3:I102)</f>
        <v>2.2204460492509442E-16</v>
      </c>
      <c r="K123">
        <f>[1]!MAD(J3:J102)</f>
        <v>0</v>
      </c>
      <c r="L123">
        <f>[1]!MAD(K3:K102)</f>
        <v>5.5511151231260351E-16</v>
      </c>
      <c r="M123">
        <f>[1]!MAD(L3:L102)</f>
        <v>1.0547118733938482E-15</v>
      </c>
      <c r="N123">
        <f>[1]!MAD(M3:M102)</f>
        <v>6.1062266354384872E-16</v>
      </c>
      <c r="O123">
        <f>[1]!MAD(N3:N102)</f>
        <v>1.2212453270877037E-15</v>
      </c>
      <c r="P123">
        <f>[1]!MAD(O3:O102)</f>
        <v>6.6613381477510655E-16</v>
      </c>
      <c r="Q123">
        <f>[1]!MAD(P3:P102)</f>
        <v>1.8318679906314957E-15</v>
      </c>
      <c r="R123">
        <f>[1]!MAD(Q3:Q102)</f>
        <v>4.4408920985010048E-16</v>
      </c>
      <c r="S123">
        <f>[1]!MAD(R3:R102)</f>
        <v>1.1657341758564017E-15</v>
      </c>
      <c r="T123">
        <f>[1]!MAD(S3:S102)</f>
        <v>5.5511151231260351E-16</v>
      </c>
      <c r="U123">
        <f>[1]!MAD(T3:T102)</f>
        <v>1.1657341758564017E-15</v>
      </c>
      <c r="V123">
        <f>[1]!MAD(U3:U102)</f>
        <v>7.7715611723759696E-16</v>
      </c>
      <c r="W123">
        <f>[1]!MAD(V3:V102)</f>
        <v>1.7763568394000107E-15</v>
      </c>
      <c r="X123">
        <f>[1]!MAD(W3:W102)</f>
        <v>0</v>
      </c>
      <c r="Y123">
        <f>[1]!MAD(X3:X102)</f>
        <v>7.7715611723759696E-16</v>
      </c>
      <c r="Z123">
        <f>[1]!MAD(Y3:Y102)</f>
        <v>1.7763568394000107E-15</v>
      </c>
      <c r="AA123">
        <f>[1]!MAD(Z3:Z102)</f>
        <v>0</v>
      </c>
      <c r="AB123">
        <f>[1]!MAD(AA3:AA102)</f>
        <v>6.6613381477510655E-16</v>
      </c>
      <c r="AC123">
        <f>[1]!MAD(AB3:AB102)</f>
        <v>2.7755575615625001E-15</v>
      </c>
      <c r="AD123">
        <f>[1]!MAD(AC3:AC102)</f>
        <v>1.1102230246250303E-16</v>
      </c>
      <c r="AE123">
        <f>[1]!MAD(AD3:AD102)</f>
        <v>7.7715611723759696E-16</v>
      </c>
      <c r="AF123">
        <f>[1]!MAD(AE3:AE102)</f>
        <v>1.7763568394000107E-15</v>
      </c>
      <c r="AG123">
        <f>[1]!MAD(AF3:AF102)</f>
        <v>0</v>
      </c>
      <c r="AH123">
        <f>[1]!MAD(AG3:AG102)</f>
        <v>7.7715611723759696E-16</v>
      </c>
      <c r="AI123">
        <f>[1]!MAD(AH3:AH102)</f>
        <v>1.7763568394000107E-15</v>
      </c>
      <c r="AJ123">
        <f>[1]!MAD(AI3:AI102)</f>
        <v>0</v>
      </c>
      <c r="AL123" t="s">
        <v>21</v>
      </c>
      <c r="AM123" t="s">
        <v>30</v>
      </c>
      <c r="AN123" t="s">
        <v>30</v>
      </c>
      <c r="AO123" t="s">
        <v>30</v>
      </c>
      <c r="AP123" t="s">
        <v>30</v>
      </c>
      <c r="AQ123" t="s">
        <v>30</v>
      </c>
      <c r="AR123" t="s">
        <v>30</v>
      </c>
      <c r="AS123">
        <f>G84</f>
        <v>9.0261131902025201E-14</v>
      </c>
      <c r="AT123" t="s">
        <v>30</v>
      </c>
      <c r="AU123" t="s">
        <v>30</v>
      </c>
      <c r="AV123" t="s">
        <v>30</v>
      </c>
      <c r="AW123" t="s">
        <v>30</v>
      </c>
      <c r="AX123" t="s">
        <v>30</v>
      </c>
      <c r="AY123" t="s">
        <v>30</v>
      </c>
      <c r="AZ123" t="s">
        <v>30</v>
      </c>
      <c r="BA123" t="s">
        <v>30</v>
      </c>
      <c r="BB123">
        <f>P28</f>
        <v>9.6145313932538506E-14</v>
      </c>
      <c r="BC123" t="s">
        <v>30</v>
      </c>
      <c r="BD123" t="s">
        <v>30</v>
      </c>
      <c r="BE123" t="s">
        <v>30</v>
      </c>
      <c r="BF123" t="s">
        <v>30</v>
      </c>
      <c r="BG123" t="s">
        <v>30</v>
      </c>
      <c r="BH123">
        <f>V56</f>
        <v>1.00919272938426E-13</v>
      </c>
      <c r="BI123" t="s">
        <v>30</v>
      </c>
      <c r="BJ123" t="s">
        <v>30</v>
      </c>
      <c r="BK123">
        <f>Y56</f>
        <v>1.00919272938426E-13</v>
      </c>
      <c r="BL123" t="s">
        <v>30</v>
      </c>
      <c r="BM123">
        <f>AA43</f>
        <v>9.0483176506950195E-14</v>
      </c>
      <c r="BN123">
        <f>AB56</f>
        <v>1.01585406753201E-13</v>
      </c>
      <c r="BO123" t="s">
        <v>30</v>
      </c>
      <c r="BP123" t="s">
        <v>30</v>
      </c>
      <c r="BQ123">
        <f>AE56</f>
        <v>1.00919272938426E-13</v>
      </c>
      <c r="BR123" t="s">
        <v>30</v>
      </c>
      <c r="BS123" t="s">
        <v>30</v>
      </c>
      <c r="BT123">
        <f>AH56</f>
        <v>1.00919272938426E-13</v>
      </c>
      <c r="BU123" t="s">
        <v>30</v>
      </c>
    </row>
    <row r="124" spans="1:110" x14ac:dyDescent="0.45">
      <c r="A124" s="1" t="s">
        <v>18</v>
      </c>
      <c r="B124" s="1">
        <f>[1]!IQR(A3:A102,FALSE)</f>
        <v>7.7715611723759696E-16</v>
      </c>
      <c r="C124" s="1">
        <f>[1]!IQR(B3:B102,FALSE)</f>
        <v>0</v>
      </c>
      <c r="D124" s="1">
        <f>[1]!IQR(C3:C102,FALSE)</f>
        <v>8.0491169285323849E-16</v>
      </c>
      <c r="E124" s="1">
        <f>[1]!IQR(D3:D102,FALSE)</f>
        <v>0</v>
      </c>
      <c r="F124" s="1">
        <f>[1]!IQR(E3:E102,FALSE)</f>
        <v>6.6613381477509392E-16</v>
      </c>
      <c r="G124" s="1">
        <f>[1]!IQR(F3:F102,FALSE)</f>
        <v>4.4408920985001213E-16</v>
      </c>
      <c r="H124" s="1">
        <f>[1]!IQR(G3:G102,FALSE)</f>
        <v>4.4408920985010048E-16</v>
      </c>
      <c r="I124" s="1">
        <f>[1]!IQR(H3:H102,FALSE)</f>
        <v>0</v>
      </c>
      <c r="J124" s="1">
        <f>[1]!IQR(I3:I102,FALSE)</f>
        <v>4.4408920985010048E-16</v>
      </c>
      <c r="K124" s="1">
        <f>[1]!IQR(J3:J102,FALSE)</f>
        <v>0</v>
      </c>
      <c r="L124" s="1">
        <f>[1]!IQR(K3:K102,FALSE)</f>
        <v>1.2212453270876974E-15</v>
      </c>
      <c r="M124" s="1">
        <f>[1]!IQR(L3:L102,FALSE)</f>
        <v>1.998401444325307E-15</v>
      </c>
      <c r="N124" s="1">
        <f>[1]!IQR(M3:M102,FALSE)</f>
        <v>1.1657341758564522E-15</v>
      </c>
      <c r="O124" s="1">
        <f>[1]!IQR(N3:N102,FALSE)</f>
        <v>2.2759572004816593E-15</v>
      </c>
      <c r="P124" s="1">
        <f>[1]!IQR(O3:O102,FALSE)</f>
        <v>1.3322676295502005E-15</v>
      </c>
      <c r="Q124" s="1">
        <f>[1]!IQR(P3:P102,FALSE)</f>
        <v>3.5527136788005009E-15</v>
      </c>
      <c r="R124" s="1">
        <f>[1]!IQR(Q3:Q102,FALSE)</f>
        <v>8.8817841970020096E-16</v>
      </c>
      <c r="S124" s="1">
        <f>[1]!IQR(R3:R102,FALSE)</f>
        <v>2.2759572004815583E-15</v>
      </c>
      <c r="T124" s="1">
        <f>[1]!IQR(S3:S102,FALSE)</f>
        <v>9.4368957093144617E-16</v>
      </c>
      <c r="U124" s="1">
        <f>[1]!IQR(T3:T102,FALSE)</f>
        <v>2.2759572004815583E-15</v>
      </c>
      <c r="V124" s="1">
        <f>[1]!IQR(U3:U102,FALSE)</f>
        <v>1.5543122344751939E-15</v>
      </c>
      <c r="W124" s="1">
        <f>[1]!IQR(V3:V102,FALSE)</f>
        <v>3.4694469519532986E-15</v>
      </c>
      <c r="X124" s="1">
        <f>[1]!IQR(W3:W102,FALSE)</f>
        <v>1.1102230246250303E-16</v>
      </c>
      <c r="Y124" s="1">
        <f>[1]!IQR(X3:X102,FALSE)</f>
        <v>1.5543122344751939E-15</v>
      </c>
      <c r="Z124" s="1">
        <f>[1]!IQR(Y3:Y102,FALSE)</f>
        <v>3.4694469519532986E-15</v>
      </c>
      <c r="AA124" s="1">
        <f>[1]!IQR(Z3:Z102,FALSE)</f>
        <v>1.1102230246250303E-16</v>
      </c>
      <c r="AB124" s="1">
        <f>[1]!IQR(AA3:AA102,FALSE)</f>
        <v>1.4432899320127035E-15</v>
      </c>
      <c r="AC124" s="1">
        <f>[1]!IQR(AB3:AB102,FALSE)</f>
        <v>5.1070259132753793E-15</v>
      </c>
      <c r="AD124" s="1">
        <f>[1]!IQR(AC3:AC102,FALSE)</f>
        <v>1.1102230246250303E-16</v>
      </c>
      <c r="AE124" s="1">
        <f>[1]!IQR(AD3:AD102,FALSE)</f>
        <v>1.6653345369376969E-15</v>
      </c>
      <c r="AF124" s="1">
        <f>[1]!IQR(AE3:AE102,FALSE)</f>
        <v>3.4694469519532986E-15</v>
      </c>
      <c r="AG124" s="1">
        <f>[1]!IQR(AF3:AF102,FALSE)</f>
        <v>1.1102230246250303E-16</v>
      </c>
      <c r="AH124" s="1">
        <f>[1]!IQR(AG3:AG102,FALSE)</f>
        <v>1.6653345369376969E-15</v>
      </c>
      <c r="AI124" s="1">
        <f>[1]!IQR(AH3:AH102,FALSE)</f>
        <v>3.4694469519532986E-15</v>
      </c>
      <c r="AJ124" s="1">
        <f>[1]!IQR(AI3:AI102,FALSE)</f>
        <v>1.1102230246250303E-16</v>
      </c>
      <c r="BB124">
        <f>P56</f>
        <v>9.3369756370975602E-14</v>
      </c>
    </row>
    <row r="126" spans="1:110" x14ac:dyDescent="0.45">
      <c r="A126" t="s">
        <v>38</v>
      </c>
    </row>
    <row r="128" spans="1:110" x14ac:dyDescent="0.45">
      <c r="B128" t="str">
        <f>A2</f>
        <v>UF Bitdiff Cbrt</v>
      </c>
      <c r="C128" t="str">
        <f t="shared" ref="C128:AJ128" si="29">B2</f>
        <v>UF BitdiffVA Cbrt</v>
      </c>
      <c r="D128" t="str">
        <f t="shared" si="29"/>
        <v>UF HardLog Cbrt</v>
      </c>
      <c r="E128" t="str">
        <f t="shared" si="29"/>
        <v>UF HardLogVA Cbrt</v>
      </c>
      <c r="F128" t="str">
        <f t="shared" si="29"/>
        <v>UF Log Cbrt</v>
      </c>
      <c r="G128" t="str">
        <f t="shared" si="29"/>
        <v>UF LogVA Cbrt</v>
      </c>
      <c r="H128" t="str">
        <f t="shared" si="29"/>
        <v>UF Mul Cbrt</v>
      </c>
      <c r="I128" t="s">
        <v>94</v>
      </c>
      <c r="J128" t="str">
        <f t="shared" si="29"/>
        <v>UF NoLog Cbrt</v>
      </c>
      <c r="K128" t="str">
        <f t="shared" si="29"/>
        <v>UF NoLogVA Cbrt</v>
      </c>
      <c r="L128" t="str">
        <f t="shared" si="29"/>
        <v>UFDistr Bitdiff Cbrt</v>
      </c>
      <c r="M128" t="str">
        <f t="shared" si="29"/>
        <v>UFDistr BitdiffVA Cbrt</v>
      </c>
      <c r="N128" t="str">
        <f t="shared" si="29"/>
        <v>UFDistr HardLog Cbrt</v>
      </c>
      <c r="O128" t="str">
        <f t="shared" si="29"/>
        <v>UFDistr HardLogVA Cbrt</v>
      </c>
      <c r="P128" t="str">
        <f t="shared" si="29"/>
        <v>UFDistr Log Cbrt</v>
      </c>
      <c r="Q128" t="str">
        <f t="shared" si="29"/>
        <v>UFDistr LogVA Cbrt</v>
      </c>
      <c r="R128" t="str">
        <f t="shared" si="29"/>
        <v>UFDistr Mul Cbrt</v>
      </c>
      <c r="S128" t="str">
        <f t="shared" si="29"/>
        <v>UFDistr MulVA Cbrt</v>
      </c>
      <c r="T128" t="str">
        <f t="shared" si="29"/>
        <v>UFDistr NoLog Cbrt</v>
      </c>
      <c r="U128" t="str">
        <f t="shared" si="29"/>
        <v>UFDistr NoLogVA Cbrt</v>
      </c>
      <c r="V128" t="str">
        <f t="shared" si="29"/>
        <v>UFCenter Bitdiff Cbrt</v>
      </c>
      <c r="W128" t="str">
        <f t="shared" si="29"/>
        <v>UFCenter BitdiffVA Cbrt</v>
      </c>
      <c r="X128" t="str">
        <f t="shared" si="29"/>
        <v>UFCenter BitdiffFN Cbrt</v>
      </c>
      <c r="Y128" t="str">
        <f t="shared" si="29"/>
        <v>UFCenter HardLog Cbrt</v>
      </c>
      <c r="Z128" t="str">
        <f t="shared" si="29"/>
        <v>UFCenter HardLogVA Cbrt</v>
      </c>
      <c r="AA128" t="str">
        <f t="shared" si="29"/>
        <v>UFCenter HardLogFN Cbrt</v>
      </c>
      <c r="AB128" t="str">
        <f t="shared" si="29"/>
        <v>UFCenter Log Cbrt</v>
      </c>
      <c r="AC128" t="str">
        <f t="shared" si="29"/>
        <v>UFCenter LogVA Cbrt</v>
      </c>
      <c r="AD128" t="str">
        <f t="shared" si="29"/>
        <v>UFCenter LogFN Cbrt</v>
      </c>
      <c r="AE128" t="str">
        <f t="shared" si="29"/>
        <v>UFCenter Mul Cbrt</v>
      </c>
      <c r="AF128" t="str">
        <f t="shared" si="29"/>
        <v>UFCenter MulVA Cbrt</v>
      </c>
      <c r="AG128" t="str">
        <f t="shared" si="29"/>
        <v>UFCenter MulFN Cbrt</v>
      </c>
      <c r="AH128" t="str">
        <f t="shared" si="29"/>
        <v>UFCenter NoLog Cbrt</v>
      </c>
      <c r="AI128" t="str">
        <f t="shared" si="29"/>
        <v>UFCenter NoLogVA Cbrt</v>
      </c>
      <c r="AJ128" t="str">
        <f t="shared" si="29"/>
        <v>UFCenter NoLogFN Cbrt</v>
      </c>
    </row>
    <row r="129" spans="1:37" x14ac:dyDescent="0.45">
      <c r="A129" t="s">
        <v>39</v>
      </c>
      <c r="B129" s="5">
        <f>MEDIAN(A3:A102)</f>
        <v>8.7096996281843455E-14</v>
      </c>
      <c r="C129" s="6">
        <f t="shared" ref="C129:AJ129" si="30">MEDIAN(B3:B102)</f>
        <v>8.3266726846886703E-14</v>
      </c>
      <c r="D129" s="6">
        <f t="shared" si="30"/>
        <v>8.6819440525687204E-14</v>
      </c>
      <c r="E129" s="6">
        <f t="shared" si="30"/>
        <v>8.3266726846886703E-14</v>
      </c>
      <c r="F129" s="6">
        <f t="shared" si="30"/>
        <v>8.62643290133746E-14</v>
      </c>
      <c r="G129" s="6">
        <f t="shared" si="30"/>
        <v>8.53761505936745E-14</v>
      </c>
      <c r="H129" s="6">
        <f t="shared" si="30"/>
        <v>9.0150109599562698E-14</v>
      </c>
      <c r="I129" s="6">
        <f t="shared" si="30"/>
        <v>8.3266726846886703E-14</v>
      </c>
      <c r="J129" s="6">
        <f t="shared" si="30"/>
        <v>9.0150109599562698E-14</v>
      </c>
      <c r="K129" s="6">
        <f t="shared" si="30"/>
        <v>8.3266726846886703E-14</v>
      </c>
      <c r="L129" s="6">
        <f t="shared" si="30"/>
        <v>8.9261931179862497E-14</v>
      </c>
      <c r="M129" s="6">
        <f t="shared" si="30"/>
        <v>9.3980379034519451E-14</v>
      </c>
      <c r="N129" s="6">
        <f t="shared" si="30"/>
        <v>8.9095397726168749E-14</v>
      </c>
      <c r="O129" s="6">
        <f t="shared" si="30"/>
        <v>9.4091401336981941E-14</v>
      </c>
      <c r="P129" s="6">
        <f t="shared" si="30"/>
        <v>8.9928064994637604E-14</v>
      </c>
      <c r="Q129" s="6">
        <f t="shared" si="30"/>
        <v>9.5645713571457198E-14</v>
      </c>
      <c r="R129" s="6">
        <f t="shared" si="30"/>
        <v>8.9039886574937504E-14</v>
      </c>
      <c r="S129" s="6">
        <f t="shared" si="30"/>
        <v>9.3480778673438105E-14</v>
      </c>
      <c r="T129" s="6">
        <f t="shared" si="30"/>
        <v>8.8928864272475001E-14</v>
      </c>
      <c r="U129" s="6">
        <f t="shared" si="30"/>
        <v>9.3480778673438105E-14</v>
      </c>
      <c r="V129" s="6">
        <f t="shared" si="30"/>
        <v>8.9706020389712598E-14</v>
      </c>
      <c r="W129" s="6">
        <f t="shared" si="30"/>
        <v>9.9698027611338994E-14</v>
      </c>
      <c r="X129" s="6">
        <f t="shared" si="30"/>
        <v>8.9261931179862497E-14</v>
      </c>
      <c r="Y129" s="6">
        <f t="shared" si="30"/>
        <v>8.9706020389712598E-14</v>
      </c>
      <c r="Z129" s="6">
        <f t="shared" si="30"/>
        <v>9.9698027611338994E-14</v>
      </c>
      <c r="AA129" s="6">
        <f t="shared" si="30"/>
        <v>8.9261931179862497E-14</v>
      </c>
      <c r="AB129" s="6">
        <f t="shared" si="30"/>
        <v>8.9817042692175101E-14</v>
      </c>
      <c r="AC129" s="6">
        <f t="shared" si="30"/>
        <v>1.02917674382752E-13</v>
      </c>
      <c r="AD129" s="6">
        <f t="shared" si="30"/>
        <v>8.9261931179862497E-14</v>
      </c>
      <c r="AE129" s="6">
        <f t="shared" si="30"/>
        <v>8.9706020389712598E-14</v>
      </c>
      <c r="AF129" s="6">
        <f t="shared" si="30"/>
        <v>9.9698027611338994E-14</v>
      </c>
      <c r="AG129" s="6">
        <f t="shared" si="30"/>
        <v>8.9261931179862497E-14</v>
      </c>
      <c r="AH129" s="6">
        <f t="shared" si="30"/>
        <v>8.9706020389712598E-14</v>
      </c>
      <c r="AI129" s="6">
        <f t="shared" si="30"/>
        <v>9.9698027611338994E-14</v>
      </c>
      <c r="AJ129" s="7">
        <f t="shared" si="30"/>
        <v>8.9261931179862497E-14</v>
      </c>
    </row>
    <row r="130" spans="1:37" x14ac:dyDescent="0.45">
      <c r="A130" t="s">
        <v>40</v>
      </c>
      <c r="B130" s="8">
        <f>[1]!RANK_SUM(A3:AI102, 1,1)</f>
        <v>175050</v>
      </c>
      <c r="C130" s="9">
        <f>[1]!RANK_SUM(A3:AI102, 2,1)</f>
        <v>175050</v>
      </c>
      <c r="D130" s="9">
        <f>[1]!RANK_SUM(A3:AI102, 3,1)</f>
        <v>175050</v>
      </c>
      <c r="E130" s="9">
        <f>[1]!RANK_SUM(A3:AI102, 4,1)</f>
        <v>175050</v>
      </c>
      <c r="F130" s="9">
        <f>[1]!RANK_SUM(A3:AI102, 5,1)</f>
        <v>175050</v>
      </c>
      <c r="G130" s="9">
        <f>[1]!RANK_SUM(A3:AI102, 6,1)</f>
        <v>175050</v>
      </c>
      <c r="H130" s="9">
        <f>[1]!RANK_SUM(A3:AI102, 7,1)</f>
        <v>175050</v>
      </c>
      <c r="I130" s="9">
        <f>[1]!RANK_SUM(A3:AI102, 8,1)</f>
        <v>175050</v>
      </c>
      <c r="J130" s="9">
        <f>[1]!RANK_SUM(A3:AI102, 9,1)</f>
        <v>175050</v>
      </c>
      <c r="K130" s="9">
        <f>[1]!RANK_SUM(A3:AI102, 10,1)</f>
        <v>175050</v>
      </c>
      <c r="L130" s="9">
        <f>[1]!RANK_SUM(A3:AI102, 11,1)</f>
        <v>175050</v>
      </c>
      <c r="M130" s="9">
        <f>[1]!RANK_SUM(A3:AI102, 12,1)</f>
        <v>175050</v>
      </c>
      <c r="N130" s="9">
        <f>[1]!RANK_SUM(A3:AI102, 13,1)</f>
        <v>175050</v>
      </c>
      <c r="O130" s="9">
        <f>[1]!RANK_SUM(A3:AI102, 14,1)</f>
        <v>175050</v>
      </c>
      <c r="P130" s="9">
        <f>[1]!RANK_SUM(A3:AI102, 15,1)</f>
        <v>175050</v>
      </c>
      <c r="Q130" s="9">
        <f>[1]!RANK_SUM(A3:AI102, 16,1)</f>
        <v>175050</v>
      </c>
      <c r="R130" s="9">
        <f>[1]!RANK_SUM(A3:AI102, 17,1)</f>
        <v>175050</v>
      </c>
      <c r="S130" s="9">
        <f>[1]!RANK_SUM(A3:AI102, 18,1)</f>
        <v>175050</v>
      </c>
      <c r="T130" s="9">
        <f>[1]!RANK_SUM(A3:AI102, 19,1)</f>
        <v>175050</v>
      </c>
      <c r="U130" s="9">
        <f>[1]!RANK_SUM(A3:AI102, 20,1)</f>
        <v>175050</v>
      </c>
      <c r="V130" s="9">
        <f>[1]!RANK_SUM(A3:AI102, 21,1)</f>
        <v>175050</v>
      </c>
      <c r="W130" s="9">
        <f>[1]!RANK_SUM(A3:AI102, 22,1)</f>
        <v>175050</v>
      </c>
      <c r="X130" s="9">
        <f>[1]!RANK_SUM(A3:AI102, 23,1)</f>
        <v>175050</v>
      </c>
      <c r="Y130" s="9">
        <f>[1]!RANK_SUM(A3:AI102, 24,1)</f>
        <v>175050</v>
      </c>
      <c r="Z130" s="9">
        <f>[1]!RANK_SUM(A3:AI102, 25,1)</f>
        <v>175050</v>
      </c>
      <c r="AA130" s="9">
        <f>[1]!RANK_SUM(A3:AI102, 26,1)</f>
        <v>175050</v>
      </c>
      <c r="AB130" s="9">
        <f>[1]!RANK_SUM(A3:AI102, 27,1)</f>
        <v>175050</v>
      </c>
      <c r="AC130" s="9">
        <f>[1]!RANK_SUM(A3:AI102, 28,1)</f>
        <v>175050</v>
      </c>
      <c r="AD130" s="9">
        <f>[1]!RANK_SUM(A3:AI102, 29,1)</f>
        <v>175050</v>
      </c>
      <c r="AE130" s="9">
        <f>[1]!RANK_SUM(A3:AI102, 30,1)</f>
        <v>175050</v>
      </c>
      <c r="AF130" s="9">
        <f>[1]!RANK_SUM(A3:AI102, 31,1)</f>
        <v>175050</v>
      </c>
      <c r="AG130" s="9">
        <f>[1]!RANK_SUM(A3:AI102, 32,1)</f>
        <v>175050</v>
      </c>
      <c r="AH130" s="9">
        <f>[1]!RANK_SUM(A3:AI102, 33,1)</f>
        <v>175050</v>
      </c>
      <c r="AI130" s="9">
        <f>[1]!RANK_SUM(A3:AI102, 34,1)</f>
        <v>175050</v>
      </c>
      <c r="AJ130" s="10">
        <f>[1]!RANK_SUM(A3:AI102, 35,1)</f>
        <v>175050</v>
      </c>
    </row>
    <row r="131" spans="1:37" x14ac:dyDescent="0.45">
      <c r="A131" t="s">
        <v>41</v>
      </c>
      <c r="B131" s="8">
        <f>COUNT(A3:A102)</f>
        <v>100</v>
      </c>
      <c r="C131" s="9">
        <f t="shared" ref="C131:AJ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>
        <f t="shared" si="31"/>
        <v>100</v>
      </c>
      <c r="Z131" s="9">
        <f t="shared" si="31"/>
        <v>100</v>
      </c>
      <c r="AA131" s="9">
        <f t="shared" si="31"/>
        <v>100</v>
      </c>
      <c r="AB131" s="9">
        <f t="shared" si="31"/>
        <v>100</v>
      </c>
      <c r="AC131" s="9">
        <f t="shared" si="31"/>
        <v>100</v>
      </c>
      <c r="AD131" s="9">
        <f t="shared" si="31"/>
        <v>100</v>
      </c>
      <c r="AE131" s="9">
        <f t="shared" si="31"/>
        <v>100</v>
      </c>
      <c r="AF131" s="9">
        <f t="shared" si="31"/>
        <v>100</v>
      </c>
      <c r="AG131" s="9">
        <f t="shared" si="31"/>
        <v>100</v>
      </c>
      <c r="AH131" s="9">
        <f t="shared" si="31"/>
        <v>100</v>
      </c>
      <c r="AI131" s="9">
        <f t="shared" si="31"/>
        <v>100</v>
      </c>
      <c r="AJ131" s="10">
        <f t="shared" si="31"/>
        <v>100</v>
      </c>
      <c r="AK131" s="16">
        <f>SUM(B131:AJ131)</f>
        <v>3500</v>
      </c>
    </row>
    <row r="132" spans="1:37" x14ac:dyDescent="0.45">
      <c r="A132" t="s">
        <v>42</v>
      </c>
      <c r="B132" s="11">
        <f>B130^2/B131</f>
        <v>306425025</v>
      </c>
      <c r="C132" s="12">
        <f t="shared" ref="C132:AJ132" si="32">C130^2/C131</f>
        <v>306425025</v>
      </c>
      <c r="D132" s="12">
        <f t="shared" si="32"/>
        <v>306425025</v>
      </c>
      <c r="E132" s="12">
        <f t="shared" si="32"/>
        <v>306425025</v>
      </c>
      <c r="F132" s="12">
        <f t="shared" si="32"/>
        <v>306425025</v>
      </c>
      <c r="G132" s="12">
        <f t="shared" si="32"/>
        <v>306425025</v>
      </c>
      <c r="H132" s="12">
        <f t="shared" si="32"/>
        <v>306425025</v>
      </c>
      <c r="I132" s="12">
        <f t="shared" si="32"/>
        <v>306425025</v>
      </c>
      <c r="J132" s="12">
        <f t="shared" si="32"/>
        <v>306425025</v>
      </c>
      <c r="K132" s="12">
        <f t="shared" si="32"/>
        <v>306425025</v>
      </c>
      <c r="L132" s="12">
        <f t="shared" si="32"/>
        <v>306425025</v>
      </c>
      <c r="M132" s="12">
        <f t="shared" si="32"/>
        <v>306425025</v>
      </c>
      <c r="N132" s="12">
        <f t="shared" si="32"/>
        <v>306425025</v>
      </c>
      <c r="O132" s="12">
        <f t="shared" si="32"/>
        <v>306425025</v>
      </c>
      <c r="P132" s="12">
        <f t="shared" si="32"/>
        <v>306425025</v>
      </c>
      <c r="Q132" s="12">
        <f t="shared" si="32"/>
        <v>306425025</v>
      </c>
      <c r="R132" s="12">
        <f t="shared" si="32"/>
        <v>306425025</v>
      </c>
      <c r="S132" s="12">
        <f t="shared" si="32"/>
        <v>306425025</v>
      </c>
      <c r="T132" s="12">
        <f t="shared" si="32"/>
        <v>306425025</v>
      </c>
      <c r="U132" s="12">
        <f t="shared" si="32"/>
        <v>306425025</v>
      </c>
      <c r="V132" s="12">
        <f t="shared" si="32"/>
        <v>306425025</v>
      </c>
      <c r="W132" s="12">
        <f t="shared" si="32"/>
        <v>306425025</v>
      </c>
      <c r="X132" s="12">
        <f t="shared" si="32"/>
        <v>306425025</v>
      </c>
      <c r="Y132" s="12">
        <f t="shared" si="32"/>
        <v>306425025</v>
      </c>
      <c r="Z132" s="12">
        <f t="shared" si="32"/>
        <v>306425025</v>
      </c>
      <c r="AA132" s="12">
        <f t="shared" si="32"/>
        <v>306425025</v>
      </c>
      <c r="AB132" s="12">
        <f t="shared" si="32"/>
        <v>306425025</v>
      </c>
      <c r="AC132" s="12">
        <f t="shared" si="32"/>
        <v>306425025</v>
      </c>
      <c r="AD132" s="12">
        <f t="shared" si="32"/>
        <v>306425025</v>
      </c>
      <c r="AE132" s="12">
        <f t="shared" si="32"/>
        <v>306425025</v>
      </c>
      <c r="AF132" s="12">
        <f t="shared" si="32"/>
        <v>306425025</v>
      </c>
      <c r="AG132" s="12">
        <f t="shared" si="32"/>
        <v>306425025</v>
      </c>
      <c r="AH132" s="12">
        <f t="shared" si="32"/>
        <v>306425025</v>
      </c>
      <c r="AI132" s="12">
        <f t="shared" si="32"/>
        <v>306425025</v>
      </c>
      <c r="AJ132" s="13">
        <f t="shared" si="32"/>
        <v>306425025</v>
      </c>
      <c r="AK132" s="17">
        <f>SUM(B132:AJ132)</f>
        <v>10724875875</v>
      </c>
    </row>
    <row r="133" spans="1:37" x14ac:dyDescent="0.45">
      <c r="A133" t="s">
        <v>43</v>
      </c>
      <c r="AK133" s="17">
        <f>12*AK132/(AK131*(AK131+1))-3*(AK131+1)</f>
        <v>0</v>
      </c>
    </row>
    <row r="134" spans="1:37" x14ac:dyDescent="0.45">
      <c r="A134" t="s">
        <v>44</v>
      </c>
      <c r="AK134" s="17">
        <f>AK133/(1-[1]!TiesCorrection(A3:AI102)/(3500*(3500^2-1)))</f>
        <v>0</v>
      </c>
    </row>
    <row r="135" spans="1:37" x14ac:dyDescent="0.45">
      <c r="A135" t="s">
        <v>45</v>
      </c>
      <c r="AK135" s="17">
        <f>COUNTA(B128:AJ128)-1</f>
        <v>34</v>
      </c>
    </row>
    <row r="136" spans="1:37" x14ac:dyDescent="0.45">
      <c r="A136" t="s">
        <v>33</v>
      </c>
      <c r="AK136" s="17">
        <f>_xlfn.CHISQ.DIST.RT(AK134,AK135)</f>
        <v>1</v>
      </c>
    </row>
    <row r="137" spans="1:37" x14ac:dyDescent="0.45">
      <c r="A137" t="s">
        <v>34</v>
      </c>
      <c r="AK137" s="17">
        <v>0.05</v>
      </c>
    </row>
    <row r="138" spans="1:37" x14ac:dyDescent="0.45">
      <c r="A138" t="s">
        <v>46</v>
      </c>
      <c r="AK138" s="18" t="str">
        <f>IF(AK136&lt;AK137,"yes","no")</f>
        <v>no</v>
      </c>
    </row>
    <row r="140" spans="1:37" x14ac:dyDescent="0.45">
      <c r="A140" t="s">
        <v>92</v>
      </c>
      <c r="B140" s="19">
        <v>8.3266726846886703E-14</v>
      </c>
    </row>
    <row r="141" spans="1:37" x14ac:dyDescent="0.45">
      <c r="A141" t="s">
        <v>90</v>
      </c>
      <c r="B141" s="19">
        <v>8.7263529735537304E-14</v>
      </c>
    </row>
    <row r="142" spans="1:37" x14ac:dyDescent="0.45">
      <c r="A142" t="s">
        <v>91</v>
      </c>
      <c r="B142" s="19">
        <v>1.4599432773820801E-13</v>
      </c>
    </row>
    <row r="143" spans="1:37" x14ac:dyDescent="0.45">
      <c r="A143" t="s">
        <v>93</v>
      </c>
      <c r="B143" s="19" t="str">
        <f>IF(B109&lt;=$B$140,"YES","NO")</f>
        <v>NO</v>
      </c>
      <c r="C143" s="19" t="str">
        <f t="shared" ref="C143:AJ143" si="33">IF(C109&lt;=$B$140,"YES","NO")</f>
        <v>YES</v>
      </c>
      <c r="D143" s="19" t="str">
        <f t="shared" si="33"/>
        <v>NO</v>
      </c>
      <c r="E143" s="19" t="str">
        <f t="shared" si="33"/>
        <v>YES</v>
      </c>
      <c r="F143" s="19" t="str">
        <f t="shared" si="33"/>
        <v>NO</v>
      </c>
      <c r="G143" s="19" t="str">
        <f t="shared" si="33"/>
        <v>NO</v>
      </c>
      <c r="H143" s="19" t="str">
        <f t="shared" si="33"/>
        <v>NO</v>
      </c>
      <c r="I143" s="19" t="str">
        <f t="shared" si="33"/>
        <v>YES</v>
      </c>
      <c r="J143" s="19" t="str">
        <f t="shared" si="33"/>
        <v>NO</v>
      </c>
      <c r="K143" s="19" t="str">
        <f t="shared" si="33"/>
        <v>YES</v>
      </c>
      <c r="L143" s="19" t="str">
        <f t="shared" si="33"/>
        <v>NO</v>
      </c>
      <c r="M143" s="19" t="str">
        <f t="shared" si="33"/>
        <v>NO</v>
      </c>
      <c r="N143" s="19" t="str">
        <f t="shared" si="33"/>
        <v>NO</v>
      </c>
      <c r="O143" s="19" t="str">
        <f t="shared" si="33"/>
        <v>NO</v>
      </c>
      <c r="P143" s="19" t="str">
        <f t="shared" si="33"/>
        <v>NO</v>
      </c>
      <c r="Q143" s="19" t="str">
        <f t="shared" si="33"/>
        <v>NO</v>
      </c>
      <c r="R143" s="19" t="str">
        <f t="shared" si="33"/>
        <v>NO</v>
      </c>
      <c r="S143" s="19" t="str">
        <f t="shared" si="33"/>
        <v>NO</v>
      </c>
      <c r="T143" s="19" t="str">
        <f t="shared" si="33"/>
        <v>NO</v>
      </c>
      <c r="U143" s="19" t="str">
        <f t="shared" si="33"/>
        <v>NO</v>
      </c>
      <c r="V143" s="19" t="str">
        <f t="shared" si="33"/>
        <v>NO</v>
      </c>
      <c r="W143" s="19" t="str">
        <f t="shared" si="33"/>
        <v>NO</v>
      </c>
      <c r="X143" s="19" t="str">
        <f t="shared" si="33"/>
        <v>NO</v>
      </c>
      <c r="Y143" s="19" t="str">
        <f t="shared" si="33"/>
        <v>NO</v>
      </c>
      <c r="Z143" s="19" t="str">
        <f t="shared" si="33"/>
        <v>NO</v>
      </c>
      <c r="AA143" s="19" t="str">
        <f t="shared" si="33"/>
        <v>NO</v>
      </c>
      <c r="AB143" s="19" t="str">
        <f t="shared" si="33"/>
        <v>NO</v>
      </c>
      <c r="AC143" s="19" t="str">
        <f t="shared" si="33"/>
        <v>NO</v>
      </c>
      <c r="AD143" s="19" t="str">
        <f t="shared" si="33"/>
        <v>NO</v>
      </c>
      <c r="AE143" s="19" t="str">
        <f t="shared" si="33"/>
        <v>NO</v>
      </c>
      <c r="AF143" s="19" t="str">
        <f t="shared" si="33"/>
        <v>NO</v>
      </c>
      <c r="AG143" s="19" t="str">
        <f t="shared" si="33"/>
        <v>NO</v>
      </c>
      <c r="AH143" s="19" t="str">
        <f t="shared" si="33"/>
        <v>NO</v>
      </c>
      <c r="AI143" s="19" t="str">
        <f t="shared" si="33"/>
        <v>NO</v>
      </c>
      <c r="AJ143" s="19" t="str">
        <f t="shared" si="33"/>
        <v>NO</v>
      </c>
    </row>
    <row r="144" spans="1:37" x14ac:dyDescent="0.45">
      <c r="A144" t="s">
        <v>88</v>
      </c>
      <c r="B144" t="str">
        <f>IF(B109&lt;$B$141,"YES","NO")</f>
        <v>YES</v>
      </c>
      <c r="C144" t="str">
        <f t="shared" ref="C144:AJ144" si="34">IF(C109&lt;$B$141,"YES","NO")</f>
        <v>YES</v>
      </c>
      <c r="D144" t="str">
        <f t="shared" si="34"/>
        <v>YES</v>
      </c>
      <c r="E144" t="str">
        <f t="shared" si="34"/>
        <v>YES</v>
      </c>
      <c r="F144" t="str">
        <f t="shared" si="34"/>
        <v>YES</v>
      </c>
      <c r="G144" t="str">
        <f t="shared" si="34"/>
        <v>YES</v>
      </c>
      <c r="H144" t="str">
        <f t="shared" si="34"/>
        <v>NO</v>
      </c>
      <c r="I144" t="str">
        <f t="shared" si="34"/>
        <v>YES</v>
      </c>
      <c r="J144" t="str">
        <f t="shared" si="34"/>
        <v>NO</v>
      </c>
      <c r="K144" t="str">
        <f t="shared" si="34"/>
        <v>YES</v>
      </c>
      <c r="L144" t="str">
        <f t="shared" si="34"/>
        <v>NO</v>
      </c>
      <c r="M144" t="str">
        <f t="shared" si="34"/>
        <v>NO</v>
      </c>
      <c r="N144" t="str">
        <f t="shared" si="34"/>
        <v>NO</v>
      </c>
      <c r="O144" t="str">
        <f t="shared" si="34"/>
        <v>NO</v>
      </c>
      <c r="P144" t="str">
        <f t="shared" si="34"/>
        <v>NO</v>
      </c>
      <c r="Q144" t="str">
        <f t="shared" si="34"/>
        <v>NO</v>
      </c>
      <c r="R144" t="str">
        <f t="shared" si="34"/>
        <v>NO</v>
      </c>
      <c r="S144" t="str">
        <f t="shared" si="34"/>
        <v>NO</v>
      </c>
      <c r="T144" t="str">
        <f t="shared" si="34"/>
        <v>NO</v>
      </c>
      <c r="U144" t="str">
        <f t="shared" si="34"/>
        <v>NO</v>
      </c>
      <c r="V144" t="str">
        <f t="shared" si="34"/>
        <v>NO</v>
      </c>
      <c r="W144" t="str">
        <f t="shared" si="34"/>
        <v>NO</v>
      </c>
      <c r="X144" t="str">
        <f t="shared" si="34"/>
        <v>NO</v>
      </c>
      <c r="Y144" t="str">
        <f t="shared" si="34"/>
        <v>NO</v>
      </c>
      <c r="Z144" t="str">
        <f t="shared" si="34"/>
        <v>NO</v>
      </c>
      <c r="AA144" t="str">
        <f t="shared" si="34"/>
        <v>NO</v>
      </c>
      <c r="AB144" t="str">
        <f t="shared" si="34"/>
        <v>NO</v>
      </c>
      <c r="AC144" t="str">
        <f t="shared" si="34"/>
        <v>NO</v>
      </c>
      <c r="AD144" t="str">
        <f t="shared" si="34"/>
        <v>NO</v>
      </c>
      <c r="AE144" t="str">
        <f t="shared" si="34"/>
        <v>NO</v>
      </c>
      <c r="AF144" t="str">
        <f t="shared" si="34"/>
        <v>NO</v>
      </c>
      <c r="AG144" t="str">
        <f t="shared" si="34"/>
        <v>NO</v>
      </c>
      <c r="AH144" t="str">
        <f t="shared" si="34"/>
        <v>NO</v>
      </c>
      <c r="AI144" t="str">
        <f t="shared" si="34"/>
        <v>NO</v>
      </c>
      <c r="AJ144" t="str">
        <f t="shared" si="34"/>
        <v>NO</v>
      </c>
    </row>
    <row r="145" spans="1:36" x14ac:dyDescent="0.45">
      <c r="A145" t="s">
        <v>89</v>
      </c>
      <c r="B145" t="str">
        <f>IF(B109&lt;$B$142,"YES","NO")</f>
        <v>YES</v>
      </c>
      <c r="C145" t="str">
        <f t="shared" ref="C145:AJ145" si="35">IF(C109&lt;$B$142,"YES","NO")</f>
        <v>YES</v>
      </c>
      <c r="D145" t="str">
        <f t="shared" si="35"/>
        <v>YES</v>
      </c>
      <c r="E145" t="str">
        <f t="shared" si="35"/>
        <v>YES</v>
      </c>
      <c r="F145" t="str">
        <f t="shared" si="35"/>
        <v>YES</v>
      </c>
      <c r="G145" t="str">
        <f t="shared" si="35"/>
        <v>YES</v>
      </c>
      <c r="H145" t="str">
        <f t="shared" si="35"/>
        <v>YES</v>
      </c>
      <c r="I145" t="str">
        <f t="shared" si="35"/>
        <v>YES</v>
      </c>
      <c r="J145" t="str">
        <f t="shared" si="35"/>
        <v>YES</v>
      </c>
      <c r="K145" t="str">
        <f t="shared" si="35"/>
        <v>YES</v>
      </c>
      <c r="L145" t="str">
        <f t="shared" si="35"/>
        <v>YES</v>
      </c>
      <c r="M145" t="str">
        <f t="shared" si="35"/>
        <v>YES</v>
      </c>
      <c r="N145" t="str">
        <f t="shared" si="35"/>
        <v>YES</v>
      </c>
      <c r="O145" t="str">
        <f t="shared" si="35"/>
        <v>YES</v>
      </c>
      <c r="P145" t="str">
        <f t="shared" si="35"/>
        <v>YES</v>
      </c>
      <c r="Q145" t="str">
        <f t="shared" si="35"/>
        <v>YES</v>
      </c>
      <c r="R145" t="str">
        <f t="shared" si="35"/>
        <v>YES</v>
      </c>
      <c r="S145" t="str">
        <f t="shared" si="35"/>
        <v>YES</v>
      </c>
      <c r="T145" t="str">
        <f t="shared" si="35"/>
        <v>YES</v>
      </c>
      <c r="U145" t="str">
        <f t="shared" si="35"/>
        <v>YES</v>
      </c>
      <c r="V145" t="str">
        <f t="shared" si="35"/>
        <v>YES</v>
      </c>
      <c r="W145" t="str">
        <f t="shared" si="35"/>
        <v>YES</v>
      </c>
      <c r="X145" t="str">
        <f t="shared" si="35"/>
        <v>YES</v>
      </c>
      <c r="Y145" t="str">
        <f t="shared" si="35"/>
        <v>YES</v>
      </c>
      <c r="Z145" t="str">
        <f t="shared" si="35"/>
        <v>YES</v>
      </c>
      <c r="AA145" t="str">
        <f t="shared" si="35"/>
        <v>YES</v>
      </c>
      <c r="AB145" t="str">
        <f t="shared" si="35"/>
        <v>YES</v>
      </c>
      <c r="AC145" t="str">
        <f t="shared" si="35"/>
        <v>YES</v>
      </c>
      <c r="AD145" t="str">
        <f t="shared" si="35"/>
        <v>YES</v>
      </c>
      <c r="AE145" t="str">
        <f t="shared" si="35"/>
        <v>YES</v>
      </c>
      <c r="AF145" t="str">
        <f t="shared" si="35"/>
        <v>YES</v>
      </c>
      <c r="AG145" t="str">
        <f t="shared" si="35"/>
        <v>YES</v>
      </c>
      <c r="AH145" t="str">
        <f t="shared" si="35"/>
        <v>YES</v>
      </c>
      <c r="AI145" t="str">
        <f t="shared" si="35"/>
        <v>YES</v>
      </c>
      <c r="AJ145" t="str">
        <f t="shared" si="35"/>
        <v>YES</v>
      </c>
    </row>
    <row r="155" spans="1:36" x14ac:dyDescent="0.45">
      <c r="X155" t="s">
        <v>87</v>
      </c>
    </row>
  </sheetData>
  <conditionalFormatting sqref="B107:AJ107">
    <cfRule type="top10" dxfId="49" priority="11" bottom="1" rank="1"/>
    <cfRule type="top10" dxfId="48" priority="12" rank="1"/>
  </conditionalFormatting>
  <conditionalFormatting sqref="B109:AJ109">
    <cfRule type="top10" dxfId="47" priority="7" bottom="1" rank="1"/>
    <cfRule type="top10" dxfId="46" priority="8" rank="1"/>
  </conditionalFormatting>
  <conditionalFormatting sqref="B116:AJ116">
    <cfRule type="top10" dxfId="45" priority="5" bottom="1" rank="1"/>
    <cfRule type="top10" dxfId="44" priority="6" rank="1"/>
  </conditionalFormatting>
  <conditionalFormatting sqref="B117:AJ117">
    <cfRule type="top10" dxfId="43" priority="3" bottom="1" rank="1"/>
    <cfRule type="top10" dxfId="42" priority="4" rank="1"/>
  </conditionalFormatting>
  <conditionalFormatting sqref="B111:AJ111">
    <cfRule type="top10" dxfId="41" priority="1" bottom="1" rank="1"/>
    <cfRule type="top10" dxfId="4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46"/>
  <sheetViews>
    <sheetView topLeftCell="A93" zoomScale="70" zoomScaleNormal="70" workbookViewId="0">
      <selection activeCell="C138" sqref="C138"/>
    </sheetView>
  </sheetViews>
  <sheetFormatPr defaultRowHeight="14.25" x14ac:dyDescent="0.45"/>
  <sheetData>
    <row r="1" spans="1:35" x14ac:dyDescent="0.45">
      <c r="A1" t="s">
        <v>85</v>
      </c>
    </row>
    <row r="2" spans="1:35" x14ac:dyDescent="0.4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</row>
    <row r="3" spans="1:35" x14ac:dyDescent="0.45">
      <c r="A3" s="19">
        <v>8.8040685852774901E-14</v>
      </c>
      <c r="B3" s="19">
        <v>9.5701224722688494E-14</v>
      </c>
      <c r="C3" s="19">
        <v>9.0039087297100195E-14</v>
      </c>
      <c r="D3" s="19">
        <v>9.5701224722688494E-14</v>
      </c>
      <c r="E3" s="19">
        <v>8.9372953482325102E-14</v>
      </c>
      <c r="F3" s="19">
        <v>9.3702823278363199E-14</v>
      </c>
      <c r="G3" s="19">
        <v>9.0594198809412698E-14</v>
      </c>
      <c r="H3" s="19">
        <v>9.5701224722688494E-14</v>
      </c>
      <c r="I3" s="19">
        <v>9.1149310321725301E-14</v>
      </c>
      <c r="J3" s="19">
        <v>9.5701224722688494E-14</v>
      </c>
      <c r="K3" s="19">
        <v>8.8817841970012498E-14</v>
      </c>
      <c r="L3" s="19">
        <v>9.4924068605450796E-14</v>
      </c>
      <c r="M3" s="19">
        <v>8.8040685852774901E-14</v>
      </c>
      <c r="N3" s="19">
        <v>9.4924068605450796E-14</v>
      </c>
      <c r="O3" s="19">
        <v>8.9372953482325102E-14</v>
      </c>
      <c r="P3" s="19">
        <v>9.2370555648812999E-14</v>
      </c>
      <c r="Q3" s="19">
        <v>8.8262730457699894E-14</v>
      </c>
      <c r="R3" s="19">
        <v>9.4924068605450796E-14</v>
      </c>
      <c r="S3" s="19">
        <v>8.8262730457699894E-14</v>
      </c>
      <c r="T3" s="19">
        <v>9.4924068605450796E-14</v>
      </c>
      <c r="U3" s="19">
        <v>8.9261931179862497E-14</v>
      </c>
      <c r="V3" s="19">
        <v>1.03139718987677E-13</v>
      </c>
      <c r="W3" s="19">
        <v>8.9150908877399994E-14</v>
      </c>
      <c r="X3" s="19">
        <v>8.9261931179862497E-14</v>
      </c>
      <c r="Y3" s="19">
        <v>1.03139718987677E-13</v>
      </c>
      <c r="Z3" s="19">
        <v>8.9150908877399994E-14</v>
      </c>
      <c r="AA3" s="19">
        <v>8.9483975784787605E-14</v>
      </c>
      <c r="AB3" s="19">
        <v>9.8587804586713901E-14</v>
      </c>
      <c r="AC3" s="19">
        <v>8.9150908877399994E-14</v>
      </c>
      <c r="AD3" s="19">
        <v>9.0372154204487705E-14</v>
      </c>
      <c r="AE3" s="19">
        <v>1.03139718987677E-13</v>
      </c>
      <c r="AF3" s="19">
        <v>8.9150908877399994E-14</v>
      </c>
      <c r="AG3" s="19">
        <v>9.0372154204487705E-14</v>
      </c>
      <c r="AH3" s="19">
        <v>1.03139718987677E-13</v>
      </c>
      <c r="AI3" s="19">
        <v>8.9150908877399994E-14</v>
      </c>
    </row>
    <row r="4" spans="1:35" x14ac:dyDescent="0.45">
      <c r="A4" s="19">
        <v>8.9706020389712598E-14</v>
      </c>
      <c r="B4" s="19">
        <v>9.4146912488213199E-14</v>
      </c>
      <c r="C4" s="19">
        <v>8.8706819667549995E-14</v>
      </c>
      <c r="D4" s="19">
        <v>9.4146912488213199E-14</v>
      </c>
      <c r="E4" s="19">
        <v>8.9372953482325102E-14</v>
      </c>
      <c r="F4" s="19">
        <v>9.4924068605450796E-14</v>
      </c>
      <c r="G4" s="19">
        <v>9.0261131902025201E-14</v>
      </c>
      <c r="H4" s="19">
        <v>9.3480778673438105E-14</v>
      </c>
      <c r="I4" s="19">
        <v>9.0261131902025201E-14</v>
      </c>
      <c r="J4" s="19">
        <v>9.3480778673438105E-14</v>
      </c>
      <c r="K4" s="19">
        <v>8.9261931179862497E-14</v>
      </c>
      <c r="L4" s="19">
        <v>9.1926466438962898E-14</v>
      </c>
      <c r="M4" s="19">
        <v>9.0039087297100195E-14</v>
      </c>
      <c r="N4" s="19">
        <v>9.1926466438962898E-14</v>
      </c>
      <c r="O4" s="19">
        <v>8.9817042692175101E-14</v>
      </c>
      <c r="P4" s="19">
        <v>9.3258734068513099E-14</v>
      </c>
      <c r="Q4" s="19">
        <v>8.9150908877399994E-14</v>
      </c>
      <c r="R4" s="19">
        <v>9.5479180117763399E-14</v>
      </c>
      <c r="S4" s="19">
        <v>8.9594998087250095E-14</v>
      </c>
      <c r="T4" s="19">
        <v>9.5479180117763399E-14</v>
      </c>
      <c r="U4" s="19">
        <v>8.9039886574937504E-14</v>
      </c>
      <c r="V4" s="19">
        <v>1.02362562870439E-13</v>
      </c>
      <c r="W4" s="19">
        <v>8.9150908877399994E-14</v>
      </c>
      <c r="X4" s="19">
        <v>8.9039886574937504E-14</v>
      </c>
      <c r="Y4" s="19">
        <v>1.02362562870439E-13</v>
      </c>
      <c r="Z4" s="19">
        <v>8.9150908877399994E-14</v>
      </c>
      <c r="AA4" s="19">
        <v>8.8040685852774901E-14</v>
      </c>
      <c r="AB4" s="19">
        <v>1.00031094518726E-13</v>
      </c>
      <c r="AC4" s="19">
        <v>8.9261931179862497E-14</v>
      </c>
      <c r="AD4" s="19">
        <v>8.9039886574937504E-14</v>
      </c>
      <c r="AE4" s="19">
        <v>1.02362562870439E-13</v>
      </c>
      <c r="AF4" s="19">
        <v>8.9150908877399994E-14</v>
      </c>
      <c r="AG4" s="19">
        <v>8.9039886574937504E-14</v>
      </c>
      <c r="AH4" s="19">
        <v>1.02362562870439E-13</v>
      </c>
      <c r="AI4" s="19">
        <v>8.9150908877399994E-14</v>
      </c>
    </row>
    <row r="5" spans="1:35" x14ac:dyDescent="0.45">
      <c r="A5" s="19">
        <v>8.9706020389712598E-14</v>
      </c>
      <c r="B5" s="19">
        <v>1.00031094518726E-13</v>
      </c>
      <c r="C5" s="19">
        <v>8.8262730457699894E-14</v>
      </c>
      <c r="D5" s="19">
        <v>1.00031094518726E-13</v>
      </c>
      <c r="E5" s="19">
        <v>8.9261931179862497E-14</v>
      </c>
      <c r="F5" s="19">
        <v>9.6367358537463499E-14</v>
      </c>
      <c r="G5" s="19">
        <v>9.0705221111875201E-14</v>
      </c>
      <c r="H5" s="19">
        <v>1.00031094518726E-13</v>
      </c>
      <c r="I5" s="19">
        <v>9.1371354926650295E-14</v>
      </c>
      <c r="J5" s="19">
        <v>1.00031094518726E-13</v>
      </c>
      <c r="K5" s="19">
        <v>8.9483975784787605E-14</v>
      </c>
      <c r="L5" s="19">
        <v>9.3924867883288205E-14</v>
      </c>
      <c r="M5" s="19">
        <v>8.9372953482325102E-14</v>
      </c>
      <c r="N5" s="19">
        <v>9.3924867883288205E-14</v>
      </c>
      <c r="O5" s="19">
        <v>9.0261131902025201E-14</v>
      </c>
      <c r="P5" s="19">
        <v>9.6478380839926103E-14</v>
      </c>
      <c r="Q5" s="19">
        <v>8.9150908877399994E-14</v>
      </c>
      <c r="R5" s="19">
        <v>9.2703622556200495E-14</v>
      </c>
      <c r="S5" s="19">
        <v>8.8928864272475001E-14</v>
      </c>
      <c r="T5" s="19">
        <v>9.2703622556200495E-14</v>
      </c>
      <c r="U5" s="19">
        <v>8.9261931179862497E-14</v>
      </c>
      <c r="V5" s="19">
        <v>9.50350909079134E-14</v>
      </c>
      <c r="W5" s="19">
        <v>8.9150908877399994E-14</v>
      </c>
      <c r="X5" s="19">
        <v>8.9261931179862497E-14</v>
      </c>
      <c r="Y5" s="19">
        <v>9.50350909079134E-14</v>
      </c>
      <c r="Z5" s="19">
        <v>8.9150908877399994E-14</v>
      </c>
      <c r="AA5" s="19">
        <v>8.8484775062624901E-14</v>
      </c>
      <c r="AB5" s="19">
        <v>1.02806652080289E-13</v>
      </c>
      <c r="AC5" s="19">
        <v>8.9150908877399994E-14</v>
      </c>
      <c r="AD5" s="19">
        <v>9.0483176506950195E-14</v>
      </c>
      <c r="AE5" s="19">
        <v>9.50350909079134E-14</v>
      </c>
      <c r="AF5" s="19">
        <v>8.9150908877399994E-14</v>
      </c>
      <c r="AG5" s="19">
        <v>9.0483176506950195E-14</v>
      </c>
      <c r="AH5" s="19">
        <v>9.50350909079134E-14</v>
      </c>
      <c r="AI5" s="19">
        <v>8.9150908877399994E-14</v>
      </c>
    </row>
    <row r="6" spans="1:35" x14ac:dyDescent="0.45">
      <c r="A6" s="19">
        <v>8.8595797365087404E-14</v>
      </c>
      <c r="B6" s="19">
        <v>9.7366559259626203E-14</v>
      </c>
      <c r="C6" s="19">
        <v>8.8373752760162398E-14</v>
      </c>
      <c r="D6" s="19">
        <v>9.7366559259626203E-14</v>
      </c>
      <c r="E6" s="19">
        <v>8.9928064994637604E-14</v>
      </c>
      <c r="F6" s="19">
        <v>9.4368957093138306E-14</v>
      </c>
      <c r="G6" s="19">
        <v>9.0039087297100195E-14</v>
      </c>
      <c r="H6" s="19">
        <v>9.7366559259626203E-14</v>
      </c>
      <c r="I6" s="19">
        <v>9.0705221111875201E-14</v>
      </c>
      <c r="J6" s="19">
        <v>9.7366559259626203E-14</v>
      </c>
      <c r="K6" s="19">
        <v>8.9372953482325102E-14</v>
      </c>
      <c r="L6" s="19">
        <v>9.5257135512838406E-14</v>
      </c>
      <c r="M6" s="19">
        <v>8.9594998087250095E-14</v>
      </c>
      <c r="N6" s="19">
        <v>9.5257135512838406E-14</v>
      </c>
      <c r="O6" s="19">
        <v>9.1482377229112899E-14</v>
      </c>
      <c r="P6" s="19">
        <v>1.00475183728576E-13</v>
      </c>
      <c r="Q6" s="19">
        <v>8.8928864272475001E-14</v>
      </c>
      <c r="R6" s="19">
        <v>9.5257135512838406E-14</v>
      </c>
      <c r="S6" s="19">
        <v>8.9150908877399994E-14</v>
      </c>
      <c r="T6" s="19">
        <v>9.5257135512838406E-14</v>
      </c>
      <c r="U6" s="19">
        <v>8.8484775062624901E-14</v>
      </c>
      <c r="V6" s="19">
        <v>9.7144514654701197E-14</v>
      </c>
      <c r="W6" s="19">
        <v>8.9150908877399994E-14</v>
      </c>
      <c r="X6" s="19">
        <v>8.8484775062624901E-14</v>
      </c>
      <c r="Y6" s="19">
        <v>9.7144514654701197E-14</v>
      </c>
      <c r="Z6" s="19">
        <v>8.9150908877399994E-14</v>
      </c>
      <c r="AA6" s="19">
        <v>8.9928064994637604E-14</v>
      </c>
      <c r="AB6" s="19">
        <v>1.04027897407377E-13</v>
      </c>
      <c r="AC6" s="19">
        <v>8.9261931179862497E-14</v>
      </c>
      <c r="AD6" s="19">
        <v>9.0372154204487705E-14</v>
      </c>
      <c r="AE6" s="19">
        <v>9.7144514654701197E-14</v>
      </c>
      <c r="AF6" s="19">
        <v>8.9150908877399994E-14</v>
      </c>
      <c r="AG6" s="19">
        <v>9.0372154204487705E-14</v>
      </c>
      <c r="AH6" s="19">
        <v>9.7144514654701197E-14</v>
      </c>
      <c r="AI6" s="19">
        <v>8.9150908877399994E-14</v>
      </c>
    </row>
    <row r="7" spans="1:35" x14ac:dyDescent="0.45">
      <c r="A7" s="19">
        <v>8.9261931179862497E-14</v>
      </c>
      <c r="B7" s="19">
        <v>9.3591800975900696E-14</v>
      </c>
      <c r="C7" s="19">
        <v>8.8484775062624901E-14</v>
      </c>
      <c r="D7" s="19">
        <v>9.3591800975900696E-14</v>
      </c>
      <c r="E7" s="19">
        <v>8.9928064994637604E-14</v>
      </c>
      <c r="F7" s="19">
        <v>9.4591001698063299E-14</v>
      </c>
      <c r="G7" s="19">
        <v>8.9372953482325102E-14</v>
      </c>
      <c r="H7" s="19">
        <v>9.3591800975900696E-14</v>
      </c>
      <c r="I7" s="19">
        <v>9.1260332624187805E-14</v>
      </c>
      <c r="J7" s="19">
        <v>9.3591800975900696E-14</v>
      </c>
      <c r="K7" s="19">
        <v>8.9039886574937504E-14</v>
      </c>
      <c r="L7" s="19">
        <v>9.50350909079134E-14</v>
      </c>
      <c r="M7" s="19">
        <v>8.9372953482325102E-14</v>
      </c>
      <c r="N7" s="19">
        <v>9.50350909079134E-14</v>
      </c>
      <c r="O7" s="19">
        <v>8.8706819667549995E-14</v>
      </c>
      <c r="P7" s="19">
        <v>9.5812247025150997E-14</v>
      </c>
      <c r="Q7" s="19">
        <v>8.8928864272475001E-14</v>
      </c>
      <c r="R7" s="19">
        <v>9.50350909079134E-14</v>
      </c>
      <c r="S7" s="19">
        <v>8.8706819667549995E-14</v>
      </c>
      <c r="T7" s="19">
        <v>9.50350909079134E-14</v>
      </c>
      <c r="U7" s="19">
        <v>8.9150908877399994E-14</v>
      </c>
      <c r="V7" s="19">
        <v>9.90318937965639E-14</v>
      </c>
      <c r="W7" s="19">
        <v>8.9150908877399994E-14</v>
      </c>
      <c r="X7" s="19">
        <v>8.9150908877399994E-14</v>
      </c>
      <c r="Y7" s="19">
        <v>9.90318937965639E-14</v>
      </c>
      <c r="Z7" s="19">
        <v>8.9150908877399994E-14</v>
      </c>
      <c r="AA7" s="19">
        <v>9.0483176506950195E-14</v>
      </c>
      <c r="AB7" s="19">
        <v>1.06692432666477E-13</v>
      </c>
      <c r="AC7" s="19">
        <v>8.9372953482325102E-14</v>
      </c>
      <c r="AD7" s="19">
        <v>9.0150109599562698E-14</v>
      </c>
      <c r="AE7" s="19">
        <v>9.90318937965639E-14</v>
      </c>
      <c r="AF7" s="19">
        <v>8.9150908877399994E-14</v>
      </c>
      <c r="AG7" s="19">
        <v>9.0150109599562698E-14</v>
      </c>
      <c r="AH7" s="19">
        <v>9.90318937965639E-14</v>
      </c>
      <c r="AI7" s="19">
        <v>8.9150908877399994E-14</v>
      </c>
    </row>
    <row r="8" spans="1:35" x14ac:dyDescent="0.45">
      <c r="A8" s="19">
        <v>8.8040685852774901E-14</v>
      </c>
      <c r="B8" s="19">
        <v>9.4702024000525802E-14</v>
      </c>
      <c r="C8" s="19">
        <v>8.9261931179862497E-14</v>
      </c>
      <c r="D8" s="19">
        <v>9.4702024000525802E-14</v>
      </c>
      <c r="E8" s="19">
        <v>8.9706020389712598E-14</v>
      </c>
      <c r="F8" s="19">
        <v>9.7921670771938794E-14</v>
      </c>
      <c r="G8" s="19">
        <v>8.9594998087250095E-14</v>
      </c>
      <c r="H8" s="19">
        <v>9.4702024000525802E-14</v>
      </c>
      <c r="I8" s="19">
        <v>8.9039886574937504E-14</v>
      </c>
      <c r="J8" s="19">
        <v>9.4702024000525802E-14</v>
      </c>
      <c r="K8" s="19">
        <v>8.9817042692175101E-14</v>
      </c>
      <c r="L8" s="19">
        <v>9.3258734068513099E-14</v>
      </c>
      <c r="M8" s="19">
        <v>9.0927265716800295E-14</v>
      </c>
      <c r="N8" s="19">
        <v>9.3258734068513099E-14</v>
      </c>
      <c r="O8" s="19">
        <v>8.8484775062624901E-14</v>
      </c>
      <c r="P8" s="19">
        <v>9.7810648469476203E-14</v>
      </c>
      <c r="Q8" s="19">
        <v>8.8484775062624901E-14</v>
      </c>
      <c r="R8" s="19">
        <v>9.3258734068513099E-14</v>
      </c>
      <c r="S8" s="19">
        <v>8.7818641247849794E-14</v>
      </c>
      <c r="T8" s="19">
        <v>9.3258734068513099E-14</v>
      </c>
      <c r="U8" s="19">
        <v>8.9483975784787605E-14</v>
      </c>
      <c r="V8" s="19">
        <v>9.59232693276135E-14</v>
      </c>
      <c r="W8" s="19">
        <v>8.9150908877399994E-14</v>
      </c>
      <c r="X8" s="19">
        <v>8.9483975784787605E-14</v>
      </c>
      <c r="Y8" s="19">
        <v>9.59232693276135E-14</v>
      </c>
      <c r="Z8" s="19">
        <v>8.9150908877399994E-14</v>
      </c>
      <c r="AA8" s="19">
        <v>9.1260332624187805E-14</v>
      </c>
      <c r="AB8" s="19">
        <v>1.02695629777826E-13</v>
      </c>
      <c r="AC8" s="19">
        <v>8.9261931179862497E-14</v>
      </c>
      <c r="AD8" s="19">
        <v>8.9817042692175101E-14</v>
      </c>
      <c r="AE8" s="19">
        <v>9.59232693276135E-14</v>
      </c>
      <c r="AF8" s="19">
        <v>8.9150908877399994E-14</v>
      </c>
      <c r="AG8" s="19">
        <v>8.9817042692175101E-14</v>
      </c>
      <c r="AH8" s="19">
        <v>9.59232693276135E-14</v>
      </c>
      <c r="AI8" s="19">
        <v>8.9150908877399994E-14</v>
      </c>
    </row>
    <row r="9" spans="1:35" x14ac:dyDescent="0.45">
      <c r="A9" s="19">
        <v>8.8262730457699894E-14</v>
      </c>
      <c r="B9" s="19">
        <v>9.4146912488213199E-14</v>
      </c>
      <c r="C9" s="19">
        <v>8.71525074330747E-14</v>
      </c>
      <c r="D9" s="19">
        <v>9.4146912488213199E-14</v>
      </c>
      <c r="E9" s="19">
        <v>9.0150109599562698E-14</v>
      </c>
      <c r="F9" s="19">
        <v>9.1815444136500395E-14</v>
      </c>
      <c r="G9" s="19">
        <v>9.0927265716800295E-14</v>
      </c>
      <c r="H9" s="19">
        <v>9.4146912488213199E-14</v>
      </c>
      <c r="I9" s="19">
        <v>9.0483176506950195E-14</v>
      </c>
      <c r="J9" s="19">
        <v>9.4146912488213199E-14</v>
      </c>
      <c r="K9" s="19">
        <v>8.9817042692175101E-14</v>
      </c>
      <c r="L9" s="19">
        <v>9.3480778673438105E-14</v>
      </c>
      <c r="M9" s="19">
        <v>9.0150109599562698E-14</v>
      </c>
      <c r="N9" s="19">
        <v>9.3480778673438105E-14</v>
      </c>
      <c r="O9" s="19">
        <v>9.0150109599562698E-14</v>
      </c>
      <c r="P9" s="19">
        <v>9.8476782284251297E-14</v>
      </c>
      <c r="Q9" s="19">
        <v>8.8928864272475001E-14</v>
      </c>
      <c r="R9" s="19">
        <v>9.3480778673438105E-14</v>
      </c>
      <c r="S9" s="19">
        <v>8.8040685852774901E-14</v>
      </c>
      <c r="T9" s="19">
        <v>9.3480778673438105E-14</v>
      </c>
      <c r="U9" s="19">
        <v>9.0927265716800295E-14</v>
      </c>
      <c r="V9" s="19">
        <v>9.6589403142388594E-14</v>
      </c>
      <c r="W9" s="19">
        <v>8.9150908877399994E-14</v>
      </c>
      <c r="X9" s="19">
        <v>9.0927265716800295E-14</v>
      </c>
      <c r="Y9" s="19">
        <v>9.6589403142388594E-14</v>
      </c>
      <c r="Z9" s="19">
        <v>8.9150908877399994E-14</v>
      </c>
      <c r="AA9" s="19">
        <v>8.9261931179862497E-14</v>
      </c>
      <c r="AB9" s="19">
        <v>1.01918473660589E-13</v>
      </c>
      <c r="AC9" s="19">
        <v>8.9261931179862497E-14</v>
      </c>
      <c r="AD9" s="19">
        <v>8.9928064994637604E-14</v>
      </c>
      <c r="AE9" s="19">
        <v>9.6589403142388594E-14</v>
      </c>
      <c r="AF9" s="19">
        <v>8.9150908877399994E-14</v>
      </c>
      <c r="AG9" s="19">
        <v>8.9928064994637604E-14</v>
      </c>
      <c r="AH9" s="19">
        <v>9.6589403142388594E-14</v>
      </c>
      <c r="AI9" s="19">
        <v>8.9150908877399994E-14</v>
      </c>
    </row>
    <row r="10" spans="1:35" x14ac:dyDescent="0.45">
      <c r="A10" s="19">
        <v>8.7929663550312398E-14</v>
      </c>
      <c r="B10" s="19">
        <v>9.1482377229112899E-14</v>
      </c>
      <c r="C10" s="19">
        <v>8.9372953482325102E-14</v>
      </c>
      <c r="D10" s="19">
        <v>9.6367358537463499E-14</v>
      </c>
      <c r="E10" s="19">
        <v>8.8595797365087404E-14</v>
      </c>
      <c r="F10" s="19">
        <v>9.81437153768638E-14</v>
      </c>
      <c r="G10" s="19">
        <v>9.0594198809412698E-14</v>
      </c>
      <c r="H10" s="19">
        <v>9.6367358537463499E-14</v>
      </c>
      <c r="I10" s="19">
        <v>9.0039087297100195E-14</v>
      </c>
      <c r="J10" s="19">
        <v>9.6367358537463499E-14</v>
      </c>
      <c r="K10" s="19">
        <v>8.9928064994637604E-14</v>
      </c>
      <c r="L10" s="19">
        <v>9.59232693276135E-14</v>
      </c>
      <c r="M10" s="19">
        <v>8.9150908877399994E-14</v>
      </c>
      <c r="N10" s="19">
        <v>9.59232693276135E-14</v>
      </c>
      <c r="O10" s="19">
        <v>8.9594998087250095E-14</v>
      </c>
      <c r="P10" s="19">
        <v>9.6256336235000996E-14</v>
      </c>
      <c r="Q10" s="19">
        <v>8.9594998087250095E-14</v>
      </c>
      <c r="R10" s="19">
        <v>9.5701224722688494E-14</v>
      </c>
      <c r="S10" s="19">
        <v>8.9372953482325102E-14</v>
      </c>
      <c r="T10" s="19">
        <v>9.5701224722688494E-14</v>
      </c>
      <c r="U10" s="19">
        <v>9.0372154204487705E-14</v>
      </c>
      <c r="V10" s="19">
        <v>1.02251540567976E-13</v>
      </c>
      <c r="W10" s="19">
        <v>8.9150908877399994E-14</v>
      </c>
      <c r="X10" s="19">
        <v>9.0372154204487705E-14</v>
      </c>
      <c r="Y10" s="19">
        <v>1.02251540567976E-13</v>
      </c>
      <c r="Z10" s="19">
        <v>8.9150908877399994E-14</v>
      </c>
      <c r="AA10" s="19">
        <v>9.0150109599562698E-14</v>
      </c>
      <c r="AB10" s="19">
        <v>1.06026298851702E-13</v>
      </c>
      <c r="AC10" s="19">
        <v>8.9261931179862497E-14</v>
      </c>
      <c r="AD10" s="19">
        <v>9.0261131902025201E-14</v>
      </c>
      <c r="AE10" s="19">
        <v>1.02251540567976E-13</v>
      </c>
      <c r="AF10" s="19">
        <v>8.9150908877399994E-14</v>
      </c>
      <c r="AG10" s="19">
        <v>9.0261131902025201E-14</v>
      </c>
      <c r="AH10" s="19">
        <v>1.02251540567976E-13</v>
      </c>
      <c r="AI10" s="19">
        <v>8.9150908877399994E-14</v>
      </c>
    </row>
    <row r="11" spans="1:35" x14ac:dyDescent="0.45">
      <c r="A11" s="19">
        <v>8.9594998087250095E-14</v>
      </c>
      <c r="B11" s="19">
        <v>9.8032693074401297E-14</v>
      </c>
      <c r="C11" s="19">
        <v>8.7707618945387304E-14</v>
      </c>
      <c r="D11" s="19">
        <v>9.8032693074401297E-14</v>
      </c>
      <c r="E11" s="19">
        <v>8.8262730457699894E-14</v>
      </c>
      <c r="F11" s="19">
        <v>9.50350909079134E-14</v>
      </c>
      <c r="G11" s="19">
        <v>8.9706020389712598E-14</v>
      </c>
      <c r="H11" s="19">
        <v>9.8032693074401297E-14</v>
      </c>
      <c r="I11" s="19">
        <v>8.9817042692175101E-14</v>
      </c>
      <c r="J11" s="19">
        <v>9.8032693074401297E-14</v>
      </c>
      <c r="K11" s="19">
        <v>8.9483975784787605E-14</v>
      </c>
      <c r="L11" s="19">
        <v>9.5812247025150997E-14</v>
      </c>
      <c r="M11" s="19">
        <v>9.0039087297100195E-14</v>
      </c>
      <c r="N11" s="19">
        <v>9.5812247025150997E-14</v>
      </c>
      <c r="O11" s="19">
        <v>9.0372154204487705E-14</v>
      </c>
      <c r="P11" s="19">
        <v>9.6256336235000996E-14</v>
      </c>
      <c r="Q11" s="19">
        <v>8.8484775062624901E-14</v>
      </c>
      <c r="R11" s="19">
        <v>9.5812247025150997E-14</v>
      </c>
      <c r="S11" s="19">
        <v>8.9150908877399994E-14</v>
      </c>
      <c r="T11" s="19">
        <v>9.5812247025150997E-14</v>
      </c>
      <c r="U11" s="19">
        <v>8.8484775062624901E-14</v>
      </c>
      <c r="V11" s="19">
        <v>9.90318937965639E-14</v>
      </c>
      <c r="W11" s="19">
        <v>8.9150908877399994E-14</v>
      </c>
      <c r="X11" s="19">
        <v>8.8484775062624901E-14</v>
      </c>
      <c r="Y11" s="19">
        <v>9.90318937965639E-14</v>
      </c>
      <c r="Z11" s="19">
        <v>8.9150908877399994E-14</v>
      </c>
      <c r="AA11" s="19">
        <v>8.8817841970012498E-14</v>
      </c>
      <c r="AB11" s="19">
        <v>9.7921670771938794E-14</v>
      </c>
      <c r="AC11" s="19">
        <v>8.9150908877399994E-14</v>
      </c>
      <c r="AD11" s="19">
        <v>8.9039886574937504E-14</v>
      </c>
      <c r="AE11" s="19">
        <v>9.90318937965639E-14</v>
      </c>
      <c r="AF11" s="19">
        <v>8.9150908877399994E-14</v>
      </c>
      <c r="AG11" s="19">
        <v>8.9039886574937504E-14</v>
      </c>
      <c r="AH11" s="19">
        <v>9.90318937965639E-14</v>
      </c>
      <c r="AI11" s="19">
        <v>8.9150908877399994E-14</v>
      </c>
    </row>
    <row r="12" spans="1:35" x14ac:dyDescent="0.45">
      <c r="A12" s="19">
        <v>8.8595797365087404E-14</v>
      </c>
      <c r="B12" s="19">
        <v>9.76996261670137E-14</v>
      </c>
      <c r="C12" s="19">
        <v>8.8595797365087404E-14</v>
      </c>
      <c r="D12" s="19">
        <v>9.76996261670137E-14</v>
      </c>
      <c r="E12" s="19">
        <v>8.9039886574937504E-14</v>
      </c>
      <c r="F12" s="19">
        <v>9.6145313932538506E-14</v>
      </c>
      <c r="G12" s="19">
        <v>9.1260332624187805E-14</v>
      </c>
      <c r="H12" s="19">
        <v>9.76996261670137E-14</v>
      </c>
      <c r="I12" s="19">
        <v>8.9150908877399994E-14</v>
      </c>
      <c r="J12" s="19">
        <v>9.76996261670137E-14</v>
      </c>
      <c r="K12" s="19">
        <v>9.0150109599562698E-14</v>
      </c>
      <c r="L12" s="19">
        <v>9.2481577951275502E-14</v>
      </c>
      <c r="M12" s="19">
        <v>8.9150908877399994E-14</v>
      </c>
      <c r="N12" s="19">
        <v>9.2481577951275502E-14</v>
      </c>
      <c r="O12" s="19">
        <v>9.0150109599562698E-14</v>
      </c>
      <c r="P12" s="19">
        <v>9.3813845580825702E-14</v>
      </c>
      <c r="Q12" s="19">
        <v>8.9039886574937504E-14</v>
      </c>
      <c r="R12" s="19">
        <v>9.2481577951275502E-14</v>
      </c>
      <c r="S12" s="19">
        <v>8.7929663550312398E-14</v>
      </c>
      <c r="T12" s="19">
        <v>9.2481577951275502E-14</v>
      </c>
      <c r="U12" s="19">
        <v>8.8040685852774901E-14</v>
      </c>
      <c r="V12" s="19">
        <v>9.9364960703951498E-14</v>
      </c>
      <c r="W12" s="19">
        <v>8.9150908877399994E-14</v>
      </c>
      <c r="X12" s="19">
        <v>8.8040685852774901E-14</v>
      </c>
      <c r="Y12" s="19">
        <v>9.9364960703951498E-14</v>
      </c>
      <c r="Z12" s="19">
        <v>8.9150908877399994E-14</v>
      </c>
      <c r="AA12" s="19">
        <v>8.9372953482325102E-14</v>
      </c>
      <c r="AB12" s="19">
        <v>9.9809049913801497E-14</v>
      </c>
      <c r="AC12" s="19">
        <v>8.9261931179862497E-14</v>
      </c>
      <c r="AD12" s="19">
        <v>8.9483975784787605E-14</v>
      </c>
      <c r="AE12" s="19">
        <v>9.9364960703951498E-14</v>
      </c>
      <c r="AF12" s="19">
        <v>8.9150908877399994E-14</v>
      </c>
      <c r="AG12" s="19">
        <v>8.9483975784787605E-14</v>
      </c>
      <c r="AH12" s="19">
        <v>9.9364960703951498E-14</v>
      </c>
      <c r="AI12" s="19">
        <v>8.9150908877399994E-14</v>
      </c>
    </row>
    <row r="13" spans="1:35" x14ac:dyDescent="0.45">
      <c r="A13" s="19">
        <v>8.8595797365087404E-14</v>
      </c>
      <c r="B13" s="19">
        <v>9.4368957093138306E-14</v>
      </c>
      <c r="C13" s="19">
        <v>8.9261931179862497E-14</v>
      </c>
      <c r="D13" s="19">
        <v>9.4368957093138306E-14</v>
      </c>
      <c r="E13" s="19">
        <v>9.0594198809412698E-14</v>
      </c>
      <c r="F13" s="19">
        <v>9.5812247025150997E-14</v>
      </c>
      <c r="G13" s="19">
        <v>8.9817042692175101E-14</v>
      </c>
      <c r="H13" s="19">
        <v>9.4368957093138306E-14</v>
      </c>
      <c r="I13" s="19">
        <v>9.0594198809412698E-14</v>
      </c>
      <c r="J13" s="19">
        <v>9.4368957093138306E-14</v>
      </c>
      <c r="K13" s="19">
        <v>9.0372154204487705E-14</v>
      </c>
      <c r="L13" s="19">
        <v>9.3591800975900696E-14</v>
      </c>
      <c r="M13" s="19">
        <v>8.8928864272475001E-14</v>
      </c>
      <c r="N13" s="19">
        <v>9.6256336235000996E-14</v>
      </c>
      <c r="O13" s="19">
        <v>8.9706020389712598E-14</v>
      </c>
      <c r="P13" s="19">
        <v>9.3813845580825702E-14</v>
      </c>
      <c r="Q13" s="19">
        <v>8.8706819667549995E-14</v>
      </c>
      <c r="R13" s="19">
        <v>9.3147711766050596E-14</v>
      </c>
      <c r="S13" s="19">
        <v>8.8484775062624901E-14</v>
      </c>
      <c r="T13" s="19">
        <v>9.3147711766050596E-14</v>
      </c>
      <c r="U13" s="19">
        <v>8.9372953482325102E-14</v>
      </c>
      <c r="V13" s="19">
        <v>9.76996261670137E-14</v>
      </c>
      <c r="W13" s="19">
        <v>8.9150908877399994E-14</v>
      </c>
      <c r="X13" s="19">
        <v>8.9372953482325102E-14</v>
      </c>
      <c r="Y13" s="19">
        <v>9.76996261670137E-14</v>
      </c>
      <c r="Z13" s="19">
        <v>8.9150908877399994E-14</v>
      </c>
      <c r="AA13" s="19">
        <v>8.9594998087250095E-14</v>
      </c>
      <c r="AB13" s="19">
        <v>9.8698826889176404E-14</v>
      </c>
      <c r="AC13" s="19">
        <v>8.9261931179862497E-14</v>
      </c>
      <c r="AD13" s="19">
        <v>8.9928064994637604E-14</v>
      </c>
      <c r="AE13" s="19">
        <v>9.76996261670137E-14</v>
      </c>
      <c r="AF13" s="19">
        <v>8.9150908877399994E-14</v>
      </c>
      <c r="AG13" s="19">
        <v>8.9928064994637604E-14</v>
      </c>
      <c r="AH13" s="19">
        <v>9.76996261670137E-14</v>
      </c>
      <c r="AI13" s="19">
        <v>8.9150908877399994E-14</v>
      </c>
    </row>
    <row r="14" spans="1:35" x14ac:dyDescent="0.45">
      <c r="A14" s="19">
        <v>8.8373752760162398E-14</v>
      </c>
      <c r="B14" s="19">
        <v>9.5368157815300896E-14</v>
      </c>
      <c r="C14" s="19">
        <v>8.9706020389712598E-14</v>
      </c>
      <c r="D14" s="19">
        <v>9.5368157815300896E-14</v>
      </c>
      <c r="E14" s="19">
        <v>8.8817841970012498E-14</v>
      </c>
      <c r="F14" s="19">
        <v>1.00031094518726E-13</v>
      </c>
      <c r="G14" s="19">
        <v>9.0594198809412698E-14</v>
      </c>
      <c r="H14" s="19">
        <v>9.5368157815300896E-14</v>
      </c>
      <c r="I14" s="19">
        <v>9.1149310321725301E-14</v>
      </c>
      <c r="J14" s="19">
        <v>9.5368157815300896E-14</v>
      </c>
      <c r="K14" s="19">
        <v>8.7929663550312398E-14</v>
      </c>
      <c r="L14" s="19">
        <v>9.5146113210375903E-14</v>
      </c>
      <c r="M14" s="19">
        <v>8.9594998087250095E-14</v>
      </c>
      <c r="N14" s="19">
        <v>9.5146113210375903E-14</v>
      </c>
      <c r="O14" s="19">
        <v>8.7263529735537304E-14</v>
      </c>
      <c r="P14" s="19">
        <v>9.3591800975900696E-14</v>
      </c>
      <c r="Q14" s="19">
        <v>8.9039886574937504E-14</v>
      </c>
      <c r="R14" s="19">
        <v>9.5146113210375903E-14</v>
      </c>
      <c r="S14" s="19">
        <v>8.9483975784787605E-14</v>
      </c>
      <c r="T14" s="19">
        <v>9.5146113210375903E-14</v>
      </c>
      <c r="U14" s="19">
        <v>8.8706819667549995E-14</v>
      </c>
      <c r="V14" s="19">
        <v>9.7366559259626203E-14</v>
      </c>
      <c r="W14" s="19">
        <v>8.9150908877399994E-14</v>
      </c>
      <c r="X14" s="19">
        <v>8.8706819667549995E-14</v>
      </c>
      <c r="Y14" s="19">
        <v>9.7366559259626203E-14</v>
      </c>
      <c r="Z14" s="19">
        <v>8.9150908877399994E-14</v>
      </c>
      <c r="AA14" s="19">
        <v>8.9372953482325102E-14</v>
      </c>
      <c r="AB14" s="19">
        <v>9.9364960703951498E-14</v>
      </c>
      <c r="AC14" s="19">
        <v>8.9372953482325102E-14</v>
      </c>
      <c r="AD14" s="19">
        <v>9.2148511043887905E-14</v>
      </c>
      <c r="AE14" s="19">
        <v>9.7366559259626203E-14</v>
      </c>
      <c r="AF14" s="19">
        <v>8.9150908877399994E-14</v>
      </c>
      <c r="AG14" s="19">
        <v>9.2148511043887905E-14</v>
      </c>
      <c r="AH14" s="19">
        <v>9.7366559259626203E-14</v>
      </c>
      <c r="AI14" s="19">
        <v>8.9150908877399994E-14</v>
      </c>
    </row>
    <row r="15" spans="1:35" x14ac:dyDescent="0.45">
      <c r="A15" s="19">
        <v>9.0039087297100195E-14</v>
      </c>
      <c r="B15" s="19">
        <v>9.4813046302988305E-14</v>
      </c>
      <c r="C15" s="19">
        <v>8.8484775062624901E-14</v>
      </c>
      <c r="D15" s="19">
        <v>9.4813046302988305E-14</v>
      </c>
      <c r="E15" s="19">
        <v>8.9150908877399994E-14</v>
      </c>
      <c r="F15" s="19">
        <v>9.8809849191638894E-14</v>
      </c>
      <c r="G15" s="19">
        <v>9.1149310321725301E-14</v>
      </c>
      <c r="H15" s="19">
        <v>9.4813046302988305E-14</v>
      </c>
      <c r="I15" s="19">
        <v>9.0594198809412698E-14</v>
      </c>
      <c r="J15" s="19">
        <v>9.4813046302988305E-14</v>
      </c>
      <c r="K15" s="19">
        <v>8.9928064994637604E-14</v>
      </c>
      <c r="L15" s="19">
        <v>9.1704421834037905E-14</v>
      </c>
      <c r="M15" s="19">
        <v>8.8040685852774901E-14</v>
      </c>
      <c r="N15" s="19">
        <v>9.1704421834037905E-14</v>
      </c>
      <c r="O15" s="19">
        <v>9.0483176506950195E-14</v>
      </c>
      <c r="P15" s="19">
        <v>9.6034291630076003E-14</v>
      </c>
      <c r="Q15" s="19">
        <v>8.8928864272475001E-14</v>
      </c>
      <c r="R15" s="19">
        <v>9.1704421834037905E-14</v>
      </c>
      <c r="S15" s="19">
        <v>8.8262730457699894E-14</v>
      </c>
      <c r="T15" s="19">
        <v>9.1704421834037905E-14</v>
      </c>
      <c r="U15" s="19">
        <v>8.8595797365087404E-14</v>
      </c>
      <c r="V15" s="19">
        <v>9.5701224722688494E-14</v>
      </c>
      <c r="W15" s="19">
        <v>8.9150908877399994E-14</v>
      </c>
      <c r="X15" s="19">
        <v>8.8595797365087404E-14</v>
      </c>
      <c r="Y15" s="19">
        <v>9.5701224722688494E-14</v>
      </c>
      <c r="Z15" s="19">
        <v>8.9150908877399994E-14</v>
      </c>
      <c r="AA15" s="19">
        <v>9.0039087297100195E-14</v>
      </c>
      <c r="AB15" s="19">
        <v>1.04916075827077E-13</v>
      </c>
      <c r="AC15" s="19">
        <v>8.9039886574937504E-14</v>
      </c>
      <c r="AD15" s="19">
        <v>8.7707618945387304E-14</v>
      </c>
      <c r="AE15" s="19">
        <v>9.5701224722688494E-14</v>
      </c>
      <c r="AF15" s="19">
        <v>8.9150908877399994E-14</v>
      </c>
      <c r="AG15" s="19">
        <v>8.7707618945387304E-14</v>
      </c>
      <c r="AH15" s="19">
        <v>9.5701224722688494E-14</v>
      </c>
      <c r="AI15" s="19">
        <v>8.9150908877399994E-14</v>
      </c>
    </row>
    <row r="16" spans="1:35" x14ac:dyDescent="0.45">
      <c r="A16" s="19">
        <v>8.8595797365087404E-14</v>
      </c>
      <c r="B16" s="19">
        <v>9.6700425444851097E-14</v>
      </c>
      <c r="C16" s="19">
        <v>8.8484775062624901E-14</v>
      </c>
      <c r="D16" s="19">
        <v>9.6700425444851097E-14</v>
      </c>
      <c r="E16" s="19">
        <v>9.0372154204487705E-14</v>
      </c>
      <c r="F16" s="19">
        <v>9.8365759981788794E-14</v>
      </c>
      <c r="G16" s="19">
        <v>9.0372154204487705E-14</v>
      </c>
      <c r="H16" s="19">
        <v>9.6700425444851097E-14</v>
      </c>
      <c r="I16" s="19">
        <v>9.0594198809412698E-14</v>
      </c>
      <c r="J16" s="19">
        <v>9.6700425444851097E-14</v>
      </c>
      <c r="K16" s="19">
        <v>8.9372953482325102E-14</v>
      </c>
      <c r="L16" s="19">
        <v>9.2925667161125602E-14</v>
      </c>
      <c r="M16" s="19">
        <v>8.9372953482325102E-14</v>
      </c>
      <c r="N16" s="19">
        <v>9.2925667161125602E-14</v>
      </c>
      <c r="O16" s="19">
        <v>8.9150908877399994E-14</v>
      </c>
      <c r="P16" s="19">
        <v>9.9364960703951498E-14</v>
      </c>
      <c r="Q16" s="19">
        <v>8.8928864272475001E-14</v>
      </c>
      <c r="R16" s="19">
        <v>9.2925667161125602E-14</v>
      </c>
      <c r="S16" s="19">
        <v>8.8928864272475001E-14</v>
      </c>
      <c r="T16" s="19">
        <v>9.2925667161125602E-14</v>
      </c>
      <c r="U16" s="19">
        <v>8.8151708155237404E-14</v>
      </c>
      <c r="V16" s="19">
        <v>1.00697228333501E-13</v>
      </c>
      <c r="W16" s="19">
        <v>8.9150908877399994E-14</v>
      </c>
      <c r="X16" s="19">
        <v>8.8151708155237404E-14</v>
      </c>
      <c r="Y16" s="19">
        <v>1.00697228333501E-13</v>
      </c>
      <c r="Z16" s="19">
        <v>8.9150908877399994E-14</v>
      </c>
      <c r="AA16" s="19">
        <v>9.0261131902025201E-14</v>
      </c>
      <c r="AB16" s="19">
        <v>1.02806652080289E-13</v>
      </c>
      <c r="AC16" s="19">
        <v>8.9261931179862497E-14</v>
      </c>
      <c r="AD16" s="19">
        <v>8.9817042692175101E-14</v>
      </c>
      <c r="AE16" s="19">
        <v>1.00697228333501E-13</v>
      </c>
      <c r="AF16" s="19">
        <v>8.9150908877399994E-14</v>
      </c>
      <c r="AG16" s="19">
        <v>8.9817042692175101E-14</v>
      </c>
      <c r="AH16" s="19">
        <v>1.00697228333501E-13</v>
      </c>
      <c r="AI16" s="19">
        <v>8.9150908877399994E-14</v>
      </c>
    </row>
    <row r="17" spans="1:35" x14ac:dyDescent="0.45">
      <c r="A17" s="19">
        <v>9.0594198809412698E-14</v>
      </c>
      <c r="B17" s="19">
        <v>9.3369756370975602E-14</v>
      </c>
      <c r="C17" s="19">
        <v>8.9817042692175101E-14</v>
      </c>
      <c r="D17" s="19">
        <v>9.3369756370975602E-14</v>
      </c>
      <c r="E17" s="19">
        <v>9.0261131902025201E-14</v>
      </c>
      <c r="F17" s="19">
        <v>9.3813845580825702E-14</v>
      </c>
      <c r="G17" s="19">
        <v>8.9706020389712598E-14</v>
      </c>
      <c r="H17" s="19">
        <v>9.3369756370975602E-14</v>
      </c>
      <c r="I17" s="19">
        <v>9.0816243414337805E-14</v>
      </c>
      <c r="J17" s="19">
        <v>9.3369756370975602E-14</v>
      </c>
      <c r="K17" s="19">
        <v>8.8484775062624901E-14</v>
      </c>
      <c r="L17" s="19">
        <v>9.3924867883288205E-14</v>
      </c>
      <c r="M17" s="19">
        <v>8.8817841970012498E-14</v>
      </c>
      <c r="N17" s="19">
        <v>9.3924867883288205E-14</v>
      </c>
      <c r="O17" s="19">
        <v>8.9039886574937504E-14</v>
      </c>
      <c r="P17" s="19">
        <v>1.05915276549239E-13</v>
      </c>
      <c r="Q17" s="19">
        <v>8.8040685852774901E-14</v>
      </c>
      <c r="R17" s="19">
        <v>9.2148511043887905E-14</v>
      </c>
      <c r="S17" s="19">
        <v>8.8262730457699894E-14</v>
      </c>
      <c r="T17" s="19">
        <v>9.2148511043887905E-14</v>
      </c>
      <c r="U17" s="19">
        <v>9.0039087297100195E-14</v>
      </c>
      <c r="V17" s="19">
        <v>1.0058620603103901E-13</v>
      </c>
      <c r="W17" s="19">
        <v>8.9150908877399994E-14</v>
      </c>
      <c r="X17" s="19">
        <v>9.0039087297100195E-14</v>
      </c>
      <c r="Y17" s="19">
        <v>1.0058620603103901E-13</v>
      </c>
      <c r="Z17" s="19">
        <v>8.9150908877399994E-14</v>
      </c>
      <c r="AA17" s="19">
        <v>8.9150908877399994E-14</v>
      </c>
      <c r="AB17" s="19">
        <v>1.0946799022804001E-13</v>
      </c>
      <c r="AC17" s="19">
        <v>8.9483975784787605E-14</v>
      </c>
      <c r="AD17" s="19">
        <v>8.8595797365087404E-14</v>
      </c>
      <c r="AE17" s="19">
        <v>1.0058620603103901E-13</v>
      </c>
      <c r="AF17" s="19">
        <v>8.9150908877399994E-14</v>
      </c>
      <c r="AG17" s="19">
        <v>8.8595797365087404E-14</v>
      </c>
      <c r="AH17" s="19">
        <v>1.0058620603103901E-13</v>
      </c>
      <c r="AI17" s="19">
        <v>8.9150908877399994E-14</v>
      </c>
    </row>
    <row r="18" spans="1:35" x14ac:dyDescent="0.45">
      <c r="A18" s="19">
        <v>8.8484775062624901E-14</v>
      </c>
      <c r="B18" s="19">
        <v>9.4591001698063299E-14</v>
      </c>
      <c r="C18" s="19">
        <v>8.8817841970012498E-14</v>
      </c>
      <c r="D18" s="19">
        <v>9.4591001698063299E-14</v>
      </c>
      <c r="E18" s="19">
        <v>8.8706819667549995E-14</v>
      </c>
      <c r="F18" s="19">
        <v>9.7033492352238606E-14</v>
      </c>
      <c r="G18" s="19">
        <v>8.9372953482325102E-14</v>
      </c>
      <c r="H18" s="19">
        <v>9.4591001698063299E-14</v>
      </c>
      <c r="I18" s="19">
        <v>8.9706020389712598E-14</v>
      </c>
      <c r="J18" s="19">
        <v>9.4591001698063299E-14</v>
      </c>
      <c r="K18" s="19">
        <v>8.8817841970012498E-14</v>
      </c>
      <c r="L18" s="19">
        <v>9.5479180117763399E-14</v>
      </c>
      <c r="M18" s="19">
        <v>8.9483975784787605E-14</v>
      </c>
      <c r="N18" s="19">
        <v>9.5479180117763399E-14</v>
      </c>
      <c r="O18" s="19">
        <v>8.9706020389712598E-14</v>
      </c>
      <c r="P18" s="19">
        <v>9.6145313932538506E-14</v>
      </c>
      <c r="Q18" s="19">
        <v>8.8151708155237404E-14</v>
      </c>
      <c r="R18" s="19">
        <v>9.6367358537463499E-14</v>
      </c>
      <c r="S18" s="19">
        <v>8.8373752760162398E-14</v>
      </c>
      <c r="T18" s="19">
        <v>9.6367358537463499E-14</v>
      </c>
      <c r="U18" s="19">
        <v>8.7707618945387304E-14</v>
      </c>
      <c r="V18" s="19">
        <v>1.02473585172901E-13</v>
      </c>
      <c r="W18" s="19">
        <v>8.9150908877399994E-14</v>
      </c>
      <c r="X18" s="19">
        <v>8.7707618945387304E-14</v>
      </c>
      <c r="Y18" s="19">
        <v>1.02473585172901E-13</v>
      </c>
      <c r="Z18" s="19">
        <v>8.9150908877399994E-14</v>
      </c>
      <c r="AA18" s="19">
        <v>8.9150908877399994E-14</v>
      </c>
      <c r="AB18" s="19">
        <v>1.02584607475364E-13</v>
      </c>
      <c r="AC18" s="19">
        <v>8.9261931179862497E-14</v>
      </c>
      <c r="AD18" s="19">
        <v>8.7929663550312398E-14</v>
      </c>
      <c r="AE18" s="19">
        <v>1.02473585172901E-13</v>
      </c>
      <c r="AF18" s="19">
        <v>8.9150908877399994E-14</v>
      </c>
      <c r="AG18" s="19">
        <v>8.7929663550312398E-14</v>
      </c>
      <c r="AH18" s="19">
        <v>1.02473585172901E-13</v>
      </c>
      <c r="AI18" s="19">
        <v>8.9150908877399994E-14</v>
      </c>
    </row>
    <row r="19" spans="1:35" x14ac:dyDescent="0.45">
      <c r="A19" s="19">
        <v>8.7929663550312398E-14</v>
      </c>
      <c r="B19" s="19">
        <v>9.4479979395600796E-14</v>
      </c>
      <c r="C19" s="19">
        <v>8.6708418223224701E-14</v>
      </c>
      <c r="D19" s="19">
        <v>9.4479979395600796E-14</v>
      </c>
      <c r="E19" s="19">
        <v>9.0039087297100195E-14</v>
      </c>
      <c r="F19" s="19">
        <v>9.3813845580825702E-14</v>
      </c>
      <c r="G19" s="19">
        <v>9.0372154204487705E-14</v>
      </c>
      <c r="H19" s="19">
        <v>9.4479979395600796E-14</v>
      </c>
      <c r="I19" s="19">
        <v>9.1593399531575402E-14</v>
      </c>
      <c r="J19" s="19">
        <v>9.4479979395600796E-14</v>
      </c>
      <c r="K19" s="19">
        <v>8.9039886574937504E-14</v>
      </c>
      <c r="L19" s="19">
        <v>9.2592600253738005E-14</v>
      </c>
      <c r="M19" s="19">
        <v>8.9150908877399994E-14</v>
      </c>
      <c r="N19" s="19">
        <v>9.4591001698063299E-14</v>
      </c>
      <c r="O19" s="19">
        <v>9.0261131902025201E-14</v>
      </c>
      <c r="P19" s="19">
        <v>9.7477581562088694E-14</v>
      </c>
      <c r="Q19" s="19">
        <v>8.8817841970012498E-14</v>
      </c>
      <c r="R19" s="19">
        <v>9.2592600253738005E-14</v>
      </c>
      <c r="S19" s="19">
        <v>8.9261931179862497E-14</v>
      </c>
      <c r="T19" s="19">
        <v>9.2592600253738005E-14</v>
      </c>
      <c r="U19" s="19">
        <v>8.8373752760162398E-14</v>
      </c>
      <c r="V19" s="19">
        <v>1.00808250635964E-13</v>
      </c>
      <c r="W19" s="19">
        <v>8.9150908877399994E-14</v>
      </c>
      <c r="X19" s="19">
        <v>8.8373752760162398E-14</v>
      </c>
      <c r="Y19" s="19">
        <v>1.00808250635964E-13</v>
      </c>
      <c r="Z19" s="19">
        <v>8.9150908877399994E-14</v>
      </c>
      <c r="AA19" s="19">
        <v>8.8373752760162398E-14</v>
      </c>
      <c r="AB19" s="19">
        <v>1.08801856413265E-13</v>
      </c>
      <c r="AC19" s="19">
        <v>8.9150908877399994E-14</v>
      </c>
      <c r="AD19" s="19">
        <v>8.8151708155237404E-14</v>
      </c>
      <c r="AE19" s="19">
        <v>1.00808250635964E-13</v>
      </c>
      <c r="AF19" s="19">
        <v>8.9150908877399994E-14</v>
      </c>
      <c r="AG19" s="19">
        <v>8.8151708155237404E-14</v>
      </c>
      <c r="AH19" s="19">
        <v>1.00808250635964E-13</v>
      </c>
      <c r="AI19" s="19">
        <v>8.9150908877399994E-14</v>
      </c>
    </row>
    <row r="20" spans="1:35" x14ac:dyDescent="0.45">
      <c r="A20" s="19">
        <v>8.8262730457699894E-14</v>
      </c>
      <c r="B20" s="19">
        <v>9.8476782284251297E-14</v>
      </c>
      <c r="C20" s="19">
        <v>8.8706819667549995E-14</v>
      </c>
      <c r="D20" s="19">
        <v>9.8476782284251297E-14</v>
      </c>
      <c r="E20" s="19">
        <v>8.9372953482325102E-14</v>
      </c>
      <c r="F20" s="19">
        <v>9.7144514654701197E-14</v>
      </c>
      <c r="G20" s="19">
        <v>8.9928064994637604E-14</v>
      </c>
      <c r="H20" s="19">
        <v>9.8476782284251297E-14</v>
      </c>
      <c r="I20" s="19">
        <v>9.0483176506950195E-14</v>
      </c>
      <c r="J20" s="19">
        <v>9.8476782284251297E-14</v>
      </c>
      <c r="K20" s="19">
        <v>9.0372154204487705E-14</v>
      </c>
      <c r="L20" s="19">
        <v>9.3480778673438105E-14</v>
      </c>
      <c r="M20" s="19">
        <v>8.9372953482325102E-14</v>
      </c>
      <c r="N20" s="19">
        <v>9.3480778673438105E-14</v>
      </c>
      <c r="O20" s="19">
        <v>9.0705221111875201E-14</v>
      </c>
      <c r="P20" s="19">
        <v>9.4479979395600796E-14</v>
      </c>
      <c r="Q20" s="19">
        <v>8.9261931179862497E-14</v>
      </c>
      <c r="R20" s="19">
        <v>9.3480778673438105E-14</v>
      </c>
      <c r="S20" s="19">
        <v>8.8817841970012498E-14</v>
      </c>
      <c r="T20" s="19">
        <v>9.3480778673438105E-14</v>
      </c>
      <c r="U20" s="19">
        <v>8.9706020389712598E-14</v>
      </c>
      <c r="V20" s="19">
        <v>9.9920072216264E-14</v>
      </c>
      <c r="W20" s="19">
        <v>8.9150908877399994E-14</v>
      </c>
      <c r="X20" s="19">
        <v>8.9706020389712598E-14</v>
      </c>
      <c r="Y20" s="19">
        <v>9.9920072216264E-14</v>
      </c>
      <c r="Z20" s="19">
        <v>8.9150908877399994E-14</v>
      </c>
      <c r="AA20" s="19">
        <v>8.9150908877399994E-14</v>
      </c>
      <c r="AB20" s="19">
        <v>1.01585406753201E-13</v>
      </c>
      <c r="AC20" s="19">
        <v>8.9150908877399994E-14</v>
      </c>
      <c r="AD20" s="19">
        <v>8.9928064994637604E-14</v>
      </c>
      <c r="AE20" s="19">
        <v>9.9920072216264E-14</v>
      </c>
      <c r="AF20" s="19">
        <v>8.9150908877399994E-14</v>
      </c>
      <c r="AG20" s="19">
        <v>8.9928064994637604E-14</v>
      </c>
      <c r="AH20" s="19">
        <v>9.9920072216264E-14</v>
      </c>
      <c r="AI20" s="19">
        <v>8.9150908877399994E-14</v>
      </c>
    </row>
    <row r="21" spans="1:35" x14ac:dyDescent="0.45">
      <c r="A21" s="19">
        <v>8.8262730457699894E-14</v>
      </c>
      <c r="B21" s="19">
        <v>9.5701224722688494E-14</v>
      </c>
      <c r="C21" s="19">
        <v>8.9261931179862497E-14</v>
      </c>
      <c r="D21" s="19">
        <v>9.5701224722688494E-14</v>
      </c>
      <c r="E21" s="19">
        <v>9.0150109599562698E-14</v>
      </c>
      <c r="F21" s="19">
        <v>9.3591800975900696E-14</v>
      </c>
      <c r="G21" s="19">
        <v>8.9150908877399994E-14</v>
      </c>
      <c r="H21" s="19">
        <v>9.6145313932538506E-14</v>
      </c>
      <c r="I21" s="19">
        <v>9.0705221111875201E-14</v>
      </c>
      <c r="J21" s="19">
        <v>9.6145313932538506E-14</v>
      </c>
      <c r="K21" s="19">
        <v>8.9817042692175101E-14</v>
      </c>
      <c r="L21" s="19">
        <v>9.1926466438962898E-14</v>
      </c>
      <c r="M21" s="19">
        <v>9.0039087297100195E-14</v>
      </c>
      <c r="N21" s="19">
        <v>9.6700425444851097E-14</v>
      </c>
      <c r="O21" s="19">
        <v>8.8595797365087404E-14</v>
      </c>
      <c r="P21" s="19">
        <v>9.4702024000525802E-14</v>
      </c>
      <c r="Q21" s="19">
        <v>8.8262730457699894E-14</v>
      </c>
      <c r="R21" s="19">
        <v>9.3813845580825702E-14</v>
      </c>
      <c r="S21" s="19">
        <v>8.8484775062624901E-14</v>
      </c>
      <c r="T21" s="19">
        <v>9.3813845580825702E-14</v>
      </c>
      <c r="U21" s="19">
        <v>8.7707618945387304E-14</v>
      </c>
      <c r="V21" s="19">
        <v>9.8809849191638894E-14</v>
      </c>
      <c r="W21" s="19">
        <v>8.9039886574937504E-14</v>
      </c>
      <c r="X21" s="19">
        <v>8.7707618945387304E-14</v>
      </c>
      <c r="Y21" s="19">
        <v>9.8809849191638894E-14</v>
      </c>
      <c r="Z21" s="19">
        <v>8.9039886574937504E-14</v>
      </c>
      <c r="AA21" s="19">
        <v>8.9372953482325102E-14</v>
      </c>
      <c r="AB21" s="19">
        <v>1.02029495963051E-13</v>
      </c>
      <c r="AC21" s="19">
        <v>8.9261931179862497E-14</v>
      </c>
      <c r="AD21" s="19">
        <v>8.8484775062624901E-14</v>
      </c>
      <c r="AE21" s="19">
        <v>9.8809849191638894E-14</v>
      </c>
      <c r="AF21" s="19">
        <v>8.9039886574937504E-14</v>
      </c>
      <c r="AG21" s="19">
        <v>8.8484775062624901E-14</v>
      </c>
      <c r="AH21" s="19">
        <v>9.8809849191638894E-14</v>
      </c>
      <c r="AI21" s="19">
        <v>8.9039886574937504E-14</v>
      </c>
    </row>
    <row r="22" spans="1:35" x14ac:dyDescent="0.45">
      <c r="A22" s="19">
        <v>8.9150908877399994E-14</v>
      </c>
      <c r="B22" s="19">
        <v>9.6145313932538506E-14</v>
      </c>
      <c r="C22" s="19">
        <v>8.9261931179862497E-14</v>
      </c>
      <c r="D22" s="19">
        <v>9.6145313932538506E-14</v>
      </c>
      <c r="E22" s="19">
        <v>8.9928064994637604E-14</v>
      </c>
      <c r="F22" s="19">
        <v>9.6034291630076003E-14</v>
      </c>
      <c r="G22" s="19">
        <v>9.0594198809412698E-14</v>
      </c>
      <c r="H22" s="19">
        <v>9.6145313932538506E-14</v>
      </c>
      <c r="I22" s="19">
        <v>9.0483176506950195E-14</v>
      </c>
      <c r="J22" s="19">
        <v>9.6145313932538506E-14</v>
      </c>
      <c r="K22" s="19">
        <v>8.9928064994637604E-14</v>
      </c>
      <c r="L22" s="19">
        <v>9.1815444136500395E-14</v>
      </c>
      <c r="M22" s="19">
        <v>8.9817042692175101E-14</v>
      </c>
      <c r="N22" s="19">
        <v>9.1815444136500395E-14</v>
      </c>
      <c r="O22" s="19">
        <v>9.0372154204487705E-14</v>
      </c>
      <c r="P22" s="19">
        <v>9.8809849191638894E-14</v>
      </c>
      <c r="Q22" s="19">
        <v>8.9039886574937504E-14</v>
      </c>
      <c r="R22" s="19">
        <v>9.1815444136500395E-14</v>
      </c>
      <c r="S22" s="19">
        <v>8.8373752760162398E-14</v>
      </c>
      <c r="T22" s="19">
        <v>9.1815444136500395E-14</v>
      </c>
      <c r="U22" s="19">
        <v>8.8928864272475001E-14</v>
      </c>
      <c r="V22" s="19">
        <v>1.01363362148276E-13</v>
      </c>
      <c r="W22" s="19">
        <v>8.9150908877399994E-14</v>
      </c>
      <c r="X22" s="19">
        <v>8.8928864272475001E-14</v>
      </c>
      <c r="Y22" s="19">
        <v>1.01363362148276E-13</v>
      </c>
      <c r="Z22" s="19">
        <v>8.9150908877399994E-14</v>
      </c>
      <c r="AA22" s="19">
        <v>9.0039087297100195E-14</v>
      </c>
      <c r="AB22" s="19">
        <v>1.02584607475364E-13</v>
      </c>
      <c r="AC22" s="19">
        <v>8.9372953482325102E-14</v>
      </c>
      <c r="AD22" s="19">
        <v>8.9261931179862497E-14</v>
      </c>
      <c r="AE22" s="19">
        <v>1.01363362148276E-13</v>
      </c>
      <c r="AF22" s="19">
        <v>8.9150908877399994E-14</v>
      </c>
      <c r="AG22" s="19">
        <v>8.9261931179862497E-14</v>
      </c>
      <c r="AH22" s="19">
        <v>1.01363362148276E-13</v>
      </c>
      <c r="AI22" s="19">
        <v>8.9150908877399994E-14</v>
      </c>
    </row>
    <row r="23" spans="1:35" x14ac:dyDescent="0.45">
      <c r="A23" s="19">
        <v>8.8484775062624901E-14</v>
      </c>
      <c r="B23" s="19">
        <v>9.8920871494101397E-14</v>
      </c>
      <c r="C23" s="19">
        <v>8.9594998087250095E-14</v>
      </c>
      <c r="D23" s="19">
        <v>9.8920871494101397E-14</v>
      </c>
      <c r="E23" s="19">
        <v>9.1260332624187805E-14</v>
      </c>
      <c r="F23" s="19">
        <v>9.4813046302988305E-14</v>
      </c>
      <c r="G23" s="19">
        <v>9.0705221111875201E-14</v>
      </c>
      <c r="H23" s="19">
        <v>9.8920871494101397E-14</v>
      </c>
      <c r="I23" s="19">
        <v>9.0483176506950195E-14</v>
      </c>
      <c r="J23" s="19">
        <v>9.8920871494101397E-14</v>
      </c>
      <c r="K23" s="19">
        <v>8.9483975784787605E-14</v>
      </c>
      <c r="L23" s="19">
        <v>9.2703622556200495E-14</v>
      </c>
      <c r="M23" s="19">
        <v>8.8484775062624901E-14</v>
      </c>
      <c r="N23" s="19">
        <v>9.2703622556200495E-14</v>
      </c>
      <c r="O23" s="19">
        <v>9.1038288019262798E-14</v>
      </c>
      <c r="P23" s="19">
        <v>9.7588603864551197E-14</v>
      </c>
      <c r="Q23" s="19">
        <v>8.8817841970012498E-14</v>
      </c>
      <c r="R23" s="19">
        <v>9.2703622556200495E-14</v>
      </c>
      <c r="S23" s="19">
        <v>8.8817841970012498E-14</v>
      </c>
      <c r="T23" s="19">
        <v>9.2703622556200495E-14</v>
      </c>
      <c r="U23" s="19">
        <v>8.8262730457699894E-14</v>
      </c>
      <c r="V23" s="19">
        <v>9.81437153768638E-14</v>
      </c>
      <c r="W23" s="19">
        <v>8.9150908877399994E-14</v>
      </c>
      <c r="X23" s="19">
        <v>8.8262730457699894E-14</v>
      </c>
      <c r="Y23" s="19">
        <v>9.81437153768638E-14</v>
      </c>
      <c r="Z23" s="19">
        <v>8.9150908877399994E-14</v>
      </c>
      <c r="AA23" s="19">
        <v>8.9817042692175101E-14</v>
      </c>
      <c r="AB23" s="19">
        <v>1.0480505352461399E-13</v>
      </c>
      <c r="AC23" s="19">
        <v>8.9150908877399994E-14</v>
      </c>
      <c r="AD23" s="19">
        <v>8.9039886574937504E-14</v>
      </c>
      <c r="AE23" s="19">
        <v>9.81437153768638E-14</v>
      </c>
      <c r="AF23" s="19">
        <v>8.9150908877399994E-14</v>
      </c>
      <c r="AG23" s="19">
        <v>8.9039886574937504E-14</v>
      </c>
      <c r="AH23" s="19">
        <v>9.81437153768638E-14</v>
      </c>
      <c r="AI23" s="19">
        <v>8.9150908877399994E-14</v>
      </c>
    </row>
    <row r="24" spans="1:35" x14ac:dyDescent="0.45">
      <c r="A24" s="19">
        <v>8.8373752760162398E-14</v>
      </c>
      <c r="B24" s="19">
        <v>9.5146113210375903E-14</v>
      </c>
      <c r="C24" s="19">
        <v>8.8373752760162398E-14</v>
      </c>
      <c r="D24" s="19">
        <v>9.5146113210375903E-14</v>
      </c>
      <c r="E24" s="19">
        <v>9.0927265716800295E-14</v>
      </c>
      <c r="F24" s="19">
        <v>9.9698027611338994E-14</v>
      </c>
      <c r="G24" s="19">
        <v>9.1038288019262798E-14</v>
      </c>
      <c r="H24" s="19">
        <v>9.5146113210375903E-14</v>
      </c>
      <c r="I24" s="19">
        <v>9.0372154204487705E-14</v>
      </c>
      <c r="J24" s="19">
        <v>9.5146113210375903E-14</v>
      </c>
      <c r="K24" s="19">
        <v>8.8817841970012498E-14</v>
      </c>
      <c r="L24" s="19">
        <v>9.3147711766050596E-14</v>
      </c>
      <c r="M24" s="19">
        <v>8.8706819667549995E-14</v>
      </c>
      <c r="N24" s="19">
        <v>9.3147711766050596E-14</v>
      </c>
      <c r="O24" s="19">
        <v>8.9150908877399994E-14</v>
      </c>
      <c r="P24" s="19">
        <v>9.5257135512838406E-14</v>
      </c>
      <c r="Q24" s="19">
        <v>8.7374552037999794E-14</v>
      </c>
      <c r="R24" s="19">
        <v>9.3147711766050596E-14</v>
      </c>
      <c r="S24" s="19">
        <v>8.8040685852774901E-14</v>
      </c>
      <c r="T24" s="19">
        <v>9.3147711766050596E-14</v>
      </c>
      <c r="U24" s="19">
        <v>8.9706020389712598E-14</v>
      </c>
      <c r="V24" s="19">
        <v>1.00475183728576E-13</v>
      </c>
      <c r="W24" s="19">
        <v>8.9150908877399994E-14</v>
      </c>
      <c r="X24" s="19">
        <v>8.9706020389712598E-14</v>
      </c>
      <c r="Y24" s="19">
        <v>1.00475183728576E-13</v>
      </c>
      <c r="Z24" s="19">
        <v>8.9150908877399994E-14</v>
      </c>
      <c r="AA24" s="19">
        <v>8.9594998087250095E-14</v>
      </c>
      <c r="AB24" s="19">
        <v>9.6145313932538506E-14</v>
      </c>
      <c r="AC24" s="19">
        <v>8.9261931179862497E-14</v>
      </c>
      <c r="AD24" s="19">
        <v>9.1149310321725301E-14</v>
      </c>
      <c r="AE24" s="19">
        <v>1.00475183728576E-13</v>
      </c>
      <c r="AF24" s="19">
        <v>8.9150908877399994E-14</v>
      </c>
      <c r="AG24" s="19">
        <v>9.1149310321725301E-14</v>
      </c>
      <c r="AH24" s="19">
        <v>1.00475183728576E-13</v>
      </c>
      <c r="AI24" s="19">
        <v>8.9150908877399994E-14</v>
      </c>
    </row>
    <row r="25" spans="1:35" x14ac:dyDescent="0.45">
      <c r="A25" s="19">
        <v>8.9150908877399994E-14</v>
      </c>
      <c r="B25" s="19">
        <v>9.8365759981788794E-14</v>
      </c>
      <c r="C25" s="19">
        <v>8.9150908877399994E-14</v>
      </c>
      <c r="D25" s="19">
        <v>9.8365759981788794E-14</v>
      </c>
      <c r="E25" s="19">
        <v>8.9483975784787605E-14</v>
      </c>
      <c r="F25" s="19">
        <v>9.2481577951275502E-14</v>
      </c>
      <c r="G25" s="19">
        <v>9.0150109599562698E-14</v>
      </c>
      <c r="H25" s="19">
        <v>9.8365759981788794E-14</v>
      </c>
      <c r="I25" s="19">
        <v>8.8817841970012498E-14</v>
      </c>
      <c r="J25" s="19">
        <v>9.8365759981788794E-14</v>
      </c>
      <c r="K25" s="19">
        <v>8.8373752760162398E-14</v>
      </c>
      <c r="L25" s="19">
        <v>9.4702024000525802E-14</v>
      </c>
      <c r="M25" s="19">
        <v>8.8928864272475001E-14</v>
      </c>
      <c r="N25" s="19">
        <v>9.4702024000525802E-14</v>
      </c>
      <c r="O25" s="19">
        <v>9.1815444136500395E-14</v>
      </c>
      <c r="P25" s="19">
        <v>1.02584607475364E-13</v>
      </c>
      <c r="Q25" s="19">
        <v>8.8706819667549995E-14</v>
      </c>
      <c r="R25" s="19">
        <v>9.4702024000525802E-14</v>
      </c>
      <c r="S25" s="19">
        <v>8.8928864272475001E-14</v>
      </c>
      <c r="T25" s="19">
        <v>9.4702024000525802E-14</v>
      </c>
      <c r="U25" s="19">
        <v>8.9706020389712598E-14</v>
      </c>
      <c r="V25" s="19">
        <v>9.5146113210375903E-14</v>
      </c>
      <c r="W25" s="19">
        <v>8.9150908877399994E-14</v>
      </c>
      <c r="X25" s="19">
        <v>8.9706020389712598E-14</v>
      </c>
      <c r="Y25" s="19">
        <v>9.5146113210375903E-14</v>
      </c>
      <c r="Z25" s="19">
        <v>8.9150908877399994E-14</v>
      </c>
      <c r="AA25" s="19">
        <v>8.9483975784787605E-14</v>
      </c>
      <c r="AB25" s="19">
        <v>1.0480505352461399E-13</v>
      </c>
      <c r="AC25" s="19">
        <v>8.9261931179862497E-14</v>
      </c>
      <c r="AD25" s="19">
        <v>8.7929663550312398E-14</v>
      </c>
      <c r="AE25" s="19">
        <v>9.5146113210375903E-14</v>
      </c>
      <c r="AF25" s="19">
        <v>8.9150908877399994E-14</v>
      </c>
      <c r="AG25" s="19">
        <v>8.7929663550312398E-14</v>
      </c>
      <c r="AH25" s="19">
        <v>9.5146113210375903E-14</v>
      </c>
      <c r="AI25" s="19">
        <v>8.9150908877399994E-14</v>
      </c>
    </row>
    <row r="26" spans="1:35" x14ac:dyDescent="0.45">
      <c r="A26" s="19">
        <v>8.8262730457699894E-14</v>
      </c>
      <c r="B26" s="19">
        <v>9.4146912488213199E-14</v>
      </c>
      <c r="C26" s="19">
        <v>8.8484775062624901E-14</v>
      </c>
      <c r="D26" s="19">
        <v>9.4146912488213199E-14</v>
      </c>
      <c r="E26" s="19">
        <v>9.0039087297100195E-14</v>
      </c>
      <c r="F26" s="19">
        <v>9.8365759981788794E-14</v>
      </c>
      <c r="G26" s="19">
        <v>8.9706020389712598E-14</v>
      </c>
      <c r="H26" s="19">
        <v>9.4146912488213199E-14</v>
      </c>
      <c r="I26" s="19">
        <v>9.1371354926650295E-14</v>
      </c>
      <c r="J26" s="19">
        <v>9.4146912488213199E-14</v>
      </c>
      <c r="K26" s="19">
        <v>8.9483975784787605E-14</v>
      </c>
      <c r="L26" s="19">
        <v>9.1260332624187805E-14</v>
      </c>
      <c r="M26" s="19">
        <v>8.8262730457699894E-14</v>
      </c>
      <c r="N26" s="19">
        <v>9.1260332624187805E-14</v>
      </c>
      <c r="O26" s="19">
        <v>8.9706020389712598E-14</v>
      </c>
      <c r="P26" s="19">
        <v>9.2259533346350496E-14</v>
      </c>
      <c r="Q26" s="19">
        <v>8.8151708155237404E-14</v>
      </c>
      <c r="R26" s="19">
        <v>9.2814644858662998E-14</v>
      </c>
      <c r="S26" s="19">
        <v>8.8151708155237404E-14</v>
      </c>
      <c r="T26" s="19">
        <v>9.2814644858662998E-14</v>
      </c>
      <c r="U26" s="19">
        <v>8.9150908877399994E-14</v>
      </c>
      <c r="V26" s="19">
        <v>1.0103029524088901E-13</v>
      </c>
      <c r="W26" s="19">
        <v>8.9150908877399994E-14</v>
      </c>
      <c r="X26" s="19">
        <v>8.9150908877399994E-14</v>
      </c>
      <c r="Y26" s="19">
        <v>1.0103029524088901E-13</v>
      </c>
      <c r="Z26" s="19">
        <v>8.9150908877399994E-14</v>
      </c>
      <c r="AA26" s="19">
        <v>9.0261131902025201E-14</v>
      </c>
      <c r="AB26" s="19">
        <v>1.04583008919689E-13</v>
      </c>
      <c r="AC26" s="19">
        <v>8.9261931179862497E-14</v>
      </c>
      <c r="AD26" s="19">
        <v>9.0705221111875201E-14</v>
      </c>
      <c r="AE26" s="19">
        <v>1.0103029524088901E-13</v>
      </c>
      <c r="AF26" s="19">
        <v>8.9150908877399994E-14</v>
      </c>
      <c r="AG26" s="19">
        <v>9.0705221111875201E-14</v>
      </c>
      <c r="AH26" s="19">
        <v>1.0103029524088901E-13</v>
      </c>
      <c r="AI26" s="19">
        <v>8.9150908877399994E-14</v>
      </c>
    </row>
    <row r="27" spans="1:35" x14ac:dyDescent="0.45">
      <c r="A27" s="19">
        <v>8.9483975784787605E-14</v>
      </c>
      <c r="B27" s="19">
        <v>9.2259533346350496E-14</v>
      </c>
      <c r="C27" s="19">
        <v>8.8595797365087404E-14</v>
      </c>
      <c r="D27" s="19">
        <v>9.2259533346350496E-14</v>
      </c>
      <c r="E27" s="19">
        <v>8.9817042692175101E-14</v>
      </c>
      <c r="F27" s="19">
        <v>9.7366559259626203E-14</v>
      </c>
      <c r="G27" s="19">
        <v>9.0705221111875201E-14</v>
      </c>
      <c r="H27" s="19">
        <v>9.2259533346350496E-14</v>
      </c>
      <c r="I27" s="19">
        <v>9.0816243414337805E-14</v>
      </c>
      <c r="J27" s="19">
        <v>9.2259533346350496E-14</v>
      </c>
      <c r="K27" s="19">
        <v>8.9372953482325102E-14</v>
      </c>
      <c r="L27" s="19">
        <v>9.4813046302988305E-14</v>
      </c>
      <c r="M27" s="19">
        <v>8.9150908877399994E-14</v>
      </c>
      <c r="N27" s="19">
        <v>9.4146912488213199E-14</v>
      </c>
      <c r="O27" s="19">
        <v>8.8595797365087404E-14</v>
      </c>
      <c r="P27" s="19">
        <v>9.8365759981788794E-14</v>
      </c>
      <c r="Q27" s="19">
        <v>8.8151708155237404E-14</v>
      </c>
      <c r="R27" s="19">
        <v>9.4813046302988305E-14</v>
      </c>
      <c r="S27" s="19">
        <v>8.8595797365087404E-14</v>
      </c>
      <c r="T27" s="19">
        <v>9.4813046302988305E-14</v>
      </c>
      <c r="U27" s="19">
        <v>8.9817042692175101E-14</v>
      </c>
      <c r="V27" s="19">
        <v>9.9253938401488995E-14</v>
      </c>
      <c r="W27" s="19">
        <v>8.9150908877399994E-14</v>
      </c>
      <c r="X27" s="19">
        <v>8.9817042692175101E-14</v>
      </c>
      <c r="Y27" s="19">
        <v>9.9253938401488995E-14</v>
      </c>
      <c r="Z27" s="19">
        <v>8.9150908877399994E-14</v>
      </c>
      <c r="AA27" s="19">
        <v>9.1149310321725301E-14</v>
      </c>
      <c r="AB27" s="19">
        <v>1.03583808197527E-13</v>
      </c>
      <c r="AC27" s="19">
        <v>8.9261931179862497E-14</v>
      </c>
      <c r="AD27" s="19">
        <v>9.0705221111875201E-14</v>
      </c>
      <c r="AE27" s="19">
        <v>9.9253938401488995E-14</v>
      </c>
      <c r="AF27" s="19">
        <v>8.9150908877399994E-14</v>
      </c>
      <c r="AG27" s="19">
        <v>9.0705221111875201E-14</v>
      </c>
      <c r="AH27" s="19">
        <v>9.9253938401488995E-14</v>
      </c>
      <c r="AI27" s="19">
        <v>8.9150908877399994E-14</v>
      </c>
    </row>
    <row r="28" spans="1:35" x14ac:dyDescent="0.45">
      <c r="A28" s="19">
        <v>8.9483975784787605E-14</v>
      </c>
      <c r="B28" s="19">
        <v>9.3036689463588105E-14</v>
      </c>
      <c r="C28" s="19">
        <v>8.8817841970012498E-14</v>
      </c>
      <c r="D28" s="19">
        <v>9.3036689463588105E-14</v>
      </c>
      <c r="E28" s="19">
        <v>9.0594198809412698E-14</v>
      </c>
      <c r="F28" s="19">
        <v>9.5479180117763399E-14</v>
      </c>
      <c r="G28" s="19">
        <v>8.9817042692175101E-14</v>
      </c>
      <c r="H28" s="19">
        <v>9.4924068605450796E-14</v>
      </c>
      <c r="I28" s="19">
        <v>8.9483975784787605E-14</v>
      </c>
      <c r="J28" s="19">
        <v>9.4924068605450796E-14</v>
      </c>
      <c r="K28" s="19">
        <v>8.9039886574937504E-14</v>
      </c>
      <c r="L28" s="19">
        <v>9.1926466438962898E-14</v>
      </c>
      <c r="M28" s="19">
        <v>8.9817042692175101E-14</v>
      </c>
      <c r="N28" s="19">
        <v>9.4591001698063299E-14</v>
      </c>
      <c r="O28" s="19">
        <v>9.0372154204487705E-14</v>
      </c>
      <c r="P28" s="19">
        <v>9.2370555648812999E-14</v>
      </c>
      <c r="Q28" s="19">
        <v>8.8706819667549995E-14</v>
      </c>
      <c r="R28" s="19">
        <v>9.1926466438962898E-14</v>
      </c>
      <c r="S28" s="19">
        <v>8.9150908877399994E-14</v>
      </c>
      <c r="T28" s="19">
        <v>9.1926466438962898E-14</v>
      </c>
      <c r="U28" s="19">
        <v>9.0039087297100195E-14</v>
      </c>
      <c r="V28" s="19">
        <v>9.6034291630076003E-14</v>
      </c>
      <c r="W28" s="19">
        <v>8.9150908877399994E-14</v>
      </c>
      <c r="X28" s="19">
        <v>9.0039087297100195E-14</v>
      </c>
      <c r="Y28" s="19">
        <v>9.6034291630076003E-14</v>
      </c>
      <c r="Z28" s="19">
        <v>8.9150908877399994E-14</v>
      </c>
      <c r="AA28" s="19">
        <v>8.9817042692175101E-14</v>
      </c>
      <c r="AB28" s="19">
        <v>9.6922470049776103E-14</v>
      </c>
      <c r="AC28" s="19">
        <v>8.9261931179862497E-14</v>
      </c>
      <c r="AD28" s="19">
        <v>8.9706020389712598E-14</v>
      </c>
      <c r="AE28" s="19">
        <v>9.6034291630076003E-14</v>
      </c>
      <c r="AF28" s="19">
        <v>8.9150908877399994E-14</v>
      </c>
      <c r="AG28" s="19">
        <v>8.9706020389712598E-14</v>
      </c>
      <c r="AH28" s="19">
        <v>9.6034291630076003E-14</v>
      </c>
      <c r="AI28" s="19">
        <v>8.9150908877399994E-14</v>
      </c>
    </row>
    <row r="29" spans="1:35" x14ac:dyDescent="0.45">
      <c r="A29" s="19">
        <v>8.8928864272475001E-14</v>
      </c>
      <c r="B29" s="19">
        <v>9.5479180117763399E-14</v>
      </c>
      <c r="C29" s="19">
        <v>8.9594998087250095E-14</v>
      </c>
      <c r="D29" s="19">
        <v>9.5479180117763399E-14</v>
      </c>
      <c r="E29" s="19">
        <v>9.0372154204487705E-14</v>
      </c>
      <c r="F29" s="19">
        <v>9.68114477473136E-14</v>
      </c>
      <c r="G29" s="19">
        <v>9.0483176506950195E-14</v>
      </c>
      <c r="H29" s="19">
        <v>9.5479180117763399E-14</v>
      </c>
      <c r="I29" s="19">
        <v>8.9817042692175101E-14</v>
      </c>
      <c r="J29" s="19">
        <v>9.5479180117763399E-14</v>
      </c>
      <c r="K29" s="19">
        <v>8.9261931179862497E-14</v>
      </c>
      <c r="L29" s="19">
        <v>9.4813046302988305E-14</v>
      </c>
      <c r="M29" s="19">
        <v>8.8151708155237404E-14</v>
      </c>
      <c r="N29" s="19">
        <v>9.4813046302988305E-14</v>
      </c>
      <c r="O29" s="19">
        <v>9.0150109599562698E-14</v>
      </c>
      <c r="P29" s="19">
        <v>9.7810648469476203E-14</v>
      </c>
      <c r="Q29" s="19">
        <v>8.8595797365087404E-14</v>
      </c>
      <c r="R29" s="19">
        <v>9.4813046302988305E-14</v>
      </c>
      <c r="S29" s="19">
        <v>8.8817841970012498E-14</v>
      </c>
      <c r="T29" s="19">
        <v>9.4813046302988305E-14</v>
      </c>
      <c r="U29" s="19">
        <v>8.7374552037999794E-14</v>
      </c>
      <c r="V29" s="19">
        <v>9.90318937965639E-14</v>
      </c>
      <c r="W29" s="19">
        <v>8.9150908877399994E-14</v>
      </c>
      <c r="X29" s="19">
        <v>8.7374552037999794E-14</v>
      </c>
      <c r="Y29" s="19">
        <v>9.90318937965639E-14</v>
      </c>
      <c r="Z29" s="19">
        <v>8.9150908877399994E-14</v>
      </c>
      <c r="AA29" s="19">
        <v>8.8706819667549995E-14</v>
      </c>
      <c r="AB29" s="19">
        <v>1.0103029524088901E-13</v>
      </c>
      <c r="AC29" s="19">
        <v>8.9150908877399994E-14</v>
      </c>
      <c r="AD29" s="19">
        <v>9.1149310321725301E-14</v>
      </c>
      <c r="AE29" s="19">
        <v>9.90318937965639E-14</v>
      </c>
      <c r="AF29" s="19">
        <v>8.9150908877399994E-14</v>
      </c>
      <c r="AG29" s="19">
        <v>9.1149310321725301E-14</v>
      </c>
      <c r="AH29" s="19">
        <v>9.90318937965639E-14</v>
      </c>
      <c r="AI29" s="19">
        <v>8.9150908877399994E-14</v>
      </c>
    </row>
    <row r="30" spans="1:35" x14ac:dyDescent="0.45">
      <c r="A30" s="19">
        <v>8.9039886574937504E-14</v>
      </c>
      <c r="B30" s="19">
        <v>9.2814644858662998E-14</v>
      </c>
      <c r="C30" s="19">
        <v>8.9261931179862497E-14</v>
      </c>
      <c r="D30" s="19">
        <v>9.2814644858662998E-14</v>
      </c>
      <c r="E30" s="19">
        <v>9.1038288019262798E-14</v>
      </c>
      <c r="F30" s="19">
        <v>9.59232693276135E-14</v>
      </c>
      <c r="G30" s="19">
        <v>9.0039087297100195E-14</v>
      </c>
      <c r="H30" s="19">
        <v>9.2814644858662998E-14</v>
      </c>
      <c r="I30" s="19">
        <v>9.0039087297100195E-14</v>
      </c>
      <c r="J30" s="19">
        <v>9.2814644858662998E-14</v>
      </c>
      <c r="K30" s="19">
        <v>8.8928864272475001E-14</v>
      </c>
      <c r="L30" s="19">
        <v>9.2148511043887905E-14</v>
      </c>
      <c r="M30" s="19">
        <v>9.0927265716800295E-14</v>
      </c>
      <c r="N30" s="19">
        <v>9.3480778673438105E-14</v>
      </c>
      <c r="O30" s="19">
        <v>8.9150908877399994E-14</v>
      </c>
      <c r="P30" s="19">
        <v>9.5812247025150997E-14</v>
      </c>
      <c r="Q30" s="19">
        <v>8.8040685852774901E-14</v>
      </c>
      <c r="R30" s="19">
        <v>9.2148511043887905E-14</v>
      </c>
      <c r="S30" s="19">
        <v>8.7596596642924801E-14</v>
      </c>
      <c r="T30" s="19">
        <v>9.2148511043887905E-14</v>
      </c>
      <c r="U30" s="19">
        <v>8.7818641247849794E-14</v>
      </c>
      <c r="V30" s="19">
        <v>9.8032693074401297E-14</v>
      </c>
      <c r="W30" s="19">
        <v>8.9150908877399994E-14</v>
      </c>
      <c r="X30" s="19">
        <v>8.7818641247849794E-14</v>
      </c>
      <c r="Y30" s="19">
        <v>9.8032693074401297E-14</v>
      </c>
      <c r="Z30" s="19">
        <v>8.9150908877399994E-14</v>
      </c>
      <c r="AA30" s="19">
        <v>9.1149310321725301E-14</v>
      </c>
      <c r="AB30" s="19">
        <v>9.6256336235000996E-14</v>
      </c>
      <c r="AC30" s="19">
        <v>8.9150908877399994E-14</v>
      </c>
      <c r="AD30" s="19">
        <v>8.7374552037999794E-14</v>
      </c>
      <c r="AE30" s="19">
        <v>9.8032693074401297E-14</v>
      </c>
      <c r="AF30" s="19">
        <v>8.9150908877399994E-14</v>
      </c>
      <c r="AG30" s="19">
        <v>8.7374552037999794E-14</v>
      </c>
      <c r="AH30" s="19">
        <v>9.8032693074401297E-14</v>
      </c>
      <c r="AI30" s="19">
        <v>8.9150908877399994E-14</v>
      </c>
    </row>
    <row r="31" spans="1:35" x14ac:dyDescent="0.45">
      <c r="A31" s="19">
        <v>8.8151708155237404E-14</v>
      </c>
      <c r="B31" s="19">
        <v>9.6922470049776103E-14</v>
      </c>
      <c r="C31" s="19">
        <v>9.0150109599562698E-14</v>
      </c>
      <c r="D31" s="19">
        <v>9.6922470049776103E-14</v>
      </c>
      <c r="E31" s="19">
        <v>9.0594198809412698E-14</v>
      </c>
      <c r="F31" s="19">
        <v>9.8920871494101397E-14</v>
      </c>
      <c r="G31" s="19">
        <v>9.0039087297100195E-14</v>
      </c>
      <c r="H31" s="19">
        <v>9.6922470049776103E-14</v>
      </c>
      <c r="I31" s="19">
        <v>8.9483975784787605E-14</v>
      </c>
      <c r="J31" s="19">
        <v>9.6922470049776103E-14</v>
      </c>
      <c r="K31" s="19">
        <v>8.8373752760162398E-14</v>
      </c>
      <c r="L31" s="19">
        <v>9.6478380839926103E-14</v>
      </c>
      <c r="M31" s="19">
        <v>8.8595797365087404E-14</v>
      </c>
      <c r="N31" s="19">
        <v>9.6478380839926103E-14</v>
      </c>
      <c r="O31" s="19">
        <v>8.9261931179862497E-14</v>
      </c>
      <c r="P31" s="19">
        <v>9.1593399531575402E-14</v>
      </c>
      <c r="Q31" s="19">
        <v>8.8706819667549995E-14</v>
      </c>
      <c r="R31" s="19">
        <v>9.6478380839926103E-14</v>
      </c>
      <c r="S31" s="19">
        <v>8.9150908877399994E-14</v>
      </c>
      <c r="T31" s="19">
        <v>9.6478380839926103E-14</v>
      </c>
      <c r="U31" s="19">
        <v>8.8595797365087404E-14</v>
      </c>
      <c r="V31" s="19">
        <v>9.8254737679326303E-14</v>
      </c>
      <c r="W31" s="19">
        <v>8.9150908877399994E-14</v>
      </c>
      <c r="X31" s="19">
        <v>8.8595797365087404E-14</v>
      </c>
      <c r="Y31" s="19">
        <v>9.8254737679326303E-14</v>
      </c>
      <c r="Z31" s="19">
        <v>8.9150908877399994E-14</v>
      </c>
      <c r="AA31" s="19">
        <v>8.8706819667549995E-14</v>
      </c>
      <c r="AB31" s="19">
        <v>9.59232693276135E-14</v>
      </c>
      <c r="AC31" s="19">
        <v>8.9261931179862497E-14</v>
      </c>
      <c r="AD31" s="19">
        <v>8.9372953482325102E-14</v>
      </c>
      <c r="AE31" s="19">
        <v>9.8254737679326303E-14</v>
      </c>
      <c r="AF31" s="19">
        <v>8.9150908877399994E-14</v>
      </c>
      <c r="AG31" s="19">
        <v>8.9372953482325102E-14</v>
      </c>
      <c r="AH31" s="19">
        <v>9.8254737679326303E-14</v>
      </c>
      <c r="AI31" s="19">
        <v>8.9150908877399994E-14</v>
      </c>
    </row>
    <row r="32" spans="1:35" x14ac:dyDescent="0.45">
      <c r="A32" s="19">
        <v>8.7929663550312398E-14</v>
      </c>
      <c r="B32" s="19">
        <v>9.76996261670137E-14</v>
      </c>
      <c r="C32" s="19">
        <v>8.7707618945387304E-14</v>
      </c>
      <c r="D32" s="19">
        <v>9.76996261670137E-14</v>
      </c>
      <c r="E32" s="19">
        <v>9.0594198809412698E-14</v>
      </c>
      <c r="F32" s="19">
        <v>9.6700425444851097E-14</v>
      </c>
      <c r="G32" s="19">
        <v>9.1038288019262798E-14</v>
      </c>
      <c r="H32" s="19">
        <v>9.76996261670137E-14</v>
      </c>
      <c r="I32" s="19">
        <v>9.0594198809412698E-14</v>
      </c>
      <c r="J32" s="19">
        <v>9.76996261670137E-14</v>
      </c>
      <c r="K32" s="19">
        <v>8.8484775062624901E-14</v>
      </c>
      <c r="L32" s="19">
        <v>9.4702024000525802E-14</v>
      </c>
      <c r="M32" s="19">
        <v>8.9817042692175101E-14</v>
      </c>
      <c r="N32" s="19">
        <v>9.2481577951275502E-14</v>
      </c>
      <c r="O32" s="19">
        <v>8.9594998087250095E-14</v>
      </c>
      <c r="P32" s="19">
        <v>9.6034291630076003E-14</v>
      </c>
      <c r="Q32" s="19">
        <v>8.8262730457699894E-14</v>
      </c>
      <c r="R32" s="19">
        <v>9.5368157815300896E-14</v>
      </c>
      <c r="S32" s="19">
        <v>8.7596596642924801E-14</v>
      </c>
      <c r="T32" s="19">
        <v>9.5368157815300896E-14</v>
      </c>
      <c r="U32" s="19">
        <v>8.9150908877399994E-14</v>
      </c>
      <c r="V32" s="19">
        <v>1.06692432666477E-13</v>
      </c>
      <c r="W32" s="19">
        <v>8.9150908877399994E-14</v>
      </c>
      <c r="X32" s="19">
        <v>8.9150908877399994E-14</v>
      </c>
      <c r="Y32" s="19">
        <v>1.06692432666477E-13</v>
      </c>
      <c r="Z32" s="19">
        <v>8.9150908877399994E-14</v>
      </c>
      <c r="AA32" s="19">
        <v>8.8040685852774901E-14</v>
      </c>
      <c r="AB32" s="19">
        <v>9.7588603864551197E-14</v>
      </c>
      <c r="AC32" s="19">
        <v>8.9150908877399994E-14</v>
      </c>
      <c r="AD32" s="19">
        <v>8.8484775062624901E-14</v>
      </c>
      <c r="AE32" s="19">
        <v>1.06692432666477E-13</v>
      </c>
      <c r="AF32" s="19">
        <v>8.9150908877399994E-14</v>
      </c>
      <c r="AG32" s="19">
        <v>8.8484775062624901E-14</v>
      </c>
      <c r="AH32" s="19">
        <v>1.06692432666477E-13</v>
      </c>
      <c r="AI32" s="19">
        <v>8.9150908877399994E-14</v>
      </c>
    </row>
    <row r="33" spans="1:35" x14ac:dyDescent="0.45">
      <c r="A33" s="19">
        <v>8.9039886574937504E-14</v>
      </c>
      <c r="B33" s="19">
        <v>9.5146113210375903E-14</v>
      </c>
      <c r="C33" s="19">
        <v>8.9817042692175101E-14</v>
      </c>
      <c r="D33" s="19">
        <v>9.5146113210375903E-14</v>
      </c>
      <c r="E33" s="19">
        <v>8.9706020389712598E-14</v>
      </c>
      <c r="F33" s="19">
        <v>9.6145313932538506E-14</v>
      </c>
      <c r="G33" s="19">
        <v>8.8706819667549995E-14</v>
      </c>
      <c r="H33" s="19">
        <v>9.5146113210375903E-14</v>
      </c>
      <c r="I33" s="19">
        <v>9.1149310321725301E-14</v>
      </c>
      <c r="J33" s="19">
        <v>9.5146113210375903E-14</v>
      </c>
      <c r="K33" s="19">
        <v>8.8484775062624901E-14</v>
      </c>
      <c r="L33" s="19">
        <v>9.2592600253738005E-14</v>
      </c>
      <c r="M33" s="19">
        <v>8.8817841970012498E-14</v>
      </c>
      <c r="N33" s="19">
        <v>9.4146912488213199E-14</v>
      </c>
      <c r="O33" s="19">
        <v>8.8262730457699894E-14</v>
      </c>
      <c r="P33" s="19">
        <v>1.03694830499989E-13</v>
      </c>
      <c r="Q33" s="19">
        <v>8.8373752760162398E-14</v>
      </c>
      <c r="R33" s="19">
        <v>9.2592600253738005E-14</v>
      </c>
      <c r="S33" s="19">
        <v>8.8595797365087404E-14</v>
      </c>
      <c r="T33" s="19">
        <v>9.2592600253738005E-14</v>
      </c>
      <c r="U33" s="19">
        <v>8.9261931179862497E-14</v>
      </c>
      <c r="V33" s="19">
        <v>9.9587005308876504E-14</v>
      </c>
      <c r="W33" s="19">
        <v>8.9150908877399994E-14</v>
      </c>
      <c r="X33" s="19">
        <v>8.9261931179862497E-14</v>
      </c>
      <c r="Y33" s="19">
        <v>9.9587005308876504E-14</v>
      </c>
      <c r="Z33" s="19">
        <v>8.9150908877399994E-14</v>
      </c>
      <c r="AA33" s="19">
        <v>8.9483975784787605E-14</v>
      </c>
      <c r="AB33" s="19">
        <v>1.1790568521519099E-13</v>
      </c>
      <c r="AC33" s="19">
        <v>8.9372953482325102E-14</v>
      </c>
      <c r="AD33" s="19">
        <v>9.0372154204487705E-14</v>
      </c>
      <c r="AE33" s="19">
        <v>9.9587005308876504E-14</v>
      </c>
      <c r="AF33" s="19">
        <v>8.9150908877399994E-14</v>
      </c>
      <c r="AG33" s="19">
        <v>9.0372154204487705E-14</v>
      </c>
      <c r="AH33" s="19">
        <v>9.9587005308876504E-14</v>
      </c>
      <c r="AI33" s="19">
        <v>8.9150908877399994E-14</v>
      </c>
    </row>
    <row r="34" spans="1:35" x14ac:dyDescent="0.45">
      <c r="A34" s="19">
        <v>8.9150908877399994E-14</v>
      </c>
      <c r="B34" s="19">
        <v>9.2703622556200495E-14</v>
      </c>
      <c r="C34" s="19">
        <v>8.8040685852774901E-14</v>
      </c>
      <c r="D34" s="19">
        <v>9.2703622556200495E-14</v>
      </c>
      <c r="E34" s="19">
        <v>9.0594198809412698E-14</v>
      </c>
      <c r="F34" s="19">
        <v>9.7477581562088694E-14</v>
      </c>
      <c r="G34" s="19">
        <v>9.0372154204487705E-14</v>
      </c>
      <c r="H34" s="19">
        <v>9.2703622556200495E-14</v>
      </c>
      <c r="I34" s="19">
        <v>8.7818641247849794E-14</v>
      </c>
      <c r="J34" s="19">
        <v>9.2703622556200495E-14</v>
      </c>
      <c r="K34" s="19">
        <v>8.8928864272475001E-14</v>
      </c>
      <c r="L34" s="19">
        <v>9.3036689463588105E-14</v>
      </c>
      <c r="M34" s="19">
        <v>8.9928064994637604E-14</v>
      </c>
      <c r="N34" s="19">
        <v>9.3036689463588105E-14</v>
      </c>
      <c r="O34" s="19">
        <v>9.1149310321725301E-14</v>
      </c>
      <c r="P34" s="19">
        <v>9.7033492352238606E-14</v>
      </c>
      <c r="Q34" s="19">
        <v>8.8484775062624901E-14</v>
      </c>
      <c r="R34" s="19">
        <v>9.3036689463588105E-14</v>
      </c>
      <c r="S34" s="19">
        <v>8.8706819667549995E-14</v>
      </c>
      <c r="T34" s="19">
        <v>9.3036689463588105E-14</v>
      </c>
      <c r="U34" s="19">
        <v>8.8928864272475001E-14</v>
      </c>
      <c r="V34" s="19">
        <v>1.0014211682118899E-13</v>
      </c>
      <c r="W34" s="19">
        <v>8.9150908877399994E-14</v>
      </c>
      <c r="X34" s="19">
        <v>8.8928864272475001E-14</v>
      </c>
      <c r="Y34" s="19">
        <v>1.0014211682118899E-13</v>
      </c>
      <c r="Z34" s="19">
        <v>8.9150908877399994E-14</v>
      </c>
      <c r="AA34" s="19">
        <v>8.8928864272475001E-14</v>
      </c>
      <c r="AB34" s="19">
        <v>1.02362562870439E-13</v>
      </c>
      <c r="AC34" s="19">
        <v>8.9261931179862497E-14</v>
      </c>
      <c r="AD34" s="19">
        <v>9.0150109599562698E-14</v>
      </c>
      <c r="AE34" s="19">
        <v>1.0014211682118899E-13</v>
      </c>
      <c r="AF34" s="19">
        <v>8.9150908877399994E-14</v>
      </c>
      <c r="AG34" s="19">
        <v>9.0150109599562698E-14</v>
      </c>
      <c r="AH34" s="19">
        <v>1.0014211682118899E-13</v>
      </c>
      <c r="AI34" s="19">
        <v>8.9150908877399994E-14</v>
      </c>
    </row>
    <row r="35" spans="1:35" x14ac:dyDescent="0.45">
      <c r="A35" s="19">
        <v>8.8817841970012498E-14</v>
      </c>
      <c r="B35" s="19">
        <v>9.2592600253738005E-14</v>
      </c>
      <c r="C35" s="19">
        <v>8.8595797365087404E-14</v>
      </c>
      <c r="D35" s="19">
        <v>9.2592600253738005E-14</v>
      </c>
      <c r="E35" s="19">
        <v>9.1482377229112899E-14</v>
      </c>
      <c r="F35" s="19">
        <v>9.4368957093138306E-14</v>
      </c>
      <c r="G35" s="19">
        <v>9.1926466438962898E-14</v>
      </c>
      <c r="H35" s="19">
        <v>9.2592600253738005E-14</v>
      </c>
      <c r="I35" s="19">
        <v>8.8817841970012498E-14</v>
      </c>
      <c r="J35" s="19">
        <v>9.2592600253738005E-14</v>
      </c>
      <c r="K35" s="19">
        <v>8.9039886574937504E-14</v>
      </c>
      <c r="L35" s="19">
        <v>9.3369756370975602E-14</v>
      </c>
      <c r="M35" s="19">
        <v>8.9817042692175101E-14</v>
      </c>
      <c r="N35" s="19">
        <v>9.5146113210375903E-14</v>
      </c>
      <c r="O35" s="19">
        <v>9.0705221111875201E-14</v>
      </c>
      <c r="P35" s="19">
        <v>9.4368957093138306E-14</v>
      </c>
      <c r="Q35" s="19">
        <v>8.7596596642924801E-14</v>
      </c>
      <c r="R35" s="19">
        <v>9.4924068605450796E-14</v>
      </c>
      <c r="S35" s="19">
        <v>8.7596596642924801E-14</v>
      </c>
      <c r="T35" s="19">
        <v>9.4924068605450796E-14</v>
      </c>
      <c r="U35" s="19">
        <v>8.9817042692175101E-14</v>
      </c>
      <c r="V35" s="19">
        <v>9.7033492352238606E-14</v>
      </c>
      <c r="W35" s="19">
        <v>8.9150908877399994E-14</v>
      </c>
      <c r="X35" s="19">
        <v>8.9817042692175101E-14</v>
      </c>
      <c r="Y35" s="19">
        <v>9.7033492352238606E-14</v>
      </c>
      <c r="Z35" s="19">
        <v>8.9150908877399994E-14</v>
      </c>
      <c r="AA35" s="19">
        <v>8.9817042692175101E-14</v>
      </c>
      <c r="AB35" s="19">
        <v>1.06692432666477E-13</v>
      </c>
      <c r="AC35" s="19">
        <v>8.9261931179862497E-14</v>
      </c>
      <c r="AD35" s="19">
        <v>8.7707618945387304E-14</v>
      </c>
      <c r="AE35" s="19">
        <v>9.7033492352238606E-14</v>
      </c>
      <c r="AF35" s="19">
        <v>8.9150908877399994E-14</v>
      </c>
      <c r="AG35" s="19">
        <v>8.7707618945387304E-14</v>
      </c>
      <c r="AH35" s="19">
        <v>9.7033492352238606E-14</v>
      </c>
      <c r="AI35" s="19">
        <v>8.9150908877399994E-14</v>
      </c>
    </row>
    <row r="36" spans="1:35" x14ac:dyDescent="0.45">
      <c r="A36" s="19">
        <v>8.9706020389712598E-14</v>
      </c>
      <c r="B36" s="19">
        <v>9.9253938401488995E-14</v>
      </c>
      <c r="C36" s="19">
        <v>8.7929663550312398E-14</v>
      </c>
      <c r="D36" s="19">
        <v>9.9253938401488995E-14</v>
      </c>
      <c r="E36" s="19">
        <v>8.8706819667549995E-14</v>
      </c>
      <c r="F36" s="19">
        <v>9.8476782284251297E-14</v>
      </c>
      <c r="G36" s="19">
        <v>9.0261131902025201E-14</v>
      </c>
      <c r="H36" s="19">
        <v>9.9253938401488995E-14</v>
      </c>
      <c r="I36" s="19">
        <v>9.0816243414337805E-14</v>
      </c>
      <c r="J36" s="19">
        <v>9.9253938401488995E-14</v>
      </c>
      <c r="K36" s="19">
        <v>9.0927265716800295E-14</v>
      </c>
      <c r="L36" s="19">
        <v>9.4479979395600796E-14</v>
      </c>
      <c r="M36" s="19">
        <v>8.8595797365087404E-14</v>
      </c>
      <c r="N36" s="19">
        <v>9.4479979395600796E-14</v>
      </c>
      <c r="O36" s="19">
        <v>8.8706819667549995E-14</v>
      </c>
      <c r="P36" s="19">
        <v>9.5146113210375903E-14</v>
      </c>
      <c r="Q36" s="19">
        <v>8.7929663550312398E-14</v>
      </c>
      <c r="R36" s="19">
        <v>9.4479979395600796E-14</v>
      </c>
      <c r="S36" s="19">
        <v>8.8373752760162398E-14</v>
      </c>
      <c r="T36" s="19">
        <v>9.4479979395600796E-14</v>
      </c>
      <c r="U36" s="19">
        <v>8.9483975784787605E-14</v>
      </c>
      <c r="V36" s="19">
        <v>9.7033492352238606E-14</v>
      </c>
      <c r="W36" s="19">
        <v>8.9150908877399994E-14</v>
      </c>
      <c r="X36" s="19">
        <v>8.9483975784787605E-14</v>
      </c>
      <c r="Y36" s="19">
        <v>9.7033492352238606E-14</v>
      </c>
      <c r="Z36" s="19">
        <v>8.9150908877399994E-14</v>
      </c>
      <c r="AA36" s="19">
        <v>8.9483975784787605E-14</v>
      </c>
      <c r="AB36" s="19">
        <v>1.01474384450739E-13</v>
      </c>
      <c r="AC36" s="19">
        <v>8.9261931179862497E-14</v>
      </c>
      <c r="AD36" s="19">
        <v>8.8484775062624901E-14</v>
      </c>
      <c r="AE36" s="19">
        <v>9.7033492352238606E-14</v>
      </c>
      <c r="AF36" s="19">
        <v>8.9150908877399994E-14</v>
      </c>
      <c r="AG36" s="19">
        <v>8.8484775062624901E-14</v>
      </c>
      <c r="AH36" s="19">
        <v>9.7033492352238606E-14</v>
      </c>
      <c r="AI36" s="19">
        <v>8.9150908877399994E-14</v>
      </c>
    </row>
    <row r="37" spans="1:35" x14ac:dyDescent="0.45">
      <c r="A37" s="19">
        <v>8.8817841970012498E-14</v>
      </c>
      <c r="B37" s="19">
        <v>9.4702024000525802E-14</v>
      </c>
      <c r="C37" s="19">
        <v>8.8262730457699894E-14</v>
      </c>
      <c r="D37" s="19">
        <v>9.4702024000525802E-14</v>
      </c>
      <c r="E37" s="19">
        <v>8.8817841970012498E-14</v>
      </c>
      <c r="F37" s="19">
        <v>9.4813046302988305E-14</v>
      </c>
      <c r="G37" s="19">
        <v>8.8928864272475001E-14</v>
      </c>
      <c r="H37" s="19">
        <v>9.4702024000525802E-14</v>
      </c>
      <c r="I37" s="19">
        <v>9.0483176506950195E-14</v>
      </c>
      <c r="J37" s="19">
        <v>9.4702024000525802E-14</v>
      </c>
      <c r="K37" s="19">
        <v>8.9928064994637604E-14</v>
      </c>
      <c r="L37" s="19">
        <v>9.6256336235000996E-14</v>
      </c>
      <c r="M37" s="19">
        <v>9.0039087297100195E-14</v>
      </c>
      <c r="N37" s="19">
        <v>9.6256336235000996E-14</v>
      </c>
      <c r="O37" s="19">
        <v>8.9817042692175101E-14</v>
      </c>
      <c r="P37" s="19">
        <v>9.72555369571637E-14</v>
      </c>
      <c r="Q37" s="19">
        <v>8.8706819667549995E-14</v>
      </c>
      <c r="R37" s="19">
        <v>9.6256336235000996E-14</v>
      </c>
      <c r="S37" s="19">
        <v>8.9372953482325102E-14</v>
      </c>
      <c r="T37" s="19">
        <v>9.6256336235000996E-14</v>
      </c>
      <c r="U37" s="19">
        <v>9.0039087297100195E-14</v>
      </c>
      <c r="V37" s="19">
        <v>9.68114477473136E-14</v>
      </c>
      <c r="W37" s="19">
        <v>8.9150908877399994E-14</v>
      </c>
      <c r="X37" s="19">
        <v>9.0039087297100195E-14</v>
      </c>
      <c r="Y37" s="19">
        <v>9.68114477473136E-14</v>
      </c>
      <c r="Z37" s="19">
        <v>8.9150908877399994E-14</v>
      </c>
      <c r="AA37" s="19">
        <v>9.0372154204487705E-14</v>
      </c>
      <c r="AB37" s="19">
        <v>9.7477581562088694E-14</v>
      </c>
      <c r="AC37" s="19">
        <v>8.9261931179862497E-14</v>
      </c>
      <c r="AD37" s="19">
        <v>8.7818641247849794E-14</v>
      </c>
      <c r="AE37" s="19">
        <v>9.68114477473136E-14</v>
      </c>
      <c r="AF37" s="19">
        <v>8.9150908877399994E-14</v>
      </c>
      <c r="AG37" s="19">
        <v>8.7818641247849794E-14</v>
      </c>
      <c r="AH37" s="19">
        <v>9.68114477473136E-14</v>
      </c>
      <c r="AI37" s="19">
        <v>8.9150908877399994E-14</v>
      </c>
    </row>
    <row r="38" spans="1:35" x14ac:dyDescent="0.45">
      <c r="A38" s="19">
        <v>9.0816243414337805E-14</v>
      </c>
      <c r="B38" s="19">
        <v>9.6367358537463499E-14</v>
      </c>
      <c r="C38" s="19">
        <v>8.7374552037999794E-14</v>
      </c>
      <c r="D38" s="19">
        <v>9.6367358537463499E-14</v>
      </c>
      <c r="E38" s="19">
        <v>8.9928064994637604E-14</v>
      </c>
      <c r="F38" s="19">
        <v>9.4924068605450796E-14</v>
      </c>
      <c r="G38" s="19">
        <v>9.0483176506950195E-14</v>
      </c>
      <c r="H38" s="19">
        <v>9.6367358537463499E-14</v>
      </c>
      <c r="I38" s="19">
        <v>8.9928064994637604E-14</v>
      </c>
      <c r="J38" s="19">
        <v>9.6367358537463499E-14</v>
      </c>
      <c r="K38" s="19">
        <v>8.8373752760162398E-14</v>
      </c>
      <c r="L38" s="19">
        <v>9.3258734068513099E-14</v>
      </c>
      <c r="M38" s="19">
        <v>8.9928064994637604E-14</v>
      </c>
      <c r="N38" s="19">
        <v>9.3258734068513099E-14</v>
      </c>
      <c r="O38" s="19">
        <v>8.9150908877399994E-14</v>
      </c>
      <c r="P38" s="19">
        <v>9.5479180117763399E-14</v>
      </c>
      <c r="Q38" s="19">
        <v>8.8373752760162398E-14</v>
      </c>
      <c r="R38" s="19">
        <v>9.3258734068513099E-14</v>
      </c>
      <c r="S38" s="19">
        <v>8.7707618945387304E-14</v>
      </c>
      <c r="T38" s="19">
        <v>9.3258734068513099E-14</v>
      </c>
      <c r="U38" s="19">
        <v>8.9817042692175101E-14</v>
      </c>
      <c r="V38" s="19">
        <v>9.90318937965639E-14</v>
      </c>
      <c r="W38" s="19">
        <v>8.9150908877399994E-14</v>
      </c>
      <c r="X38" s="19">
        <v>8.9817042692175101E-14</v>
      </c>
      <c r="Y38" s="19">
        <v>9.90318937965639E-14</v>
      </c>
      <c r="Z38" s="19">
        <v>8.9150908877399994E-14</v>
      </c>
      <c r="AA38" s="19">
        <v>8.9594998087250095E-14</v>
      </c>
      <c r="AB38" s="19">
        <v>1.0103029524088901E-13</v>
      </c>
      <c r="AC38" s="19">
        <v>8.9150908877399994E-14</v>
      </c>
      <c r="AD38" s="19">
        <v>8.8706819667549995E-14</v>
      </c>
      <c r="AE38" s="19">
        <v>9.90318937965639E-14</v>
      </c>
      <c r="AF38" s="19">
        <v>8.9150908877399994E-14</v>
      </c>
      <c r="AG38" s="19">
        <v>8.8706819667549995E-14</v>
      </c>
      <c r="AH38" s="19">
        <v>9.90318937965639E-14</v>
      </c>
      <c r="AI38" s="19">
        <v>8.9150908877399994E-14</v>
      </c>
    </row>
    <row r="39" spans="1:35" x14ac:dyDescent="0.45">
      <c r="A39" s="19">
        <v>8.7596596642924801E-14</v>
      </c>
      <c r="B39" s="19">
        <v>9.3702823278363199E-14</v>
      </c>
      <c r="C39" s="19">
        <v>8.8040685852774901E-14</v>
      </c>
      <c r="D39" s="19">
        <v>9.3702823278363199E-14</v>
      </c>
      <c r="E39" s="19">
        <v>8.9039886574937504E-14</v>
      </c>
      <c r="F39" s="19">
        <v>9.6700425444851097E-14</v>
      </c>
      <c r="G39" s="19">
        <v>8.9261931179862497E-14</v>
      </c>
      <c r="H39" s="19">
        <v>9.3702823278363199E-14</v>
      </c>
      <c r="I39" s="19">
        <v>9.1038288019262798E-14</v>
      </c>
      <c r="J39" s="19">
        <v>9.3702823278363199E-14</v>
      </c>
      <c r="K39" s="19">
        <v>8.9483975784787605E-14</v>
      </c>
      <c r="L39" s="19">
        <v>9.4257934790675702E-14</v>
      </c>
      <c r="M39" s="19">
        <v>8.9817042692175101E-14</v>
      </c>
      <c r="N39" s="19">
        <v>9.4257934790675702E-14</v>
      </c>
      <c r="O39" s="19">
        <v>8.8706819667549995E-14</v>
      </c>
      <c r="P39" s="19">
        <v>9.72555369571637E-14</v>
      </c>
      <c r="Q39" s="19">
        <v>8.8484775062624901E-14</v>
      </c>
      <c r="R39" s="19">
        <v>9.4813046302988305E-14</v>
      </c>
      <c r="S39" s="19">
        <v>8.8040685852774901E-14</v>
      </c>
      <c r="T39" s="19">
        <v>9.4813046302988305E-14</v>
      </c>
      <c r="U39" s="19">
        <v>8.8706819667549995E-14</v>
      </c>
      <c r="V39" s="19">
        <v>9.8698826889176404E-14</v>
      </c>
      <c r="W39" s="19">
        <v>8.9150908877399994E-14</v>
      </c>
      <c r="X39" s="19">
        <v>8.8706819667549995E-14</v>
      </c>
      <c r="Y39" s="19">
        <v>9.8698826889176404E-14</v>
      </c>
      <c r="Z39" s="19">
        <v>8.9150908877399994E-14</v>
      </c>
      <c r="AA39" s="19">
        <v>8.9706020389712598E-14</v>
      </c>
      <c r="AB39" s="19">
        <v>1.0569323194431399E-13</v>
      </c>
      <c r="AC39" s="19">
        <v>8.9150908877399994E-14</v>
      </c>
      <c r="AD39" s="19">
        <v>8.9928064994637604E-14</v>
      </c>
      <c r="AE39" s="19">
        <v>9.8698826889176404E-14</v>
      </c>
      <c r="AF39" s="19">
        <v>8.9150908877399994E-14</v>
      </c>
      <c r="AG39" s="19">
        <v>8.9928064994637604E-14</v>
      </c>
      <c r="AH39" s="19">
        <v>9.8698826889176404E-14</v>
      </c>
      <c r="AI39" s="19">
        <v>8.9150908877399994E-14</v>
      </c>
    </row>
    <row r="40" spans="1:35" x14ac:dyDescent="0.45">
      <c r="A40" s="19">
        <v>8.8373752760162398E-14</v>
      </c>
      <c r="B40" s="19">
        <v>9.9253938401488995E-14</v>
      </c>
      <c r="C40" s="19">
        <v>8.8595797365087404E-14</v>
      </c>
      <c r="D40" s="19">
        <v>9.9253938401488995E-14</v>
      </c>
      <c r="E40" s="19">
        <v>8.9483975784787605E-14</v>
      </c>
      <c r="F40" s="19">
        <v>9.7366559259626203E-14</v>
      </c>
      <c r="G40" s="19">
        <v>9.1926466438962898E-14</v>
      </c>
      <c r="H40" s="19">
        <v>9.9253938401488995E-14</v>
      </c>
      <c r="I40" s="19">
        <v>9.0039087297100195E-14</v>
      </c>
      <c r="J40" s="19">
        <v>9.9253938401488995E-14</v>
      </c>
      <c r="K40" s="19">
        <v>8.8484775062624901E-14</v>
      </c>
      <c r="L40" s="19">
        <v>9.1926466438962898E-14</v>
      </c>
      <c r="M40" s="19">
        <v>8.8484775062624901E-14</v>
      </c>
      <c r="N40" s="19">
        <v>9.1926466438962898E-14</v>
      </c>
      <c r="O40" s="19">
        <v>8.9928064994637604E-14</v>
      </c>
      <c r="P40" s="19">
        <v>9.5479180117763399E-14</v>
      </c>
      <c r="Q40" s="19">
        <v>8.8928864272475001E-14</v>
      </c>
      <c r="R40" s="19">
        <v>9.1926466438962898E-14</v>
      </c>
      <c r="S40" s="19">
        <v>8.8928864272475001E-14</v>
      </c>
      <c r="T40" s="19">
        <v>9.1926466438962898E-14</v>
      </c>
      <c r="U40" s="19">
        <v>4.37982983214624E-13</v>
      </c>
      <c r="V40" s="19">
        <v>1.00808250635964E-13</v>
      </c>
      <c r="W40" s="19">
        <v>8.9150908877399994E-14</v>
      </c>
      <c r="X40" s="19">
        <v>4.37982983214624E-13</v>
      </c>
      <c r="Y40" s="19">
        <v>1.00808250635964E-13</v>
      </c>
      <c r="Z40" s="19">
        <v>8.9150908877399994E-14</v>
      </c>
      <c r="AA40" s="19">
        <v>8.8595797365087404E-14</v>
      </c>
      <c r="AB40" s="19">
        <v>1.05804254246777E-13</v>
      </c>
      <c r="AC40" s="19">
        <v>8.9261931179862497E-14</v>
      </c>
      <c r="AD40" s="19">
        <v>4.3909320623924901E-13</v>
      </c>
      <c r="AE40" s="19">
        <v>1.00808250635964E-13</v>
      </c>
      <c r="AF40" s="19">
        <v>8.9150908877399994E-14</v>
      </c>
      <c r="AG40" s="19">
        <v>4.3909320623924901E-13</v>
      </c>
      <c r="AH40" s="19">
        <v>1.00808250635964E-13</v>
      </c>
      <c r="AI40" s="19">
        <v>8.9150908877399994E-14</v>
      </c>
    </row>
    <row r="41" spans="1:35" x14ac:dyDescent="0.45">
      <c r="A41" s="19">
        <v>8.8595797365087404E-14</v>
      </c>
      <c r="B41" s="19">
        <v>9.5479180117763399E-14</v>
      </c>
      <c r="C41" s="19">
        <v>8.8373752760162398E-14</v>
      </c>
      <c r="D41" s="19">
        <v>9.5479180117763399E-14</v>
      </c>
      <c r="E41" s="19">
        <v>8.9261931179862497E-14</v>
      </c>
      <c r="F41" s="19">
        <v>9.5257135512838406E-14</v>
      </c>
      <c r="G41" s="19">
        <v>8.9706020389712598E-14</v>
      </c>
      <c r="H41" s="19">
        <v>9.5479180117763399E-14</v>
      </c>
      <c r="I41" s="19">
        <v>9.1149310321725301E-14</v>
      </c>
      <c r="J41" s="19">
        <v>9.5479180117763399E-14</v>
      </c>
      <c r="K41" s="19">
        <v>9.0261131902025201E-14</v>
      </c>
      <c r="L41" s="19">
        <v>9.50350909079134E-14</v>
      </c>
      <c r="M41" s="19">
        <v>8.9039886574937504E-14</v>
      </c>
      <c r="N41" s="19">
        <v>9.50350909079134E-14</v>
      </c>
      <c r="O41" s="19">
        <v>8.9261931179862497E-14</v>
      </c>
      <c r="P41" s="19">
        <v>9.6922470049776103E-14</v>
      </c>
      <c r="Q41" s="19">
        <v>8.9039886574937504E-14</v>
      </c>
      <c r="R41" s="19">
        <v>9.50350909079134E-14</v>
      </c>
      <c r="S41" s="19">
        <v>8.8595797365087404E-14</v>
      </c>
      <c r="T41" s="19">
        <v>9.50350909079134E-14</v>
      </c>
      <c r="U41" s="19">
        <v>8.9261931179862497E-14</v>
      </c>
      <c r="V41" s="19">
        <v>9.9587005308876504E-14</v>
      </c>
      <c r="W41" s="19">
        <v>8.9150908877399994E-14</v>
      </c>
      <c r="X41" s="19">
        <v>8.9261931179862497E-14</v>
      </c>
      <c r="Y41" s="19">
        <v>9.9587005308876504E-14</v>
      </c>
      <c r="Z41" s="19">
        <v>8.9150908877399994E-14</v>
      </c>
      <c r="AA41" s="19">
        <v>8.8706819667549995E-14</v>
      </c>
      <c r="AB41" s="19">
        <v>1.01252339845814E-13</v>
      </c>
      <c r="AC41" s="19">
        <v>8.9372953482325102E-14</v>
      </c>
      <c r="AD41" s="19">
        <v>8.8484775062624901E-14</v>
      </c>
      <c r="AE41" s="19">
        <v>9.9587005308876504E-14</v>
      </c>
      <c r="AF41" s="19">
        <v>8.9150908877399994E-14</v>
      </c>
      <c r="AG41" s="19">
        <v>8.8484775062624901E-14</v>
      </c>
      <c r="AH41" s="19">
        <v>9.9587005308876504E-14</v>
      </c>
      <c r="AI41" s="19">
        <v>8.9150908877399994E-14</v>
      </c>
    </row>
    <row r="42" spans="1:35" x14ac:dyDescent="0.45">
      <c r="A42" s="19">
        <v>8.9594998087250095E-14</v>
      </c>
      <c r="B42" s="19">
        <v>9.4702024000525802E-14</v>
      </c>
      <c r="C42" s="19">
        <v>8.9483975784787605E-14</v>
      </c>
      <c r="D42" s="19">
        <v>9.4702024000525802E-14</v>
      </c>
      <c r="E42" s="19">
        <v>8.9594998087250095E-14</v>
      </c>
      <c r="F42" s="19">
        <v>9.72555369571637E-14</v>
      </c>
      <c r="G42" s="19">
        <v>9.0705221111875201E-14</v>
      </c>
      <c r="H42" s="19">
        <v>9.4702024000525802E-14</v>
      </c>
      <c r="I42" s="19">
        <v>8.8928864272475001E-14</v>
      </c>
      <c r="J42" s="19">
        <v>9.4702024000525802E-14</v>
      </c>
      <c r="K42" s="19">
        <v>9.0816243414337805E-14</v>
      </c>
      <c r="L42" s="19">
        <v>9.3702823278363199E-14</v>
      </c>
      <c r="M42" s="19">
        <v>8.9706020389712598E-14</v>
      </c>
      <c r="N42" s="19">
        <v>9.3702823278363199E-14</v>
      </c>
      <c r="O42" s="19">
        <v>8.8928864272475001E-14</v>
      </c>
      <c r="P42" s="19">
        <v>9.68114477473136E-14</v>
      </c>
      <c r="Q42" s="19">
        <v>8.7929663550312398E-14</v>
      </c>
      <c r="R42" s="19">
        <v>9.3702823278363199E-14</v>
      </c>
      <c r="S42" s="19">
        <v>8.9483975784787605E-14</v>
      </c>
      <c r="T42" s="19">
        <v>9.3702823278363199E-14</v>
      </c>
      <c r="U42" s="19">
        <v>8.9261931179862497E-14</v>
      </c>
      <c r="V42" s="19">
        <v>9.6700425444851097E-14</v>
      </c>
      <c r="W42" s="19">
        <v>8.9150908877399994E-14</v>
      </c>
      <c r="X42" s="19">
        <v>8.9261931179862497E-14</v>
      </c>
      <c r="Y42" s="19">
        <v>9.6700425444851097E-14</v>
      </c>
      <c r="Z42" s="19">
        <v>8.9150908877399994E-14</v>
      </c>
      <c r="AA42" s="19">
        <v>8.8373752760162398E-14</v>
      </c>
      <c r="AB42" s="19">
        <v>9.76996261670137E-14</v>
      </c>
      <c r="AC42" s="19">
        <v>8.9261931179862497E-14</v>
      </c>
      <c r="AD42" s="19">
        <v>9.0594198809412698E-14</v>
      </c>
      <c r="AE42" s="19">
        <v>9.6700425444851097E-14</v>
      </c>
      <c r="AF42" s="19">
        <v>8.9150908877399994E-14</v>
      </c>
      <c r="AG42" s="19">
        <v>9.0594198809412698E-14</v>
      </c>
      <c r="AH42" s="19">
        <v>9.6700425444851097E-14</v>
      </c>
      <c r="AI42" s="19">
        <v>8.9150908877399994E-14</v>
      </c>
    </row>
    <row r="43" spans="1:35" x14ac:dyDescent="0.45">
      <c r="A43" s="19">
        <v>8.8706819667549995E-14</v>
      </c>
      <c r="B43" s="19">
        <v>9.4035890185750696E-14</v>
      </c>
      <c r="C43" s="19">
        <v>9.0150109599562698E-14</v>
      </c>
      <c r="D43" s="19">
        <v>9.4035890185750696E-14</v>
      </c>
      <c r="E43" s="19">
        <v>9.0816243414337805E-14</v>
      </c>
      <c r="F43" s="19">
        <v>9.72555369571637E-14</v>
      </c>
      <c r="G43" s="19">
        <v>8.9039886574937504E-14</v>
      </c>
      <c r="H43" s="19">
        <v>9.4035890185750696E-14</v>
      </c>
      <c r="I43" s="19">
        <v>9.0372154204487705E-14</v>
      </c>
      <c r="J43" s="19">
        <v>9.4035890185750696E-14</v>
      </c>
      <c r="K43" s="19">
        <v>9.0372154204487705E-14</v>
      </c>
      <c r="L43" s="19">
        <v>9.3147711766050596E-14</v>
      </c>
      <c r="M43" s="19">
        <v>8.9039886574937504E-14</v>
      </c>
      <c r="N43" s="19">
        <v>9.3147711766050596E-14</v>
      </c>
      <c r="O43" s="19">
        <v>8.8595797365087404E-14</v>
      </c>
      <c r="P43" s="19">
        <v>9.5812247025150997E-14</v>
      </c>
      <c r="Q43" s="19">
        <v>8.7263529735537304E-14</v>
      </c>
      <c r="R43" s="19">
        <v>9.3147711766050596E-14</v>
      </c>
      <c r="S43" s="19">
        <v>8.7041485130612197E-14</v>
      </c>
      <c r="T43" s="19">
        <v>9.3147711766050596E-14</v>
      </c>
      <c r="U43" s="19">
        <v>9.0927265716800295E-14</v>
      </c>
      <c r="V43" s="19">
        <v>1.04249942012302E-13</v>
      </c>
      <c r="W43" s="19">
        <v>8.9150908877399994E-14</v>
      </c>
      <c r="X43" s="19">
        <v>9.0927265716800295E-14</v>
      </c>
      <c r="Y43" s="19">
        <v>1.04249942012302E-13</v>
      </c>
      <c r="Z43" s="19">
        <v>8.9150908877399994E-14</v>
      </c>
      <c r="AA43" s="19">
        <v>9.0372154204487705E-14</v>
      </c>
      <c r="AB43" s="19">
        <v>1.07913677993565E-13</v>
      </c>
      <c r="AC43" s="19">
        <v>8.9261931179862497E-14</v>
      </c>
      <c r="AD43" s="19">
        <v>8.8928864272475001E-14</v>
      </c>
      <c r="AE43" s="19">
        <v>1.04249942012302E-13</v>
      </c>
      <c r="AF43" s="19">
        <v>8.9150908877399994E-14</v>
      </c>
      <c r="AG43" s="19">
        <v>8.8928864272475001E-14</v>
      </c>
      <c r="AH43" s="19">
        <v>1.04249942012302E-13</v>
      </c>
      <c r="AI43" s="19">
        <v>8.9150908877399994E-14</v>
      </c>
    </row>
    <row r="44" spans="1:35" x14ac:dyDescent="0.45">
      <c r="A44" s="19">
        <v>8.7929663550312398E-14</v>
      </c>
      <c r="B44" s="19">
        <v>9.4257934790675702E-14</v>
      </c>
      <c r="C44" s="19">
        <v>8.9483975784787605E-14</v>
      </c>
      <c r="D44" s="19">
        <v>9.4257934790675702E-14</v>
      </c>
      <c r="E44" s="19">
        <v>9.0150109599562698E-14</v>
      </c>
      <c r="F44" s="19">
        <v>9.7033492352238606E-14</v>
      </c>
      <c r="G44" s="19">
        <v>8.9594998087250095E-14</v>
      </c>
      <c r="H44" s="19">
        <v>9.4257934790675702E-14</v>
      </c>
      <c r="I44" s="19">
        <v>8.9039886574937504E-14</v>
      </c>
      <c r="J44" s="19">
        <v>9.4257934790675702E-14</v>
      </c>
      <c r="K44" s="19">
        <v>8.8817841970012498E-14</v>
      </c>
      <c r="L44" s="19">
        <v>9.4924068605450796E-14</v>
      </c>
      <c r="M44" s="19">
        <v>8.9483975784787605E-14</v>
      </c>
      <c r="N44" s="19">
        <v>9.4924068605450796E-14</v>
      </c>
      <c r="O44" s="19">
        <v>8.9706020389712598E-14</v>
      </c>
      <c r="P44" s="19">
        <v>1.01807451358126E-13</v>
      </c>
      <c r="Q44" s="19">
        <v>8.8373752760162398E-14</v>
      </c>
      <c r="R44" s="19">
        <v>9.4924068605450796E-14</v>
      </c>
      <c r="S44" s="19">
        <v>8.8817841970012498E-14</v>
      </c>
      <c r="T44" s="19">
        <v>9.4924068605450796E-14</v>
      </c>
      <c r="U44" s="19">
        <v>8.9483975784787605E-14</v>
      </c>
      <c r="V44" s="19">
        <v>9.8254737679326303E-14</v>
      </c>
      <c r="W44" s="19">
        <v>8.9150908877399994E-14</v>
      </c>
      <c r="X44" s="19">
        <v>8.9483975784787605E-14</v>
      </c>
      <c r="Y44" s="19">
        <v>9.8254737679326303E-14</v>
      </c>
      <c r="Z44" s="19">
        <v>8.9150908877399994E-14</v>
      </c>
      <c r="AA44" s="19">
        <v>8.9817042692175101E-14</v>
      </c>
      <c r="AB44" s="19">
        <v>1.09356967925577E-13</v>
      </c>
      <c r="AC44" s="19">
        <v>8.9150908877399994E-14</v>
      </c>
      <c r="AD44" s="19">
        <v>8.9150908877399994E-14</v>
      </c>
      <c r="AE44" s="19">
        <v>9.8254737679326303E-14</v>
      </c>
      <c r="AF44" s="19">
        <v>8.9150908877399994E-14</v>
      </c>
      <c r="AG44" s="19">
        <v>8.9150908877399994E-14</v>
      </c>
      <c r="AH44" s="19">
        <v>9.8254737679326303E-14</v>
      </c>
      <c r="AI44" s="19">
        <v>8.9150908877399994E-14</v>
      </c>
    </row>
    <row r="45" spans="1:35" x14ac:dyDescent="0.45">
      <c r="A45" s="19">
        <v>8.8040685852774901E-14</v>
      </c>
      <c r="B45" s="19">
        <v>9.4702024000525802E-14</v>
      </c>
      <c r="C45" s="19">
        <v>8.8484775062624901E-14</v>
      </c>
      <c r="D45" s="19">
        <v>9.4702024000525802E-14</v>
      </c>
      <c r="E45" s="19">
        <v>8.9372953482325102E-14</v>
      </c>
      <c r="F45" s="19">
        <v>9.3813845580825702E-14</v>
      </c>
      <c r="G45" s="19">
        <v>9.0927265716800295E-14</v>
      </c>
      <c r="H45" s="19">
        <v>9.4702024000525802E-14</v>
      </c>
      <c r="I45" s="19">
        <v>8.9928064994637604E-14</v>
      </c>
      <c r="J45" s="19">
        <v>9.4702024000525802E-14</v>
      </c>
      <c r="K45" s="19">
        <v>8.9817042692175101E-14</v>
      </c>
      <c r="L45" s="19">
        <v>9.3369756370975602E-14</v>
      </c>
      <c r="M45" s="19">
        <v>8.8817841970012498E-14</v>
      </c>
      <c r="N45" s="19">
        <v>9.3591800975900696E-14</v>
      </c>
      <c r="O45" s="19">
        <v>8.9594998087250095E-14</v>
      </c>
      <c r="P45" s="19">
        <v>9.4591001698063299E-14</v>
      </c>
      <c r="Q45" s="19">
        <v>8.9039886574937504E-14</v>
      </c>
      <c r="R45" s="19">
        <v>9.2259533346350496E-14</v>
      </c>
      <c r="S45" s="19">
        <v>8.9039886574937504E-14</v>
      </c>
      <c r="T45" s="19">
        <v>9.2259533346350496E-14</v>
      </c>
      <c r="U45" s="19">
        <v>9.1038288019262798E-14</v>
      </c>
      <c r="V45" s="19">
        <v>1.02806652080289E-13</v>
      </c>
      <c r="W45" s="19">
        <v>8.9150908877399994E-14</v>
      </c>
      <c r="X45" s="19">
        <v>9.1038288019262798E-14</v>
      </c>
      <c r="Y45" s="19">
        <v>1.02806652080289E-13</v>
      </c>
      <c r="Z45" s="19">
        <v>8.9150908877399994E-14</v>
      </c>
      <c r="AA45" s="19">
        <v>8.7818641247849794E-14</v>
      </c>
      <c r="AB45" s="19">
        <v>9.7588603864551197E-14</v>
      </c>
      <c r="AC45" s="19">
        <v>8.9150908877399994E-14</v>
      </c>
      <c r="AD45" s="19">
        <v>8.9706020389712598E-14</v>
      </c>
      <c r="AE45" s="19">
        <v>1.02806652080289E-13</v>
      </c>
      <c r="AF45" s="19">
        <v>8.9150908877399994E-14</v>
      </c>
      <c r="AG45" s="19">
        <v>8.9706020389712598E-14</v>
      </c>
      <c r="AH45" s="19">
        <v>1.02806652080289E-13</v>
      </c>
      <c r="AI45" s="19">
        <v>8.9150908877399994E-14</v>
      </c>
    </row>
    <row r="46" spans="1:35" x14ac:dyDescent="0.45">
      <c r="A46" s="19">
        <v>8.9039886574937504E-14</v>
      </c>
      <c r="B46" s="19">
        <v>9.6922470049776103E-14</v>
      </c>
      <c r="C46" s="19">
        <v>8.7596596642924801E-14</v>
      </c>
      <c r="D46" s="19">
        <v>9.6922470049776103E-14</v>
      </c>
      <c r="E46" s="19">
        <v>9.0483176506950195E-14</v>
      </c>
      <c r="F46" s="19">
        <v>9.4146912488213199E-14</v>
      </c>
      <c r="G46" s="19">
        <v>8.8928864272475001E-14</v>
      </c>
      <c r="H46" s="19">
        <v>9.6922470049776103E-14</v>
      </c>
      <c r="I46" s="19">
        <v>9.1149310321725301E-14</v>
      </c>
      <c r="J46" s="19">
        <v>9.6922470049776103E-14</v>
      </c>
      <c r="K46" s="19">
        <v>9.0261131902025201E-14</v>
      </c>
      <c r="L46" s="19">
        <v>9.7588603864551197E-14</v>
      </c>
      <c r="M46" s="19">
        <v>8.9150908877399994E-14</v>
      </c>
      <c r="N46" s="19">
        <v>9.1149310321725301E-14</v>
      </c>
      <c r="O46" s="19">
        <v>9.0039087297100195E-14</v>
      </c>
      <c r="P46" s="19">
        <v>9.72555369571637E-14</v>
      </c>
      <c r="Q46" s="19">
        <v>8.7818641247849794E-14</v>
      </c>
      <c r="R46" s="19">
        <v>9.1815444136500395E-14</v>
      </c>
      <c r="S46" s="19">
        <v>8.7374552037999794E-14</v>
      </c>
      <c r="T46" s="19">
        <v>9.1815444136500395E-14</v>
      </c>
      <c r="U46" s="19">
        <v>8.8595797365087404E-14</v>
      </c>
      <c r="V46" s="19">
        <v>1.02251540567976E-13</v>
      </c>
      <c r="W46" s="19">
        <v>8.9150908877399994E-14</v>
      </c>
      <c r="X46" s="19">
        <v>8.8595797365087404E-14</v>
      </c>
      <c r="Y46" s="19">
        <v>1.02251540567976E-13</v>
      </c>
      <c r="Z46" s="19">
        <v>8.9150908877399994E-14</v>
      </c>
      <c r="AA46" s="19">
        <v>9.0261131902025201E-14</v>
      </c>
      <c r="AB46" s="19">
        <v>1.04138919709839E-13</v>
      </c>
      <c r="AC46" s="19">
        <v>8.9261931179862497E-14</v>
      </c>
      <c r="AD46" s="19">
        <v>8.8151708155237404E-14</v>
      </c>
      <c r="AE46" s="19">
        <v>1.02251540567976E-13</v>
      </c>
      <c r="AF46" s="19">
        <v>8.9150908877399994E-14</v>
      </c>
      <c r="AG46" s="19">
        <v>8.8151708155237404E-14</v>
      </c>
      <c r="AH46" s="19">
        <v>1.02251540567976E-13</v>
      </c>
      <c r="AI46" s="19">
        <v>8.9150908877399994E-14</v>
      </c>
    </row>
    <row r="47" spans="1:35" x14ac:dyDescent="0.45">
      <c r="A47" s="19">
        <v>8.8928864272475001E-14</v>
      </c>
      <c r="B47" s="19">
        <v>9.4035890185750696E-14</v>
      </c>
      <c r="C47" s="19">
        <v>8.8928864272475001E-14</v>
      </c>
      <c r="D47" s="19">
        <v>9.4035890185750696E-14</v>
      </c>
      <c r="E47" s="19">
        <v>8.9483975784787605E-14</v>
      </c>
      <c r="F47" s="19">
        <v>9.4591001698063299E-14</v>
      </c>
      <c r="G47" s="19">
        <v>9.1149310321725301E-14</v>
      </c>
      <c r="H47" s="19">
        <v>9.3813845580825702E-14</v>
      </c>
      <c r="I47" s="19">
        <v>9.1260332624187805E-14</v>
      </c>
      <c r="J47" s="19">
        <v>9.3813845580825702E-14</v>
      </c>
      <c r="K47" s="19">
        <v>8.9372953482325102E-14</v>
      </c>
      <c r="L47" s="19">
        <v>9.4591001698063299E-14</v>
      </c>
      <c r="M47" s="19">
        <v>8.9928064994637604E-14</v>
      </c>
      <c r="N47" s="19">
        <v>9.4146912488213199E-14</v>
      </c>
      <c r="O47" s="19">
        <v>9.0594198809412698E-14</v>
      </c>
      <c r="P47" s="19">
        <v>9.4146912488213199E-14</v>
      </c>
      <c r="Q47" s="19">
        <v>8.8151708155237404E-14</v>
      </c>
      <c r="R47" s="19">
        <v>9.3480778673438105E-14</v>
      </c>
      <c r="S47" s="19">
        <v>8.9039886574937504E-14</v>
      </c>
      <c r="T47" s="19">
        <v>9.3480778673438105E-14</v>
      </c>
      <c r="U47" s="19">
        <v>8.8373752760162398E-14</v>
      </c>
      <c r="V47" s="19">
        <v>1.01696429055664E-13</v>
      </c>
      <c r="W47" s="19">
        <v>8.9150908877399994E-14</v>
      </c>
      <c r="X47" s="19">
        <v>8.8373752760162398E-14</v>
      </c>
      <c r="Y47" s="19">
        <v>1.01696429055664E-13</v>
      </c>
      <c r="Z47" s="19">
        <v>8.9150908877399994E-14</v>
      </c>
      <c r="AA47" s="19">
        <v>8.9372953482325102E-14</v>
      </c>
      <c r="AB47" s="19">
        <v>9.4591001698063299E-14</v>
      </c>
      <c r="AC47" s="19">
        <v>8.9150908877399994E-14</v>
      </c>
      <c r="AD47" s="19">
        <v>8.7929663550312398E-14</v>
      </c>
      <c r="AE47" s="19">
        <v>1.01696429055664E-13</v>
      </c>
      <c r="AF47" s="19">
        <v>8.9150908877399994E-14</v>
      </c>
      <c r="AG47" s="19">
        <v>8.7929663550312398E-14</v>
      </c>
      <c r="AH47" s="19">
        <v>1.01696429055664E-13</v>
      </c>
      <c r="AI47" s="19">
        <v>8.9150908877399994E-14</v>
      </c>
    </row>
    <row r="48" spans="1:35" x14ac:dyDescent="0.45">
      <c r="A48" s="19">
        <v>8.8928864272475001E-14</v>
      </c>
      <c r="B48" s="19">
        <v>9.1926466438962898E-14</v>
      </c>
      <c r="C48" s="19">
        <v>8.8817841970012498E-14</v>
      </c>
      <c r="D48" s="19">
        <v>9.1926466438962898E-14</v>
      </c>
      <c r="E48" s="19">
        <v>9.0039087297100195E-14</v>
      </c>
      <c r="F48" s="19">
        <v>9.7588603864551197E-14</v>
      </c>
      <c r="G48" s="19">
        <v>9.2259533346350496E-14</v>
      </c>
      <c r="H48" s="19">
        <v>9.1926466438962898E-14</v>
      </c>
      <c r="I48" s="19">
        <v>9.0705221111875201E-14</v>
      </c>
      <c r="J48" s="19">
        <v>9.1926466438962898E-14</v>
      </c>
      <c r="K48" s="19">
        <v>9.0150109599562698E-14</v>
      </c>
      <c r="L48" s="19">
        <v>9.1815444136500395E-14</v>
      </c>
      <c r="M48" s="19">
        <v>8.9817042692175101E-14</v>
      </c>
      <c r="N48" s="19">
        <v>9.1593399531575402E-14</v>
      </c>
      <c r="O48" s="19">
        <v>8.7596596642924801E-14</v>
      </c>
      <c r="P48" s="19">
        <v>1.00919272938426E-13</v>
      </c>
      <c r="Q48" s="19">
        <v>8.9039886574937504E-14</v>
      </c>
      <c r="R48" s="19">
        <v>9.1815444136500395E-14</v>
      </c>
      <c r="S48" s="19">
        <v>8.8595797365087404E-14</v>
      </c>
      <c r="T48" s="19">
        <v>9.1815444136500395E-14</v>
      </c>
      <c r="U48" s="19">
        <v>8.9817042692175101E-14</v>
      </c>
      <c r="V48" s="19">
        <v>1.02806652080289E-13</v>
      </c>
      <c r="W48" s="19">
        <v>8.9150908877399994E-14</v>
      </c>
      <c r="X48" s="19">
        <v>8.9817042692175101E-14</v>
      </c>
      <c r="Y48" s="19">
        <v>1.02806652080289E-13</v>
      </c>
      <c r="Z48" s="19">
        <v>8.9150908877399994E-14</v>
      </c>
      <c r="AA48" s="19">
        <v>8.8484775062624901E-14</v>
      </c>
      <c r="AB48" s="19">
        <v>9.7810648469476203E-14</v>
      </c>
      <c r="AC48" s="19">
        <v>8.9150908877399994E-14</v>
      </c>
      <c r="AD48" s="19">
        <v>9.0039087297100195E-14</v>
      </c>
      <c r="AE48" s="19">
        <v>1.02806652080289E-13</v>
      </c>
      <c r="AF48" s="19">
        <v>8.9150908877399994E-14</v>
      </c>
      <c r="AG48" s="19">
        <v>9.0039087297100195E-14</v>
      </c>
      <c r="AH48" s="19">
        <v>1.02806652080289E-13</v>
      </c>
      <c r="AI48" s="19">
        <v>8.9150908877399994E-14</v>
      </c>
    </row>
    <row r="49" spans="1:35" x14ac:dyDescent="0.45">
      <c r="A49" s="19">
        <v>8.8928864272475001E-14</v>
      </c>
      <c r="B49" s="19">
        <v>9.4035890185750696E-14</v>
      </c>
      <c r="C49" s="19">
        <v>8.9261931179862497E-14</v>
      </c>
      <c r="D49" s="19">
        <v>9.4035890185750696E-14</v>
      </c>
      <c r="E49" s="19">
        <v>9.0150109599562698E-14</v>
      </c>
      <c r="F49" s="19">
        <v>9.5257135512838406E-14</v>
      </c>
      <c r="G49" s="19">
        <v>8.9928064994637604E-14</v>
      </c>
      <c r="H49" s="19">
        <v>9.5368157815300896E-14</v>
      </c>
      <c r="I49" s="19">
        <v>9.0261131902025201E-14</v>
      </c>
      <c r="J49" s="19">
        <v>9.5368157815300896E-14</v>
      </c>
      <c r="K49" s="19">
        <v>8.8595797365087404E-14</v>
      </c>
      <c r="L49" s="19">
        <v>9.6145313932538506E-14</v>
      </c>
      <c r="M49" s="19">
        <v>8.8484775062624901E-14</v>
      </c>
      <c r="N49" s="19">
        <v>9.6145313932538506E-14</v>
      </c>
      <c r="O49" s="19">
        <v>8.9594998087250095E-14</v>
      </c>
      <c r="P49" s="19">
        <v>9.5368157815300896E-14</v>
      </c>
      <c r="Q49" s="19">
        <v>8.7707618945387304E-14</v>
      </c>
      <c r="R49" s="19">
        <v>9.6145313932538506E-14</v>
      </c>
      <c r="S49" s="19">
        <v>8.8373752760162398E-14</v>
      </c>
      <c r="T49" s="19">
        <v>9.6145313932538506E-14</v>
      </c>
      <c r="U49" s="19">
        <v>8.9261931179862497E-14</v>
      </c>
      <c r="V49" s="19">
        <v>9.7144514654701197E-14</v>
      </c>
      <c r="W49" s="19">
        <v>8.9150908877399994E-14</v>
      </c>
      <c r="X49" s="19">
        <v>8.9261931179862497E-14</v>
      </c>
      <c r="Y49" s="19">
        <v>9.7144514654701197E-14</v>
      </c>
      <c r="Z49" s="19">
        <v>8.9150908877399994E-14</v>
      </c>
      <c r="AA49" s="19">
        <v>8.9594998087250095E-14</v>
      </c>
      <c r="AB49" s="19">
        <v>1.0058620603103901E-13</v>
      </c>
      <c r="AC49" s="19">
        <v>8.9261931179862497E-14</v>
      </c>
      <c r="AD49" s="19">
        <v>9.0150109599562698E-14</v>
      </c>
      <c r="AE49" s="19">
        <v>9.7144514654701197E-14</v>
      </c>
      <c r="AF49" s="19">
        <v>8.9150908877399994E-14</v>
      </c>
      <c r="AG49" s="19">
        <v>9.0150109599562698E-14</v>
      </c>
      <c r="AH49" s="19">
        <v>9.7144514654701197E-14</v>
      </c>
      <c r="AI49" s="19">
        <v>8.9150908877399994E-14</v>
      </c>
    </row>
    <row r="50" spans="1:35" x14ac:dyDescent="0.45">
      <c r="A50" s="19">
        <v>8.8706819667549995E-14</v>
      </c>
      <c r="B50" s="19">
        <v>9.4591001698063299E-14</v>
      </c>
      <c r="C50" s="19">
        <v>8.8484775062624901E-14</v>
      </c>
      <c r="D50" s="19">
        <v>9.4591001698063299E-14</v>
      </c>
      <c r="E50" s="19">
        <v>8.9706020389712598E-14</v>
      </c>
      <c r="F50" s="19">
        <v>9.2925667161125602E-14</v>
      </c>
      <c r="G50" s="19">
        <v>9.0372154204487705E-14</v>
      </c>
      <c r="H50" s="19">
        <v>9.4591001698063299E-14</v>
      </c>
      <c r="I50" s="19">
        <v>8.9928064994637604E-14</v>
      </c>
      <c r="J50" s="19">
        <v>9.4591001698063299E-14</v>
      </c>
      <c r="K50" s="19">
        <v>8.8040685852774901E-14</v>
      </c>
      <c r="L50" s="19">
        <v>9.5812247025150997E-14</v>
      </c>
      <c r="M50" s="19">
        <v>8.9150908877399994E-14</v>
      </c>
      <c r="N50" s="19">
        <v>9.5812247025150997E-14</v>
      </c>
      <c r="O50" s="19">
        <v>8.8484775062624901E-14</v>
      </c>
      <c r="P50" s="19">
        <v>9.6256336235000996E-14</v>
      </c>
      <c r="Q50" s="19">
        <v>8.8484775062624901E-14</v>
      </c>
      <c r="R50" s="19">
        <v>9.5812247025150997E-14</v>
      </c>
      <c r="S50" s="19">
        <v>8.8484775062624901E-14</v>
      </c>
      <c r="T50" s="19">
        <v>9.5812247025150997E-14</v>
      </c>
      <c r="U50" s="19">
        <v>8.9817042692175101E-14</v>
      </c>
      <c r="V50" s="19">
        <v>9.6367358537463499E-14</v>
      </c>
      <c r="W50" s="19">
        <v>8.9150908877399994E-14</v>
      </c>
      <c r="X50" s="19">
        <v>8.9817042692175101E-14</v>
      </c>
      <c r="Y50" s="19">
        <v>9.6367358537463499E-14</v>
      </c>
      <c r="Z50" s="19">
        <v>8.9150908877399994E-14</v>
      </c>
      <c r="AA50" s="19">
        <v>8.9150908877399994E-14</v>
      </c>
      <c r="AB50" s="19">
        <v>9.8587804586713901E-14</v>
      </c>
      <c r="AC50" s="19">
        <v>8.9483975784787605E-14</v>
      </c>
      <c r="AD50" s="19">
        <v>8.9594998087250095E-14</v>
      </c>
      <c r="AE50" s="19">
        <v>9.6367358537463499E-14</v>
      </c>
      <c r="AF50" s="19">
        <v>8.9150908877399994E-14</v>
      </c>
      <c r="AG50" s="19">
        <v>8.9594998087250095E-14</v>
      </c>
      <c r="AH50" s="19">
        <v>9.6367358537463499E-14</v>
      </c>
      <c r="AI50" s="19">
        <v>8.9150908877399994E-14</v>
      </c>
    </row>
    <row r="51" spans="1:35" x14ac:dyDescent="0.45">
      <c r="A51" s="19">
        <v>8.9928064994637604E-14</v>
      </c>
      <c r="B51" s="19">
        <v>9.8032693074401297E-14</v>
      </c>
      <c r="C51" s="19">
        <v>8.8484775062624901E-14</v>
      </c>
      <c r="D51" s="19">
        <v>9.8032693074401297E-14</v>
      </c>
      <c r="E51" s="19">
        <v>9.1371354926650295E-14</v>
      </c>
      <c r="F51" s="19">
        <v>1.01696429055664E-13</v>
      </c>
      <c r="G51" s="19">
        <v>8.9706020389712598E-14</v>
      </c>
      <c r="H51" s="19">
        <v>9.6700425444851097E-14</v>
      </c>
      <c r="I51" s="19">
        <v>9.0261131902025201E-14</v>
      </c>
      <c r="J51" s="19">
        <v>9.6700425444851097E-14</v>
      </c>
      <c r="K51" s="19">
        <v>8.8595797365087404E-14</v>
      </c>
      <c r="L51" s="19">
        <v>9.50350909079134E-14</v>
      </c>
      <c r="M51" s="19">
        <v>8.8706819667549995E-14</v>
      </c>
      <c r="N51" s="19">
        <v>9.3702823278363199E-14</v>
      </c>
      <c r="O51" s="19">
        <v>8.9594998087250095E-14</v>
      </c>
      <c r="P51" s="19">
        <v>9.7033492352238606E-14</v>
      </c>
      <c r="Q51" s="19">
        <v>8.8595797365087404E-14</v>
      </c>
      <c r="R51" s="19">
        <v>9.50350909079134E-14</v>
      </c>
      <c r="S51" s="19">
        <v>8.9261931179862497E-14</v>
      </c>
      <c r="T51" s="19">
        <v>9.50350909079134E-14</v>
      </c>
      <c r="U51" s="19">
        <v>9.0261131902025201E-14</v>
      </c>
      <c r="V51" s="19">
        <v>1.00031094518726E-13</v>
      </c>
      <c r="W51" s="19">
        <v>8.9150908877399994E-14</v>
      </c>
      <c r="X51" s="19">
        <v>9.0261131902025201E-14</v>
      </c>
      <c r="Y51" s="19">
        <v>1.00031094518726E-13</v>
      </c>
      <c r="Z51" s="19">
        <v>8.9150908877399994E-14</v>
      </c>
      <c r="AA51" s="19">
        <v>9.0816243414337805E-14</v>
      </c>
      <c r="AB51" s="19">
        <v>1.02806652080289E-13</v>
      </c>
      <c r="AC51" s="19">
        <v>8.9150908877399994E-14</v>
      </c>
      <c r="AD51" s="19">
        <v>9.1482377229112899E-14</v>
      </c>
      <c r="AE51" s="19">
        <v>1.00031094518726E-13</v>
      </c>
      <c r="AF51" s="19">
        <v>8.9150908877399994E-14</v>
      </c>
      <c r="AG51" s="19">
        <v>9.1482377229112899E-14</v>
      </c>
      <c r="AH51" s="19">
        <v>1.00031094518726E-13</v>
      </c>
      <c r="AI51" s="19">
        <v>8.9150908877399994E-14</v>
      </c>
    </row>
    <row r="52" spans="1:35" x14ac:dyDescent="0.45">
      <c r="A52" s="19">
        <v>8.8040685852774901E-14</v>
      </c>
      <c r="B52" s="19">
        <v>9.6922470049776103E-14</v>
      </c>
      <c r="C52" s="19">
        <v>8.8595797365087404E-14</v>
      </c>
      <c r="D52" s="19">
        <v>9.6922470049776103E-14</v>
      </c>
      <c r="E52" s="19">
        <v>8.8706819667549995E-14</v>
      </c>
      <c r="F52" s="19">
        <v>1.02362562870439E-13</v>
      </c>
      <c r="G52" s="19">
        <v>9.0594198809412698E-14</v>
      </c>
      <c r="H52" s="19">
        <v>9.6922470049776103E-14</v>
      </c>
      <c r="I52" s="19">
        <v>9.1593399531575402E-14</v>
      </c>
      <c r="J52" s="19">
        <v>9.6922470049776103E-14</v>
      </c>
      <c r="K52" s="19">
        <v>8.9706020389712598E-14</v>
      </c>
      <c r="L52" s="19">
        <v>9.72555369571637E-14</v>
      </c>
      <c r="M52" s="19">
        <v>8.8928864272475001E-14</v>
      </c>
      <c r="N52" s="19">
        <v>9.72555369571637E-14</v>
      </c>
      <c r="O52" s="19">
        <v>8.9483975784787605E-14</v>
      </c>
      <c r="P52" s="19">
        <v>9.7144514654701197E-14</v>
      </c>
      <c r="Q52" s="19">
        <v>8.8706819667549995E-14</v>
      </c>
      <c r="R52" s="19">
        <v>9.72555369571637E-14</v>
      </c>
      <c r="S52" s="19">
        <v>8.8928864272475001E-14</v>
      </c>
      <c r="T52" s="19">
        <v>9.72555369571637E-14</v>
      </c>
      <c r="U52" s="19">
        <v>8.8817841970012498E-14</v>
      </c>
      <c r="V52" s="19">
        <v>9.8254737679326303E-14</v>
      </c>
      <c r="W52" s="19">
        <v>8.9150908877399994E-14</v>
      </c>
      <c r="X52" s="19">
        <v>8.8817841970012498E-14</v>
      </c>
      <c r="Y52" s="19">
        <v>9.8254737679326303E-14</v>
      </c>
      <c r="Z52" s="19">
        <v>8.9150908877399994E-14</v>
      </c>
      <c r="AA52" s="19">
        <v>8.8040685852774901E-14</v>
      </c>
      <c r="AB52" s="19">
        <v>1.11466391672365E-13</v>
      </c>
      <c r="AC52" s="19">
        <v>8.9261931179862497E-14</v>
      </c>
      <c r="AD52" s="19">
        <v>8.9150908877399994E-14</v>
      </c>
      <c r="AE52" s="19">
        <v>9.8254737679326303E-14</v>
      </c>
      <c r="AF52" s="19">
        <v>8.9150908877399994E-14</v>
      </c>
      <c r="AG52" s="19">
        <v>8.9150908877399994E-14</v>
      </c>
      <c r="AH52" s="19">
        <v>9.8254737679326303E-14</v>
      </c>
      <c r="AI52" s="19">
        <v>8.9150908877399994E-14</v>
      </c>
    </row>
    <row r="53" spans="1:35" x14ac:dyDescent="0.45">
      <c r="A53" s="19">
        <v>8.8484775062624901E-14</v>
      </c>
      <c r="B53" s="19">
        <v>9.1038288019262798E-14</v>
      </c>
      <c r="C53" s="19">
        <v>8.8817841970012498E-14</v>
      </c>
      <c r="D53" s="19">
        <v>9.1038288019262798E-14</v>
      </c>
      <c r="E53" s="19">
        <v>9.0039087297100195E-14</v>
      </c>
      <c r="F53" s="19">
        <v>9.4813046302988305E-14</v>
      </c>
      <c r="G53" s="19">
        <v>9.0483176506950195E-14</v>
      </c>
      <c r="H53" s="19">
        <v>9.1038288019262798E-14</v>
      </c>
      <c r="I53" s="19">
        <v>9.0150109599562698E-14</v>
      </c>
      <c r="J53" s="19">
        <v>9.1038288019262798E-14</v>
      </c>
      <c r="K53" s="19">
        <v>8.8817841970012498E-14</v>
      </c>
      <c r="L53" s="19">
        <v>9.4591001698063299E-14</v>
      </c>
      <c r="M53" s="19">
        <v>8.7929663550312398E-14</v>
      </c>
      <c r="N53" s="19">
        <v>9.4591001698063299E-14</v>
      </c>
      <c r="O53" s="19">
        <v>9.0372154204487705E-14</v>
      </c>
      <c r="P53" s="19">
        <v>9.4257934790675702E-14</v>
      </c>
      <c r="Q53" s="19">
        <v>8.8373752760162398E-14</v>
      </c>
      <c r="R53" s="19">
        <v>9.4591001698063299E-14</v>
      </c>
      <c r="S53" s="19">
        <v>8.8817841970012498E-14</v>
      </c>
      <c r="T53" s="19">
        <v>9.4591001698063299E-14</v>
      </c>
      <c r="U53" s="19">
        <v>8.9261931179862497E-14</v>
      </c>
      <c r="V53" s="19">
        <v>1.00253139123651E-13</v>
      </c>
      <c r="W53" s="19">
        <v>8.9150908877399994E-14</v>
      </c>
      <c r="X53" s="19">
        <v>8.9261931179862497E-14</v>
      </c>
      <c r="Y53" s="19">
        <v>1.00253139123651E-13</v>
      </c>
      <c r="Z53" s="19">
        <v>8.9150908877399994E-14</v>
      </c>
      <c r="AA53" s="19">
        <v>8.9594998087250095E-14</v>
      </c>
      <c r="AB53" s="19">
        <v>1.02695629777826E-13</v>
      </c>
      <c r="AC53" s="19">
        <v>8.9150908877399994E-14</v>
      </c>
      <c r="AD53" s="19">
        <v>8.9039886574937504E-14</v>
      </c>
      <c r="AE53" s="19">
        <v>1.00253139123651E-13</v>
      </c>
      <c r="AF53" s="19">
        <v>8.9150908877399994E-14</v>
      </c>
      <c r="AG53" s="19">
        <v>8.9039886574937504E-14</v>
      </c>
      <c r="AH53" s="19">
        <v>1.00253139123651E-13</v>
      </c>
      <c r="AI53" s="19">
        <v>8.9150908877399994E-14</v>
      </c>
    </row>
    <row r="54" spans="1:35" x14ac:dyDescent="0.45">
      <c r="A54" s="19">
        <v>8.7485574340462298E-14</v>
      </c>
      <c r="B54" s="19">
        <v>9.6589403142388594E-14</v>
      </c>
      <c r="C54" s="19">
        <v>8.9372953482325102E-14</v>
      </c>
      <c r="D54" s="19">
        <v>9.6589403142388594E-14</v>
      </c>
      <c r="E54" s="19">
        <v>8.9594998087250095E-14</v>
      </c>
      <c r="F54" s="19">
        <v>9.6589403142388594E-14</v>
      </c>
      <c r="G54" s="19">
        <v>9.0261131902025201E-14</v>
      </c>
      <c r="H54" s="19">
        <v>9.6589403142388594E-14</v>
      </c>
      <c r="I54" s="19">
        <v>9.0705221111875201E-14</v>
      </c>
      <c r="J54" s="19">
        <v>9.6589403142388594E-14</v>
      </c>
      <c r="K54" s="19">
        <v>9.1149310321725301E-14</v>
      </c>
      <c r="L54" s="19">
        <v>9.4368957093138306E-14</v>
      </c>
      <c r="M54" s="19">
        <v>8.8817841970012498E-14</v>
      </c>
      <c r="N54" s="19">
        <v>9.4368957093138306E-14</v>
      </c>
      <c r="O54" s="19">
        <v>8.8928864272475001E-14</v>
      </c>
      <c r="P54" s="19">
        <v>9.7366559259626203E-14</v>
      </c>
      <c r="Q54" s="19">
        <v>8.8373752760162398E-14</v>
      </c>
      <c r="R54" s="19">
        <v>9.2703622556200495E-14</v>
      </c>
      <c r="S54" s="19">
        <v>8.9039886574937504E-14</v>
      </c>
      <c r="T54" s="19">
        <v>9.2703622556200495E-14</v>
      </c>
      <c r="U54" s="19">
        <v>8.9483975784787605E-14</v>
      </c>
      <c r="V54" s="19">
        <v>9.5257135512838406E-14</v>
      </c>
      <c r="W54" s="19">
        <v>8.9150908877399994E-14</v>
      </c>
      <c r="X54" s="19">
        <v>8.9483975784787605E-14</v>
      </c>
      <c r="Y54" s="19">
        <v>9.5257135512838406E-14</v>
      </c>
      <c r="Z54" s="19">
        <v>8.9150908877399994E-14</v>
      </c>
      <c r="AA54" s="19">
        <v>8.9261931179862497E-14</v>
      </c>
      <c r="AB54" s="19">
        <v>1.02029495963051E-13</v>
      </c>
      <c r="AC54" s="19">
        <v>8.9150908877399994E-14</v>
      </c>
      <c r="AD54" s="19">
        <v>9.0372154204487705E-14</v>
      </c>
      <c r="AE54" s="19">
        <v>9.5257135512838406E-14</v>
      </c>
      <c r="AF54" s="19">
        <v>8.9150908877399994E-14</v>
      </c>
      <c r="AG54" s="19">
        <v>9.0372154204487705E-14</v>
      </c>
      <c r="AH54" s="19">
        <v>9.5257135512838406E-14</v>
      </c>
      <c r="AI54" s="19">
        <v>8.9150908877399994E-14</v>
      </c>
    </row>
    <row r="55" spans="1:35" x14ac:dyDescent="0.45">
      <c r="A55" s="19">
        <v>8.9150908877399994E-14</v>
      </c>
      <c r="B55" s="19">
        <v>9.3924867883288205E-14</v>
      </c>
      <c r="C55" s="19">
        <v>8.8928864272475001E-14</v>
      </c>
      <c r="D55" s="19">
        <v>9.3924867883288205E-14</v>
      </c>
      <c r="E55" s="19">
        <v>9.0150109599562698E-14</v>
      </c>
      <c r="F55" s="19">
        <v>9.5479180117763399E-14</v>
      </c>
      <c r="G55" s="19">
        <v>8.9928064994637604E-14</v>
      </c>
      <c r="H55" s="19">
        <v>9.3924867883288205E-14</v>
      </c>
      <c r="I55" s="19">
        <v>9.0816243414337805E-14</v>
      </c>
      <c r="J55" s="19">
        <v>9.3924867883288205E-14</v>
      </c>
      <c r="K55" s="19">
        <v>8.9039886574937504E-14</v>
      </c>
      <c r="L55" s="19">
        <v>9.5146113210375903E-14</v>
      </c>
      <c r="M55" s="19">
        <v>8.8373752760162398E-14</v>
      </c>
      <c r="N55" s="19">
        <v>9.2037488741425401E-14</v>
      </c>
      <c r="O55" s="19">
        <v>9.0372154204487705E-14</v>
      </c>
      <c r="P55" s="19">
        <v>9.4591001698063299E-14</v>
      </c>
      <c r="Q55" s="19">
        <v>8.8373752760162398E-14</v>
      </c>
      <c r="R55" s="19">
        <v>9.3147711766050596E-14</v>
      </c>
      <c r="S55" s="19">
        <v>8.8373752760162398E-14</v>
      </c>
      <c r="T55" s="19">
        <v>9.3147711766050596E-14</v>
      </c>
      <c r="U55" s="19">
        <v>8.9817042692175101E-14</v>
      </c>
      <c r="V55" s="19">
        <v>9.6700425444851097E-14</v>
      </c>
      <c r="W55" s="19">
        <v>8.9150908877399994E-14</v>
      </c>
      <c r="X55" s="19">
        <v>8.9817042692175101E-14</v>
      </c>
      <c r="Y55" s="19">
        <v>9.6700425444851097E-14</v>
      </c>
      <c r="Z55" s="19">
        <v>8.9150908877399994E-14</v>
      </c>
      <c r="AA55" s="19">
        <v>8.8484775062624901E-14</v>
      </c>
      <c r="AB55" s="19">
        <v>9.72555369571637E-14</v>
      </c>
      <c r="AC55" s="19">
        <v>8.9261931179862497E-14</v>
      </c>
      <c r="AD55" s="19">
        <v>8.8373752760162398E-14</v>
      </c>
      <c r="AE55" s="19">
        <v>9.6700425444851097E-14</v>
      </c>
      <c r="AF55" s="19">
        <v>8.9150908877399994E-14</v>
      </c>
      <c r="AG55" s="19">
        <v>8.8373752760162398E-14</v>
      </c>
      <c r="AH55" s="19">
        <v>9.6700425444851097E-14</v>
      </c>
      <c r="AI55" s="19">
        <v>8.9150908877399994E-14</v>
      </c>
    </row>
    <row r="56" spans="1:35" x14ac:dyDescent="0.45">
      <c r="A56" s="19">
        <v>8.8373752760162398E-14</v>
      </c>
      <c r="B56" s="19">
        <v>9.6256336235000996E-14</v>
      </c>
      <c r="C56" s="19">
        <v>8.9483975784787605E-14</v>
      </c>
      <c r="D56" s="19">
        <v>9.6256336235000996E-14</v>
      </c>
      <c r="E56" s="19">
        <v>9.0483176506950195E-14</v>
      </c>
      <c r="F56" s="19">
        <v>9.6922470049776103E-14</v>
      </c>
      <c r="G56" s="19">
        <v>9.0150109599562698E-14</v>
      </c>
      <c r="H56" s="19">
        <v>9.6256336235000996E-14</v>
      </c>
      <c r="I56" s="19">
        <v>9.1038288019262798E-14</v>
      </c>
      <c r="J56" s="19">
        <v>9.6256336235000996E-14</v>
      </c>
      <c r="K56" s="19">
        <v>8.7374552037999794E-14</v>
      </c>
      <c r="L56" s="19">
        <v>9.5701224722688494E-14</v>
      </c>
      <c r="M56" s="19">
        <v>9.0261131902025201E-14</v>
      </c>
      <c r="N56" s="19">
        <v>9.5701224722688494E-14</v>
      </c>
      <c r="O56" s="19">
        <v>8.9928064994637604E-14</v>
      </c>
      <c r="P56" s="19">
        <v>9.4146912488213199E-14</v>
      </c>
      <c r="Q56" s="19">
        <v>8.8151708155237404E-14</v>
      </c>
      <c r="R56" s="19">
        <v>9.5701224722688494E-14</v>
      </c>
      <c r="S56" s="19">
        <v>8.8595797365087404E-14</v>
      </c>
      <c r="T56" s="19">
        <v>9.5701224722688494E-14</v>
      </c>
      <c r="U56" s="19">
        <v>8.8706819667549995E-14</v>
      </c>
      <c r="V56" s="19">
        <v>1.0613732115416401E-13</v>
      </c>
      <c r="W56" s="19">
        <v>8.9039886574937504E-14</v>
      </c>
      <c r="X56" s="19">
        <v>8.8706819667549995E-14</v>
      </c>
      <c r="Y56" s="19">
        <v>1.0613732115416401E-13</v>
      </c>
      <c r="Z56" s="19">
        <v>8.9039886574937504E-14</v>
      </c>
      <c r="AA56" s="19">
        <v>9.0594198809412698E-14</v>
      </c>
      <c r="AB56" s="19">
        <v>1.03361763592602E-13</v>
      </c>
      <c r="AC56" s="19">
        <v>8.9150908877399994E-14</v>
      </c>
      <c r="AD56" s="19">
        <v>9.0483176506950195E-14</v>
      </c>
      <c r="AE56" s="19">
        <v>1.0613732115416401E-13</v>
      </c>
      <c r="AF56" s="19">
        <v>8.9039886574937504E-14</v>
      </c>
      <c r="AG56" s="19">
        <v>9.0483176506950195E-14</v>
      </c>
      <c r="AH56" s="19">
        <v>1.0613732115416401E-13</v>
      </c>
      <c r="AI56" s="19">
        <v>8.9039886574937504E-14</v>
      </c>
    </row>
    <row r="57" spans="1:35" x14ac:dyDescent="0.45">
      <c r="A57" s="19">
        <v>8.8817841970012498E-14</v>
      </c>
      <c r="B57" s="19">
        <v>9.3702823278363199E-14</v>
      </c>
      <c r="C57" s="19">
        <v>8.9372953482325102E-14</v>
      </c>
      <c r="D57" s="19">
        <v>9.3702823278363199E-14</v>
      </c>
      <c r="E57" s="19">
        <v>8.9150908877399994E-14</v>
      </c>
      <c r="F57" s="19">
        <v>9.8032693074401297E-14</v>
      </c>
      <c r="G57" s="19">
        <v>8.9039886574937504E-14</v>
      </c>
      <c r="H57" s="19">
        <v>9.3702823278363199E-14</v>
      </c>
      <c r="I57" s="19">
        <v>8.9706020389712598E-14</v>
      </c>
      <c r="J57" s="19">
        <v>9.3702823278363199E-14</v>
      </c>
      <c r="K57" s="19">
        <v>8.9261931179862497E-14</v>
      </c>
      <c r="L57" s="19">
        <v>9.9698027611338994E-14</v>
      </c>
      <c r="M57" s="19">
        <v>8.8817841970012498E-14</v>
      </c>
      <c r="N57" s="19">
        <v>9.9698027611338994E-14</v>
      </c>
      <c r="O57" s="19">
        <v>9.0039087297100195E-14</v>
      </c>
      <c r="P57" s="19">
        <v>9.6256336235000996E-14</v>
      </c>
      <c r="Q57" s="19">
        <v>8.8817841970012498E-14</v>
      </c>
      <c r="R57" s="19">
        <v>9.9698027611338994E-14</v>
      </c>
      <c r="S57" s="19">
        <v>8.8817841970012498E-14</v>
      </c>
      <c r="T57" s="19">
        <v>9.9698027611338994E-14</v>
      </c>
      <c r="U57" s="19">
        <v>8.9150908877399994E-14</v>
      </c>
      <c r="V57" s="19">
        <v>1.00808250635964E-13</v>
      </c>
      <c r="W57" s="19">
        <v>8.9150908877399994E-14</v>
      </c>
      <c r="X57" s="19">
        <v>8.9150908877399994E-14</v>
      </c>
      <c r="Y57" s="19">
        <v>1.00808250635964E-13</v>
      </c>
      <c r="Z57" s="19">
        <v>8.9150908877399994E-14</v>
      </c>
      <c r="AA57" s="19">
        <v>8.9928064994637604E-14</v>
      </c>
      <c r="AB57" s="19">
        <v>1.00475183728576E-13</v>
      </c>
      <c r="AC57" s="19">
        <v>8.9150908877399994E-14</v>
      </c>
      <c r="AD57" s="19">
        <v>8.9261931179862497E-14</v>
      </c>
      <c r="AE57" s="19">
        <v>1.00808250635964E-13</v>
      </c>
      <c r="AF57" s="19">
        <v>8.9150908877399994E-14</v>
      </c>
      <c r="AG57" s="19">
        <v>8.9261931179862497E-14</v>
      </c>
      <c r="AH57" s="19">
        <v>1.00808250635964E-13</v>
      </c>
      <c r="AI57" s="19">
        <v>8.9150908877399994E-14</v>
      </c>
    </row>
    <row r="58" spans="1:35" x14ac:dyDescent="0.45">
      <c r="A58" s="19">
        <v>8.9150908877399994E-14</v>
      </c>
      <c r="B58" s="19">
        <v>9.7144514654701197E-14</v>
      </c>
      <c r="C58" s="19">
        <v>8.9594998087250095E-14</v>
      </c>
      <c r="D58" s="19">
        <v>9.7144514654701197E-14</v>
      </c>
      <c r="E58" s="19">
        <v>8.9706020389712598E-14</v>
      </c>
      <c r="F58" s="19">
        <v>9.4146912488213199E-14</v>
      </c>
      <c r="G58" s="19">
        <v>9.1149310321725301E-14</v>
      </c>
      <c r="H58" s="19">
        <v>9.7144514654701197E-14</v>
      </c>
      <c r="I58" s="19">
        <v>8.9706020389712598E-14</v>
      </c>
      <c r="J58" s="19">
        <v>9.7144514654701197E-14</v>
      </c>
      <c r="K58" s="19">
        <v>8.9594998087250095E-14</v>
      </c>
      <c r="L58" s="19">
        <v>9.1926466438962898E-14</v>
      </c>
      <c r="M58" s="19">
        <v>8.9706020389712598E-14</v>
      </c>
      <c r="N58" s="19">
        <v>9.2370555648812999E-14</v>
      </c>
      <c r="O58" s="19">
        <v>8.8262730457699894E-14</v>
      </c>
      <c r="P58" s="19">
        <v>9.9809049913801497E-14</v>
      </c>
      <c r="Q58" s="19">
        <v>8.9483975784787605E-14</v>
      </c>
      <c r="R58" s="19">
        <v>9.1926466438962898E-14</v>
      </c>
      <c r="S58" s="19">
        <v>8.9483975784787605E-14</v>
      </c>
      <c r="T58" s="19">
        <v>9.1926466438962898E-14</v>
      </c>
      <c r="U58" s="19">
        <v>8.7041485130612197E-14</v>
      </c>
      <c r="V58" s="19">
        <v>9.8920871494101397E-14</v>
      </c>
      <c r="W58" s="19">
        <v>8.9150908877399994E-14</v>
      </c>
      <c r="X58" s="19">
        <v>8.7041485130612197E-14</v>
      </c>
      <c r="Y58" s="19">
        <v>9.8920871494101397E-14</v>
      </c>
      <c r="Z58" s="19">
        <v>8.9150908877399994E-14</v>
      </c>
      <c r="AA58" s="19">
        <v>8.9039886574937504E-14</v>
      </c>
      <c r="AB58" s="19">
        <v>1.05360165036927E-13</v>
      </c>
      <c r="AC58" s="19">
        <v>8.9261931179862497E-14</v>
      </c>
      <c r="AD58" s="19">
        <v>8.9594998087250095E-14</v>
      </c>
      <c r="AE58" s="19">
        <v>9.8920871494101397E-14</v>
      </c>
      <c r="AF58" s="19">
        <v>8.9150908877399994E-14</v>
      </c>
      <c r="AG58" s="19">
        <v>8.9594998087250095E-14</v>
      </c>
      <c r="AH58" s="19">
        <v>9.8920871494101397E-14</v>
      </c>
      <c r="AI58" s="19">
        <v>8.9150908877399994E-14</v>
      </c>
    </row>
    <row r="59" spans="1:35" x14ac:dyDescent="0.45">
      <c r="A59" s="19">
        <v>8.9706020389712598E-14</v>
      </c>
      <c r="B59" s="19">
        <v>9.72555369571637E-14</v>
      </c>
      <c r="C59" s="19">
        <v>8.8151708155237404E-14</v>
      </c>
      <c r="D59" s="19">
        <v>9.72555369571637E-14</v>
      </c>
      <c r="E59" s="19">
        <v>8.9928064994637604E-14</v>
      </c>
      <c r="F59" s="19">
        <v>9.7477581562088694E-14</v>
      </c>
      <c r="G59" s="19">
        <v>9.0039087297100195E-14</v>
      </c>
      <c r="H59" s="19">
        <v>9.72555369571637E-14</v>
      </c>
      <c r="I59" s="19">
        <v>9.0150109599562698E-14</v>
      </c>
      <c r="J59" s="19">
        <v>9.72555369571637E-14</v>
      </c>
      <c r="K59" s="19">
        <v>8.9039886574937504E-14</v>
      </c>
      <c r="L59" s="19">
        <v>9.5590202420225902E-14</v>
      </c>
      <c r="M59" s="19">
        <v>8.8484775062624901E-14</v>
      </c>
      <c r="N59" s="19">
        <v>9.5590202420225902E-14</v>
      </c>
      <c r="O59" s="19">
        <v>8.9817042692175101E-14</v>
      </c>
      <c r="P59" s="19">
        <v>9.7921670771938794E-14</v>
      </c>
      <c r="Q59" s="19">
        <v>8.8262730457699894E-14</v>
      </c>
      <c r="R59" s="19">
        <v>9.5590202420225902E-14</v>
      </c>
      <c r="S59" s="19">
        <v>8.9372953482325102E-14</v>
      </c>
      <c r="T59" s="19">
        <v>9.5590202420225902E-14</v>
      </c>
      <c r="U59" s="19">
        <v>8.7707618945387304E-14</v>
      </c>
      <c r="V59" s="19">
        <v>1.01363362148276E-13</v>
      </c>
      <c r="W59" s="19">
        <v>8.9039886574937504E-14</v>
      </c>
      <c r="X59" s="19">
        <v>8.7707618945387304E-14</v>
      </c>
      <c r="Y59" s="19">
        <v>1.01363362148276E-13</v>
      </c>
      <c r="Z59" s="19">
        <v>8.9039886574937504E-14</v>
      </c>
      <c r="AA59" s="19">
        <v>8.7818641247849794E-14</v>
      </c>
      <c r="AB59" s="19">
        <v>1.07136521876327E-13</v>
      </c>
      <c r="AC59" s="19">
        <v>8.9261931179862497E-14</v>
      </c>
      <c r="AD59" s="19">
        <v>9.0150109599562698E-14</v>
      </c>
      <c r="AE59" s="19">
        <v>1.01363362148276E-13</v>
      </c>
      <c r="AF59" s="19">
        <v>8.9039886574937504E-14</v>
      </c>
      <c r="AG59" s="19">
        <v>9.0150109599562698E-14</v>
      </c>
      <c r="AH59" s="19">
        <v>1.01363362148276E-13</v>
      </c>
      <c r="AI59" s="19">
        <v>8.9039886574937504E-14</v>
      </c>
    </row>
    <row r="60" spans="1:35" x14ac:dyDescent="0.45">
      <c r="A60" s="19">
        <v>8.9483975784787605E-14</v>
      </c>
      <c r="B60" s="19">
        <v>9.5368157815300896E-14</v>
      </c>
      <c r="C60" s="19">
        <v>8.6597395920762198E-14</v>
      </c>
      <c r="D60" s="19">
        <v>9.5368157815300896E-14</v>
      </c>
      <c r="E60" s="19">
        <v>8.9483975784787605E-14</v>
      </c>
      <c r="F60" s="19">
        <v>9.2037488741425401E-14</v>
      </c>
      <c r="G60" s="19">
        <v>9.0594198809412698E-14</v>
      </c>
      <c r="H60" s="19">
        <v>9.5368157815300896E-14</v>
      </c>
      <c r="I60" s="19">
        <v>9.0594198809412698E-14</v>
      </c>
      <c r="J60" s="19">
        <v>9.5368157815300896E-14</v>
      </c>
      <c r="K60" s="19">
        <v>8.9372953482325102E-14</v>
      </c>
      <c r="L60" s="19">
        <v>9.5479180117763399E-14</v>
      </c>
      <c r="M60" s="19">
        <v>8.9261931179862497E-14</v>
      </c>
      <c r="N60" s="19">
        <v>9.5479180117763399E-14</v>
      </c>
      <c r="O60" s="19">
        <v>8.8706819667549995E-14</v>
      </c>
      <c r="P60" s="19">
        <v>9.5590202420225902E-14</v>
      </c>
      <c r="Q60" s="19">
        <v>9.0150109599562698E-14</v>
      </c>
      <c r="R60" s="19">
        <v>9.5479180117763399E-14</v>
      </c>
      <c r="S60" s="19">
        <v>8.8817841970012498E-14</v>
      </c>
      <c r="T60" s="19">
        <v>9.5479180117763399E-14</v>
      </c>
      <c r="U60" s="19">
        <v>9.0039087297100195E-14</v>
      </c>
      <c r="V60" s="19">
        <v>1.00031094518726E-13</v>
      </c>
      <c r="W60" s="19">
        <v>8.9150908877399994E-14</v>
      </c>
      <c r="X60" s="19">
        <v>9.0039087297100195E-14</v>
      </c>
      <c r="Y60" s="19">
        <v>1.00031094518726E-13</v>
      </c>
      <c r="Z60" s="19">
        <v>8.9150908877399994E-14</v>
      </c>
      <c r="AA60" s="19">
        <v>8.8706819667549995E-14</v>
      </c>
      <c r="AB60" s="19">
        <v>9.7810648469476203E-14</v>
      </c>
      <c r="AC60" s="19">
        <v>8.9261931179862497E-14</v>
      </c>
      <c r="AD60" s="19">
        <v>8.9706020389712598E-14</v>
      </c>
      <c r="AE60" s="19">
        <v>1.00031094518726E-13</v>
      </c>
      <c r="AF60" s="19">
        <v>8.9150908877399994E-14</v>
      </c>
      <c r="AG60" s="19">
        <v>8.9706020389712598E-14</v>
      </c>
      <c r="AH60" s="19">
        <v>1.00031094518726E-13</v>
      </c>
      <c r="AI60" s="19">
        <v>8.9150908877399994E-14</v>
      </c>
    </row>
    <row r="61" spans="1:35" x14ac:dyDescent="0.45">
      <c r="A61" s="19">
        <v>8.8373752760162398E-14</v>
      </c>
      <c r="B61" s="19">
        <v>9.5146113210375903E-14</v>
      </c>
      <c r="C61" s="19">
        <v>8.9817042692175101E-14</v>
      </c>
      <c r="D61" s="19">
        <v>9.5146113210375903E-14</v>
      </c>
      <c r="E61" s="19">
        <v>8.9261931179862497E-14</v>
      </c>
      <c r="F61" s="19">
        <v>9.5146113210375903E-14</v>
      </c>
      <c r="G61" s="19">
        <v>8.9817042692175101E-14</v>
      </c>
      <c r="H61" s="19">
        <v>9.5146113210375903E-14</v>
      </c>
      <c r="I61" s="19">
        <v>9.0150109599562698E-14</v>
      </c>
      <c r="J61" s="19">
        <v>9.5146113210375903E-14</v>
      </c>
      <c r="K61" s="19">
        <v>8.9706020389712598E-14</v>
      </c>
      <c r="L61" s="19">
        <v>9.5812247025150997E-14</v>
      </c>
      <c r="M61" s="19">
        <v>8.7263529735537304E-14</v>
      </c>
      <c r="N61" s="19">
        <v>9.4479979395600796E-14</v>
      </c>
      <c r="O61" s="19">
        <v>9.0039087297100195E-14</v>
      </c>
      <c r="P61" s="19">
        <v>9.81437153768638E-14</v>
      </c>
      <c r="Q61" s="19">
        <v>8.7929663550312398E-14</v>
      </c>
      <c r="R61" s="19">
        <v>9.5812247025150997E-14</v>
      </c>
      <c r="S61" s="19">
        <v>8.8817841970012498E-14</v>
      </c>
      <c r="T61" s="19">
        <v>9.5812247025150997E-14</v>
      </c>
      <c r="U61" s="19">
        <v>9.0483176506950195E-14</v>
      </c>
      <c r="V61" s="19">
        <v>9.7810648469476203E-14</v>
      </c>
      <c r="W61" s="19">
        <v>8.9150908877399994E-14</v>
      </c>
      <c r="X61" s="19">
        <v>9.0483176506950195E-14</v>
      </c>
      <c r="Y61" s="19">
        <v>9.7810648469476203E-14</v>
      </c>
      <c r="Z61" s="19">
        <v>8.9150908877399994E-14</v>
      </c>
      <c r="AA61" s="19">
        <v>8.9039886574937504E-14</v>
      </c>
      <c r="AB61" s="19">
        <v>1.05027098129539E-13</v>
      </c>
      <c r="AC61" s="19">
        <v>8.9372953482325102E-14</v>
      </c>
      <c r="AD61" s="19">
        <v>8.8706819667549995E-14</v>
      </c>
      <c r="AE61" s="19">
        <v>9.7810648469476203E-14</v>
      </c>
      <c r="AF61" s="19">
        <v>8.9150908877399994E-14</v>
      </c>
      <c r="AG61" s="19">
        <v>8.8706819667549995E-14</v>
      </c>
      <c r="AH61" s="19">
        <v>9.7810648469476203E-14</v>
      </c>
      <c r="AI61" s="19">
        <v>8.9150908877399994E-14</v>
      </c>
    </row>
    <row r="62" spans="1:35" x14ac:dyDescent="0.45">
      <c r="A62" s="19">
        <v>8.8373752760162398E-14</v>
      </c>
      <c r="B62" s="19">
        <v>9.4924068605450796E-14</v>
      </c>
      <c r="C62" s="19">
        <v>8.8040685852774901E-14</v>
      </c>
      <c r="D62" s="19">
        <v>9.4924068605450796E-14</v>
      </c>
      <c r="E62" s="19">
        <v>8.9706020389712598E-14</v>
      </c>
      <c r="F62" s="19">
        <v>9.7144514654701197E-14</v>
      </c>
      <c r="G62" s="19">
        <v>9.0594198809412698E-14</v>
      </c>
      <c r="H62" s="19">
        <v>9.4924068605450796E-14</v>
      </c>
      <c r="I62" s="19">
        <v>8.9483975784787605E-14</v>
      </c>
      <c r="J62" s="19">
        <v>9.4924068605450796E-14</v>
      </c>
      <c r="K62" s="19">
        <v>8.8262730457699894E-14</v>
      </c>
      <c r="L62" s="19">
        <v>9.2592600253738005E-14</v>
      </c>
      <c r="M62" s="19">
        <v>8.9372953482325102E-14</v>
      </c>
      <c r="N62" s="19">
        <v>9.2592600253738005E-14</v>
      </c>
      <c r="O62" s="19">
        <v>8.8928864272475001E-14</v>
      </c>
      <c r="P62" s="19">
        <v>9.5146113210375903E-14</v>
      </c>
      <c r="Q62" s="19">
        <v>8.8151708155237404E-14</v>
      </c>
      <c r="R62" s="19">
        <v>9.2592600253738005E-14</v>
      </c>
      <c r="S62" s="19">
        <v>8.8817841970012498E-14</v>
      </c>
      <c r="T62" s="19">
        <v>9.2592600253738005E-14</v>
      </c>
      <c r="U62" s="19">
        <v>8.9706020389712598E-14</v>
      </c>
      <c r="V62" s="19">
        <v>9.9364960703951498E-14</v>
      </c>
      <c r="W62" s="19">
        <v>8.9150908877399994E-14</v>
      </c>
      <c r="X62" s="19">
        <v>8.9706020389712598E-14</v>
      </c>
      <c r="Y62" s="19">
        <v>9.9364960703951498E-14</v>
      </c>
      <c r="Z62" s="19">
        <v>8.9150908877399994E-14</v>
      </c>
      <c r="AA62" s="19">
        <v>8.8484775062624901E-14</v>
      </c>
      <c r="AB62" s="19">
        <v>1.03028696685214E-13</v>
      </c>
      <c r="AC62" s="19">
        <v>8.9261931179862497E-14</v>
      </c>
      <c r="AD62" s="19">
        <v>8.9039886574937504E-14</v>
      </c>
      <c r="AE62" s="19">
        <v>9.9364960703951498E-14</v>
      </c>
      <c r="AF62" s="19">
        <v>8.9150908877399994E-14</v>
      </c>
      <c r="AG62" s="19">
        <v>8.9039886574937504E-14</v>
      </c>
      <c r="AH62" s="19">
        <v>9.9364960703951498E-14</v>
      </c>
      <c r="AI62" s="19">
        <v>8.9150908877399994E-14</v>
      </c>
    </row>
    <row r="63" spans="1:35" x14ac:dyDescent="0.45">
      <c r="A63" s="19">
        <v>8.8595797365087404E-14</v>
      </c>
      <c r="B63" s="19">
        <v>9.5368157815300896E-14</v>
      </c>
      <c r="C63" s="19">
        <v>8.8706819667549995E-14</v>
      </c>
      <c r="D63" s="19">
        <v>9.5368157815300896E-14</v>
      </c>
      <c r="E63" s="19">
        <v>8.8484775062624901E-14</v>
      </c>
      <c r="F63" s="19">
        <v>9.6256336235000996E-14</v>
      </c>
      <c r="G63" s="19">
        <v>8.9372953482325102E-14</v>
      </c>
      <c r="H63" s="19">
        <v>9.5368157815300896E-14</v>
      </c>
      <c r="I63" s="19">
        <v>8.9483975784787605E-14</v>
      </c>
      <c r="J63" s="19">
        <v>9.5368157815300896E-14</v>
      </c>
      <c r="K63" s="19">
        <v>9.0039087297100195E-14</v>
      </c>
      <c r="L63" s="19">
        <v>9.3591800975900696E-14</v>
      </c>
      <c r="M63" s="19">
        <v>8.8262730457699894E-14</v>
      </c>
      <c r="N63" s="19">
        <v>9.3591800975900696E-14</v>
      </c>
      <c r="O63" s="19">
        <v>9.0372154204487705E-14</v>
      </c>
      <c r="P63" s="19">
        <v>9.6478380839926103E-14</v>
      </c>
      <c r="Q63" s="19">
        <v>8.7485574340462298E-14</v>
      </c>
      <c r="R63" s="19">
        <v>9.3591800975900696E-14</v>
      </c>
      <c r="S63" s="19">
        <v>8.8151708155237404E-14</v>
      </c>
      <c r="T63" s="19">
        <v>9.3591800975900696E-14</v>
      </c>
      <c r="U63" s="19">
        <v>9.0150109599562698E-14</v>
      </c>
      <c r="V63" s="19">
        <v>1.03916875104914E-13</v>
      </c>
      <c r="W63" s="19">
        <v>8.9150908877399994E-14</v>
      </c>
      <c r="X63" s="19">
        <v>9.0150109599562698E-14</v>
      </c>
      <c r="Y63" s="19">
        <v>1.03916875104914E-13</v>
      </c>
      <c r="Z63" s="19">
        <v>8.9150908877399994E-14</v>
      </c>
      <c r="AA63" s="19">
        <v>8.9483975784787605E-14</v>
      </c>
      <c r="AB63" s="19">
        <v>4.3819392558930303E-12</v>
      </c>
      <c r="AC63" s="19">
        <v>8.9150908877399994E-14</v>
      </c>
      <c r="AD63" s="19">
        <v>9.1371354926650295E-14</v>
      </c>
      <c r="AE63" s="19">
        <v>1.03916875104914E-13</v>
      </c>
      <c r="AF63" s="19">
        <v>8.9150908877399994E-14</v>
      </c>
      <c r="AG63" s="19">
        <v>9.1371354926650295E-14</v>
      </c>
      <c r="AH63" s="19">
        <v>1.03916875104914E-13</v>
      </c>
      <c r="AI63" s="19">
        <v>8.9150908877399994E-14</v>
      </c>
    </row>
    <row r="64" spans="1:35" x14ac:dyDescent="0.45">
      <c r="A64" s="19">
        <v>8.9039886574937504E-14</v>
      </c>
      <c r="B64" s="19">
        <v>9.6478380839926103E-14</v>
      </c>
      <c r="C64" s="19">
        <v>8.9817042692175101E-14</v>
      </c>
      <c r="D64" s="19">
        <v>9.6478380839926103E-14</v>
      </c>
      <c r="E64" s="19">
        <v>8.9817042692175101E-14</v>
      </c>
      <c r="F64" s="19">
        <v>9.4924068605450796E-14</v>
      </c>
      <c r="G64" s="19">
        <v>9.1260332624187805E-14</v>
      </c>
      <c r="H64" s="19">
        <v>9.6478380839926103E-14</v>
      </c>
      <c r="I64" s="19">
        <v>9.1038288019262798E-14</v>
      </c>
      <c r="J64" s="19">
        <v>9.6478380839926103E-14</v>
      </c>
      <c r="K64" s="19">
        <v>9.0039087297100195E-14</v>
      </c>
      <c r="L64" s="19">
        <v>9.3480778673438105E-14</v>
      </c>
      <c r="M64" s="19">
        <v>8.9261931179862497E-14</v>
      </c>
      <c r="N64" s="19">
        <v>9.3480778673438105E-14</v>
      </c>
      <c r="O64" s="19">
        <v>8.9928064994637604E-14</v>
      </c>
      <c r="P64" s="19">
        <v>9.6256336235000996E-14</v>
      </c>
      <c r="Q64" s="19">
        <v>8.8928864272475001E-14</v>
      </c>
      <c r="R64" s="19">
        <v>9.3480778673438105E-14</v>
      </c>
      <c r="S64" s="19">
        <v>8.9150908877399994E-14</v>
      </c>
      <c r="T64" s="19">
        <v>9.3480778673438105E-14</v>
      </c>
      <c r="U64" s="19">
        <v>9.1149310321725301E-14</v>
      </c>
      <c r="V64" s="19">
        <v>9.9364960703951498E-14</v>
      </c>
      <c r="W64" s="19">
        <v>8.9150908877399994E-14</v>
      </c>
      <c r="X64" s="19">
        <v>9.1149310321725301E-14</v>
      </c>
      <c r="Y64" s="19">
        <v>9.9364960703951498E-14</v>
      </c>
      <c r="Z64" s="19">
        <v>8.9150908877399994E-14</v>
      </c>
      <c r="AA64" s="19">
        <v>8.9928064994637604E-14</v>
      </c>
      <c r="AB64" s="19">
        <v>1.01585406753201E-13</v>
      </c>
      <c r="AC64" s="19">
        <v>8.9372953482325102E-14</v>
      </c>
      <c r="AD64" s="19">
        <v>8.8373752760162398E-14</v>
      </c>
      <c r="AE64" s="19">
        <v>9.9364960703951498E-14</v>
      </c>
      <c r="AF64" s="19">
        <v>8.9150908877399994E-14</v>
      </c>
      <c r="AG64" s="19">
        <v>8.8373752760162398E-14</v>
      </c>
      <c r="AH64" s="19">
        <v>9.9364960703951498E-14</v>
      </c>
      <c r="AI64" s="19">
        <v>8.9150908877399994E-14</v>
      </c>
    </row>
    <row r="65" spans="1:35" x14ac:dyDescent="0.45">
      <c r="A65" s="19">
        <v>8.8151708155237404E-14</v>
      </c>
      <c r="B65" s="19">
        <v>9.5257135512838406E-14</v>
      </c>
      <c r="C65" s="19">
        <v>8.7929663550312398E-14</v>
      </c>
      <c r="D65" s="19">
        <v>9.5257135512838406E-14</v>
      </c>
      <c r="E65" s="19">
        <v>8.9483975784787605E-14</v>
      </c>
      <c r="F65" s="19">
        <v>9.4702024000525802E-14</v>
      </c>
      <c r="G65" s="19">
        <v>9.1149310321725301E-14</v>
      </c>
      <c r="H65" s="19">
        <v>9.5257135512838406E-14</v>
      </c>
      <c r="I65" s="19">
        <v>8.9817042692175101E-14</v>
      </c>
      <c r="J65" s="19">
        <v>9.5257135512838406E-14</v>
      </c>
      <c r="K65" s="19">
        <v>8.9261931179862497E-14</v>
      </c>
      <c r="L65" s="19">
        <v>9.5146113210375903E-14</v>
      </c>
      <c r="M65" s="19">
        <v>8.8484775062624901E-14</v>
      </c>
      <c r="N65" s="19">
        <v>9.5146113210375903E-14</v>
      </c>
      <c r="O65" s="19">
        <v>8.9372953482325102E-14</v>
      </c>
      <c r="P65" s="19">
        <v>9.4591001698063299E-14</v>
      </c>
      <c r="Q65" s="19">
        <v>8.8817841970012498E-14</v>
      </c>
      <c r="R65" s="19">
        <v>9.5146113210375903E-14</v>
      </c>
      <c r="S65" s="19">
        <v>8.9039886574937504E-14</v>
      </c>
      <c r="T65" s="19">
        <v>9.5146113210375903E-14</v>
      </c>
      <c r="U65" s="19">
        <v>8.8595797365087404E-14</v>
      </c>
      <c r="V65" s="19">
        <v>9.8698826889176404E-14</v>
      </c>
      <c r="W65" s="19">
        <v>8.9150908877399994E-14</v>
      </c>
      <c r="X65" s="19">
        <v>8.8595797365087404E-14</v>
      </c>
      <c r="Y65" s="19">
        <v>9.8698826889176404E-14</v>
      </c>
      <c r="Z65" s="19">
        <v>8.9150908877399994E-14</v>
      </c>
      <c r="AA65" s="19">
        <v>8.9039886574937504E-14</v>
      </c>
      <c r="AB65" s="19">
        <v>9.9142916099026403E-14</v>
      </c>
      <c r="AC65" s="19">
        <v>8.9261931179862497E-14</v>
      </c>
      <c r="AD65" s="19">
        <v>8.9594998087250095E-14</v>
      </c>
      <c r="AE65" s="19">
        <v>9.8698826889176404E-14</v>
      </c>
      <c r="AF65" s="19">
        <v>8.9150908877399994E-14</v>
      </c>
      <c r="AG65" s="19">
        <v>8.9594998087250095E-14</v>
      </c>
      <c r="AH65" s="19">
        <v>9.8698826889176404E-14</v>
      </c>
      <c r="AI65" s="19">
        <v>8.9150908877399994E-14</v>
      </c>
    </row>
    <row r="66" spans="1:35" x14ac:dyDescent="0.45">
      <c r="A66" s="19">
        <v>8.8595797365087404E-14</v>
      </c>
      <c r="B66" s="19">
        <v>9.9142916099026403E-14</v>
      </c>
      <c r="C66" s="19">
        <v>8.8484775062624901E-14</v>
      </c>
      <c r="D66" s="19">
        <v>9.9142916099026403E-14</v>
      </c>
      <c r="E66" s="19">
        <v>8.9483975784787605E-14</v>
      </c>
      <c r="F66" s="19">
        <v>9.4479979395600796E-14</v>
      </c>
      <c r="G66" s="19">
        <v>8.9817042692175101E-14</v>
      </c>
      <c r="H66" s="19">
        <v>9.9142916099026403E-14</v>
      </c>
      <c r="I66" s="19">
        <v>8.8817841970012498E-14</v>
      </c>
      <c r="J66" s="19">
        <v>9.9142916099026403E-14</v>
      </c>
      <c r="K66" s="19">
        <v>8.9817042692175101E-14</v>
      </c>
      <c r="L66" s="19">
        <v>9.1815444136500395E-14</v>
      </c>
      <c r="M66" s="19">
        <v>9.0039087297100195E-14</v>
      </c>
      <c r="N66" s="19">
        <v>9.3369756370975602E-14</v>
      </c>
      <c r="O66" s="19">
        <v>8.9261931179862497E-14</v>
      </c>
      <c r="P66" s="19">
        <v>9.6256336235000996E-14</v>
      </c>
      <c r="Q66" s="19">
        <v>8.8373752760162398E-14</v>
      </c>
      <c r="R66" s="19">
        <v>9.2037488741425401E-14</v>
      </c>
      <c r="S66" s="19">
        <v>8.8151708155237404E-14</v>
      </c>
      <c r="T66" s="19">
        <v>9.2037488741425401E-14</v>
      </c>
      <c r="U66" s="19">
        <v>8.9039886574937504E-14</v>
      </c>
      <c r="V66" s="19">
        <v>9.6256336235000996E-14</v>
      </c>
      <c r="W66" s="19">
        <v>8.9150908877399994E-14</v>
      </c>
      <c r="X66" s="19">
        <v>8.9039886574937504E-14</v>
      </c>
      <c r="Y66" s="19">
        <v>9.6256336235000996E-14</v>
      </c>
      <c r="Z66" s="19">
        <v>8.9150908877399994E-14</v>
      </c>
      <c r="AA66" s="19">
        <v>8.9261931179862497E-14</v>
      </c>
      <c r="AB66" s="19">
        <v>1.06692432666477E-13</v>
      </c>
      <c r="AC66" s="19">
        <v>8.9261931179862497E-14</v>
      </c>
      <c r="AD66" s="19">
        <v>9.1482377229112899E-14</v>
      </c>
      <c r="AE66" s="19">
        <v>9.6256336235000996E-14</v>
      </c>
      <c r="AF66" s="19">
        <v>8.9150908877399994E-14</v>
      </c>
      <c r="AG66" s="19">
        <v>9.1482377229112899E-14</v>
      </c>
      <c r="AH66" s="19">
        <v>9.6256336235000996E-14</v>
      </c>
      <c r="AI66" s="19">
        <v>8.9150908877399994E-14</v>
      </c>
    </row>
    <row r="67" spans="1:35" x14ac:dyDescent="0.45">
      <c r="A67" s="19">
        <v>8.8928864272475001E-14</v>
      </c>
      <c r="B67" s="19">
        <v>9.6367358537463499E-14</v>
      </c>
      <c r="C67" s="19">
        <v>8.8484775062624901E-14</v>
      </c>
      <c r="D67" s="19">
        <v>9.6367358537463499E-14</v>
      </c>
      <c r="E67" s="19">
        <v>8.8151708155237404E-14</v>
      </c>
      <c r="F67" s="19">
        <v>9.4813046302988305E-14</v>
      </c>
      <c r="G67" s="19">
        <v>8.9150908877399994E-14</v>
      </c>
      <c r="H67" s="19">
        <v>9.6367358537463499E-14</v>
      </c>
      <c r="I67" s="19">
        <v>8.9150908877399994E-14</v>
      </c>
      <c r="J67" s="19">
        <v>9.6367358537463499E-14</v>
      </c>
      <c r="K67" s="19">
        <v>8.9817042692175101E-14</v>
      </c>
      <c r="L67" s="19">
        <v>9.3036689463588105E-14</v>
      </c>
      <c r="M67" s="19">
        <v>8.8706819667549995E-14</v>
      </c>
      <c r="N67" s="19">
        <v>9.1482377229112899E-14</v>
      </c>
      <c r="O67" s="19">
        <v>8.9483975784787605E-14</v>
      </c>
      <c r="P67" s="19">
        <v>9.4813046302988305E-14</v>
      </c>
      <c r="Q67" s="19">
        <v>8.8262730457699894E-14</v>
      </c>
      <c r="R67" s="19">
        <v>9.3036689463588105E-14</v>
      </c>
      <c r="S67" s="19">
        <v>8.8040685852774901E-14</v>
      </c>
      <c r="T67" s="19">
        <v>9.3036689463588105E-14</v>
      </c>
      <c r="U67" s="19">
        <v>9.0927265716800295E-14</v>
      </c>
      <c r="V67" s="19">
        <v>9.9475983006414001E-14</v>
      </c>
      <c r="W67" s="19">
        <v>8.9150908877399994E-14</v>
      </c>
      <c r="X67" s="19">
        <v>9.0927265716800295E-14</v>
      </c>
      <c r="Y67" s="19">
        <v>9.9475983006414001E-14</v>
      </c>
      <c r="Z67" s="19">
        <v>8.9150908877399994E-14</v>
      </c>
      <c r="AA67" s="19">
        <v>8.8928864272475001E-14</v>
      </c>
      <c r="AB67" s="19">
        <v>1.03916875104914E-13</v>
      </c>
      <c r="AC67" s="19">
        <v>8.9261931179862497E-14</v>
      </c>
      <c r="AD67" s="19">
        <v>8.8373752760162398E-14</v>
      </c>
      <c r="AE67" s="19">
        <v>9.9475983006414001E-14</v>
      </c>
      <c r="AF67" s="19">
        <v>8.9150908877399994E-14</v>
      </c>
      <c r="AG67" s="19">
        <v>8.8373752760162398E-14</v>
      </c>
      <c r="AH67" s="19">
        <v>9.9475983006414001E-14</v>
      </c>
      <c r="AI67" s="19">
        <v>8.9150908877399994E-14</v>
      </c>
    </row>
    <row r="68" spans="1:35" x14ac:dyDescent="0.45">
      <c r="A68" s="19">
        <v>8.8595797365087404E-14</v>
      </c>
      <c r="B68" s="19">
        <v>9.5257135512838406E-14</v>
      </c>
      <c r="C68" s="19">
        <v>8.8928864272475001E-14</v>
      </c>
      <c r="D68" s="19">
        <v>9.5257135512838406E-14</v>
      </c>
      <c r="E68" s="19">
        <v>8.9039886574937504E-14</v>
      </c>
      <c r="F68" s="19">
        <v>9.6589403142388594E-14</v>
      </c>
      <c r="G68" s="19">
        <v>8.9372953482325102E-14</v>
      </c>
      <c r="H68" s="19">
        <v>9.5257135512838406E-14</v>
      </c>
      <c r="I68" s="19">
        <v>8.9483975784787605E-14</v>
      </c>
      <c r="J68" s="19">
        <v>9.5257135512838406E-14</v>
      </c>
      <c r="K68" s="19">
        <v>9.0261131902025201E-14</v>
      </c>
      <c r="L68" s="19">
        <v>9.2703622556200495E-14</v>
      </c>
      <c r="M68" s="19">
        <v>8.9372953482325102E-14</v>
      </c>
      <c r="N68" s="19">
        <v>9.2703622556200495E-14</v>
      </c>
      <c r="O68" s="19">
        <v>8.9594998087250095E-14</v>
      </c>
      <c r="P68" s="19">
        <v>9.7810648469476203E-14</v>
      </c>
      <c r="Q68" s="19">
        <v>8.8706819667549995E-14</v>
      </c>
      <c r="R68" s="19">
        <v>9.5368157815300896E-14</v>
      </c>
      <c r="S68" s="19">
        <v>8.8040685852774901E-14</v>
      </c>
      <c r="T68" s="19">
        <v>9.5368157815300896E-14</v>
      </c>
      <c r="U68" s="19">
        <v>8.7929663550312398E-14</v>
      </c>
      <c r="V68" s="19">
        <v>1.02806652080289E-13</v>
      </c>
      <c r="W68" s="19">
        <v>8.9150908877399994E-14</v>
      </c>
      <c r="X68" s="19">
        <v>8.7929663550312398E-14</v>
      </c>
      <c r="Y68" s="19">
        <v>1.02806652080289E-13</v>
      </c>
      <c r="Z68" s="19">
        <v>8.9150908877399994E-14</v>
      </c>
      <c r="AA68" s="19">
        <v>8.9817042692175101E-14</v>
      </c>
      <c r="AB68" s="19">
        <v>1.04360964314764E-13</v>
      </c>
      <c r="AC68" s="19">
        <v>8.9261931179862497E-14</v>
      </c>
      <c r="AD68" s="19">
        <v>9.0039087297100195E-14</v>
      </c>
      <c r="AE68" s="19">
        <v>1.02806652080289E-13</v>
      </c>
      <c r="AF68" s="19">
        <v>8.9150908877399994E-14</v>
      </c>
      <c r="AG68" s="19">
        <v>9.0039087297100195E-14</v>
      </c>
      <c r="AH68" s="19">
        <v>1.02806652080289E-13</v>
      </c>
      <c r="AI68" s="19">
        <v>8.9150908877399994E-14</v>
      </c>
    </row>
    <row r="69" spans="1:35" x14ac:dyDescent="0.45">
      <c r="A69" s="19">
        <v>8.7929663550312398E-14</v>
      </c>
      <c r="B69" s="19">
        <v>9.3702823278363199E-14</v>
      </c>
      <c r="C69" s="19">
        <v>8.9150908877399994E-14</v>
      </c>
      <c r="D69" s="19">
        <v>9.3702823278363199E-14</v>
      </c>
      <c r="E69" s="19">
        <v>8.9150908877399994E-14</v>
      </c>
      <c r="F69" s="19">
        <v>1.00919272938426E-13</v>
      </c>
      <c r="G69" s="19">
        <v>8.9372953482325102E-14</v>
      </c>
      <c r="H69" s="19">
        <v>9.3702823278363199E-14</v>
      </c>
      <c r="I69" s="19">
        <v>8.9594998087250095E-14</v>
      </c>
      <c r="J69" s="19">
        <v>9.3702823278363199E-14</v>
      </c>
      <c r="K69" s="19">
        <v>8.9372953482325102E-14</v>
      </c>
      <c r="L69" s="19">
        <v>9.3147711766050596E-14</v>
      </c>
      <c r="M69" s="19">
        <v>8.8928864272475001E-14</v>
      </c>
      <c r="N69" s="19">
        <v>9.3147711766050596E-14</v>
      </c>
      <c r="O69" s="19">
        <v>8.7485574340462298E-14</v>
      </c>
      <c r="P69" s="19">
        <v>9.7144514654701197E-14</v>
      </c>
      <c r="Q69" s="19">
        <v>8.8595797365087404E-14</v>
      </c>
      <c r="R69" s="19">
        <v>9.2037488741425401E-14</v>
      </c>
      <c r="S69" s="19">
        <v>8.8373752760162398E-14</v>
      </c>
      <c r="T69" s="19">
        <v>9.2037488741425401E-14</v>
      </c>
      <c r="U69" s="19">
        <v>8.9594998087250095E-14</v>
      </c>
      <c r="V69" s="19">
        <v>9.8587804586713901E-14</v>
      </c>
      <c r="W69" s="19">
        <v>8.9150908877399994E-14</v>
      </c>
      <c r="X69" s="19">
        <v>8.9594998087250095E-14</v>
      </c>
      <c r="Y69" s="19">
        <v>9.8587804586713901E-14</v>
      </c>
      <c r="Z69" s="19">
        <v>8.9150908877399994E-14</v>
      </c>
      <c r="AA69" s="19">
        <v>8.8817841970012498E-14</v>
      </c>
      <c r="AB69" s="19">
        <v>1.05582209641852E-13</v>
      </c>
      <c r="AC69" s="19">
        <v>8.9372953482325102E-14</v>
      </c>
      <c r="AD69" s="19">
        <v>8.9817042692175101E-14</v>
      </c>
      <c r="AE69" s="19">
        <v>9.8587804586713901E-14</v>
      </c>
      <c r="AF69" s="19">
        <v>8.9150908877399994E-14</v>
      </c>
      <c r="AG69" s="19">
        <v>8.9817042692175101E-14</v>
      </c>
      <c r="AH69" s="19">
        <v>9.8587804586713901E-14</v>
      </c>
      <c r="AI69" s="19">
        <v>8.9150908877399994E-14</v>
      </c>
    </row>
    <row r="70" spans="1:35" x14ac:dyDescent="0.45">
      <c r="A70" s="19">
        <v>8.9372953482325102E-14</v>
      </c>
      <c r="B70" s="19">
        <v>9.5479180117763399E-14</v>
      </c>
      <c r="C70" s="19">
        <v>8.7485574340462298E-14</v>
      </c>
      <c r="D70" s="19">
        <v>9.5479180117763399E-14</v>
      </c>
      <c r="E70" s="19">
        <v>8.9928064994637604E-14</v>
      </c>
      <c r="F70" s="19">
        <v>9.5590202420225902E-14</v>
      </c>
      <c r="G70" s="19">
        <v>9.0483176506950195E-14</v>
      </c>
      <c r="H70" s="19">
        <v>9.5479180117763399E-14</v>
      </c>
      <c r="I70" s="19">
        <v>9.1371354926650295E-14</v>
      </c>
      <c r="J70" s="19">
        <v>9.5479180117763399E-14</v>
      </c>
      <c r="K70" s="19">
        <v>8.9261931179862497E-14</v>
      </c>
      <c r="L70" s="19">
        <v>9.1815444136500395E-14</v>
      </c>
      <c r="M70" s="19">
        <v>8.9817042692175101E-14</v>
      </c>
      <c r="N70" s="19">
        <v>9.1815444136500395E-14</v>
      </c>
      <c r="O70" s="19">
        <v>8.8928864272475001E-14</v>
      </c>
      <c r="P70" s="19">
        <v>9.8587804586713901E-14</v>
      </c>
      <c r="Q70" s="19">
        <v>8.9039886574937504E-14</v>
      </c>
      <c r="R70" s="19">
        <v>9.1815444136500395E-14</v>
      </c>
      <c r="S70" s="19">
        <v>8.8151708155237404E-14</v>
      </c>
      <c r="T70" s="19">
        <v>9.1815444136500395E-14</v>
      </c>
      <c r="U70" s="19">
        <v>8.9150908877399994E-14</v>
      </c>
      <c r="V70" s="19">
        <v>9.7144514654701197E-14</v>
      </c>
      <c r="W70" s="19">
        <v>8.9150908877399994E-14</v>
      </c>
      <c r="X70" s="19">
        <v>8.9150908877399994E-14</v>
      </c>
      <c r="Y70" s="19">
        <v>9.7144514654701197E-14</v>
      </c>
      <c r="Z70" s="19">
        <v>8.9150908877399994E-14</v>
      </c>
      <c r="AA70" s="19">
        <v>8.8595797365087404E-14</v>
      </c>
      <c r="AB70" s="19">
        <v>1.04916075827077E-13</v>
      </c>
      <c r="AC70" s="19">
        <v>8.9261931179862497E-14</v>
      </c>
      <c r="AD70" s="19">
        <v>8.8373752760162398E-14</v>
      </c>
      <c r="AE70" s="19">
        <v>9.7144514654701197E-14</v>
      </c>
      <c r="AF70" s="19">
        <v>8.9150908877399994E-14</v>
      </c>
      <c r="AG70" s="19">
        <v>8.8373752760162398E-14</v>
      </c>
      <c r="AH70" s="19">
        <v>9.7144514654701197E-14</v>
      </c>
      <c r="AI70" s="19">
        <v>8.9150908877399994E-14</v>
      </c>
    </row>
    <row r="71" spans="1:35" x14ac:dyDescent="0.45">
      <c r="A71" s="19">
        <v>8.9261931179862497E-14</v>
      </c>
      <c r="B71" s="19">
        <v>9.7477581562088694E-14</v>
      </c>
      <c r="C71" s="19">
        <v>8.8262730457699894E-14</v>
      </c>
      <c r="D71" s="19">
        <v>9.7477581562088694E-14</v>
      </c>
      <c r="E71" s="19">
        <v>9.0150109599562698E-14</v>
      </c>
      <c r="F71" s="19">
        <v>9.6922470049776103E-14</v>
      </c>
      <c r="G71" s="19">
        <v>9.0705221111875201E-14</v>
      </c>
      <c r="H71" s="19">
        <v>9.7477581562088694E-14</v>
      </c>
      <c r="I71" s="19">
        <v>8.9483975784787605E-14</v>
      </c>
      <c r="J71" s="19">
        <v>9.7477581562088694E-14</v>
      </c>
      <c r="K71" s="19">
        <v>8.9261931179862497E-14</v>
      </c>
      <c r="L71" s="19">
        <v>9.50350909079134E-14</v>
      </c>
      <c r="M71" s="19">
        <v>8.8262730457699894E-14</v>
      </c>
      <c r="N71" s="19">
        <v>9.50350909079134E-14</v>
      </c>
      <c r="O71" s="19">
        <v>8.9706020389712598E-14</v>
      </c>
      <c r="P71" s="19">
        <v>9.5590202420225902E-14</v>
      </c>
      <c r="Q71" s="19">
        <v>8.8928864272475001E-14</v>
      </c>
      <c r="R71" s="19">
        <v>9.4368957093138306E-14</v>
      </c>
      <c r="S71" s="19">
        <v>8.8928864272475001E-14</v>
      </c>
      <c r="T71" s="19">
        <v>9.4368957093138306E-14</v>
      </c>
      <c r="U71" s="19">
        <v>8.7929663550312398E-14</v>
      </c>
      <c r="V71" s="19">
        <v>9.8920871494101397E-14</v>
      </c>
      <c r="W71" s="19">
        <v>8.9150908877399994E-14</v>
      </c>
      <c r="X71" s="19">
        <v>8.7929663550312398E-14</v>
      </c>
      <c r="Y71" s="19">
        <v>9.8920871494101397E-14</v>
      </c>
      <c r="Z71" s="19">
        <v>8.9150908877399994E-14</v>
      </c>
      <c r="AA71" s="19">
        <v>9.0594198809412698E-14</v>
      </c>
      <c r="AB71" s="19">
        <v>1.00364161426114E-13</v>
      </c>
      <c r="AC71" s="19">
        <v>8.9261931179862497E-14</v>
      </c>
      <c r="AD71" s="19">
        <v>8.8928864272475001E-14</v>
      </c>
      <c r="AE71" s="19">
        <v>9.8920871494101397E-14</v>
      </c>
      <c r="AF71" s="19">
        <v>8.9150908877399994E-14</v>
      </c>
      <c r="AG71" s="19">
        <v>8.8928864272475001E-14</v>
      </c>
      <c r="AH71" s="19">
        <v>9.8920871494101397E-14</v>
      </c>
      <c r="AI71" s="19">
        <v>8.9150908877399994E-14</v>
      </c>
    </row>
    <row r="72" spans="1:35" x14ac:dyDescent="0.45">
      <c r="A72" s="19">
        <v>8.8484775062624901E-14</v>
      </c>
      <c r="B72" s="19">
        <v>9.9809049913801497E-14</v>
      </c>
      <c r="C72" s="19">
        <v>8.9039886574937504E-14</v>
      </c>
      <c r="D72" s="19">
        <v>9.5146113210375903E-14</v>
      </c>
      <c r="E72" s="19">
        <v>9.0039087297100195E-14</v>
      </c>
      <c r="F72" s="19">
        <v>9.8809849191638894E-14</v>
      </c>
      <c r="G72" s="19">
        <v>9.0372154204487705E-14</v>
      </c>
      <c r="H72" s="19">
        <v>9.4368957093138306E-14</v>
      </c>
      <c r="I72" s="19">
        <v>9.0261131902025201E-14</v>
      </c>
      <c r="J72" s="19">
        <v>9.4368957093138306E-14</v>
      </c>
      <c r="K72" s="19">
        <v>9.0039087297100195E-14</v>
      </c>
      <c r="L72" s="19">
        <v>9.6478380839926103E-14</v>
      </c>
      <c r="M72" s="19">
        <v>9.1926466438962898E-14</v>
      </c>
      <c r="N72" s="19">
        <v>9.6478380839926103E-14</v>
      </c>
      <c r="O72" s="19">
        <v>8.9928064994637604E-14</v>
      </c>
      <c r="P72" s="19">
        <v>9.5368157815300896E-14</v>
      </c>
      <c r="Q72" s="19">
        <v>8.9261931179862497E-14</v>
      </c>
      <c r="R72" s="19">
        <v>9.3924867883288205E-14</v>
      </c>
      <c r="S72" s="19">
        <v>8.9261931179862497E-14</v>
      </c>
      <c r="T72" s="19">
        <v>9.3924867883288205E-14</v>
      </c>
      <c r="U72" s="19">
        <v>8.8706819667549995E-14</v>
      </c>
      <c r="V72" s="19">
        <v>9.7033492352238606E-14</v>
      </c>
      <c r="W72" s="19">
        <v>8.9150908877399994E-14</v>
      </c>
      <c r="X72" s="19">
        <v>8.8706819667549995E-14</v>
      </c>
      <c r="Y72" s="19">
        <v>9.7033492352238606E-14</v>
      </c>
      <c r="Z72" s="19">
        <v>8.9150908877399994E-14</v>
      </c>
      <c r="AA72" s="19">
        <v>8.9039886574937504E-14</v>
      </c>
      <c r="AB72" s="19">
        <v>1.01141317543351E-13</v>
      </c>
      <c r="AC72" s="19">
        <v>8.9261931179862497E-14</v>
      </c>
      <c r="AD72" s="19">
        <v>8.8484775062624901E-14</v>
      </c>
      <c r="AE72" s="19">
        <v>9.7033492352238606E-14</v>
      </c>
      <c r="AF72" s="19">
        <v>8.9150908877399994E-14</v>
      </c>
      <c r="AG72" s="19">
        <v>8.8484775062624901E-14</v>
      </c>
      <c r="AH72" s="19">
        <v>9.7033492352238606E-14</v>
      </c>
      <c r="AI72" s="19">
        <v>8.9150908877399994E-14</v>
      </c>
    </row>
    <row r="73" spans="1:35" x14ac:dyDescent="0.45">
      <c r="A73" s="19">
        <v>8.7929663550312398E-14</v>
      </c>
      <c r="B73" s="19">
        <v>9.6478380839926103E-14</v>
      </c>
      <c r="C73" s="19">
        <v>8.8706819667549995E-14</v>
      </c>
      <c r="D73" s="19">
        <v>9.6478380839926103E-14</v>
      </c>
      <c r="E73" s="19">
        <v>8.8595797365087404E-14</v>
      </c>
      <c r="F73" s="19">
        <v>9.6478380839926103E-14</v>
      </c>
      <c r="G73" s="19">
        <v>8.9483975784787605E-14</v>
      </c>
      <c r="H73" s="19">
        <v>9.6478380839926103E-14</v>
      </c>
      <c r="I73" s="19">
        <v>8.9928064994637604E-14</v>
      </c>
      <c r="J73" s="19">
        <v>9.6478380839926103E-14</v>
      </c>
      <c r="K73" s="19">
        <v>8.9150908877399994E-14</v>
      </c>
      <c r="L73" s="19">
        <v>9.2370555648812999E-14</v>
      </c>
      <c r="M73" s="19">
        <v>8.9372953482325102E-14</v>
      </c>
      <c r="N73" s="19">
        <v>9.2370555648812999E-14</v>
      </c>
      <c r="O73" s="19">
        <v>9.0039087297100195E-14</v>
      </c>
      <c r="P73" s="19">
        <v>9.5257135512838406E-14</v>
      </c>
      <c r="Q73" s="19">
        <v>8.8040685852774901E-14</v>
      </c>
      <c r="R73" s="19">
        <v>9.2814644858662998E-14</v>
      </c>
      <c r="S73" s="19">
        <v>8.8040685852774901E-14</v>
      </c>
      <c r="T73" s="19">
        <v>9.2814644858662998E-14</v>
      </c>
      <c r="U73" s="19">
        <v>9.0594198809412698E-14</v>
      </c>
      <c r="V73" s="19">
        <v>9.7477581562088694E-14</v>
      </c>
      <c r="W73" s="19">
        <v>8.9150908877399994E-14</v>
      </c>
      <c r="X73" s="19">
        <v>9.0594198809412698E-14</v>
      </c>
      <c r="Y73" s="19">
        <v>9.7477581562088694E-14</v>
      </c>
      <c r="Z73" s="19">
        <v>8.9150908877399994E-14</v>
      </c>
      <c r="AA73" s="19">
        <v>8.8595797365087404E-14</v>
      </c>
      <c r="AB73" s="19">
        <v>1.05360165036927E-13</v>
      </c>
      <c r="AC73" s="19">
        <v>8.9150908877399994E-14</v>
      </c>
      <c r="AD73" s="19">
        <v>8.9372953482325102E-14</v>
      </c>
      <c r="AE73" s="19">
        <v>9.7477581562088694E-14</v>
      </c>
      <c r="AF73" s="19">
        <v>8.9150908877399994E-14</v>
      </c>
      <c r="AG73" s="19">
        <v>8.9372953482325102E-14</v>
      </c>
      <c r="AH73" s="19">
        <v>9.7477581562088694E-14</v>
      </c>
      <c r="AI73" s="19">
        <v>8.9150908877399994E-14</v>
      </c>
    </row>
    <row r="74" spans="1:35" x14ac:dyDescent="0.45">
      <c r="A74" s="19">
        <v>8.9817042692175101E-14</v>
      </c>
      <c r="B74" s="19">
        <v>9.3480778673438105E-14</v>
      </c>
      <c r="C74" s="19">
        <v>9.0150109599562698E-14</v>
      </c>
      <c r="D74" s="19">
        <v>9.3480778673438105E-14</v>
      </c>
      <c r="E74" s="19">
        <v>9.0594198809412698E-14</v>
      </c>
      <c r="F74" s="19">
        <v>9.6478380839926103E-14</v>
      </c>
      <c r="G74" s="19">
        <v>8.9039886574937504E-14</v>
      </c>
      <c r="H74" s="19">
        <v>9.3480778673438105E-14</v>
      </c>
      <c r="I74" s="19">
        <v>8.9594998087250095E-14</v>
      </c>
      <c r="J74" s="19">
        <v>9.3480778673438105E-14</v>
      </c>
      <c r="K74" s="19">
        <v>8.8817841970012498E-14</v>
      </c>
      <c r="L74" s="19">
        <v>9.6700425444851097E-14</v>
      </c>
      <c r="M74" s="19">
        <v>8.9150908877399994E-14</v>
      </c>
      <c r="N74" s="19">
        <v>9.6700425444851097E-14</v>
      </c>
      <c r="O74" s="19">
        <v>8.9261931179862497E-14</v>
      </c>
      <c r="P74" s="19">
        <v>9.6478380839926103E-14</v>
      </c>
      <c r="Q74" s="19">
        <v>8.7485574340462298E-14</v>
      </c>
      <c r="R74" s="19">
        <v>9.6700425444851097E-14</v>
      </c>
      <c r="S74" s="19">
        <v>8.7707618945387304E-14</v>
      </c>
      <c r="T74" s="19">
        <v>9.6700425444851097E-14</v>
      </c>
      <c r="U74" s="19">
        <v>8.7818641247849794E-14</v>
      </c>
      <c r="V74" s="19">
        <v>9.7588603864551197E-14</v>
      </c>
      <c r="W74" s="19">
        <v>8.9150908877399994E-14</v>
      </c>
      <c r="X74" s="19">
        <v>8.7818641247849794E-14</v>
      </c>
      <c r="Y74" s="19">
        <v>9.7588603864551197E-14</v>
      </c>
      <c r="Z74" s="19">
        <v>8.9150908877399994E-14</v>
      </c>
      <c r="AA74" s="19">
        <v>8.9928064994637604E-14</v>
      </c>
      <c r="AB74" s="19">
        <v>1.0103029524088901E-13</v>
      </c>
      <c r="AC74" s="19">
        <v>8.9039886574937504E-14</v>
      </c>
      <c r="AD74" s="19">
        <v>9.0372154204487705E-14</v>
      </c>
      <c r="AE74" s="19">
        <v>9.7588603864551197E-14</v>
      </c>
      <c r="AF74" s="19">
        <v>8.9150908877399994E-14</v>
      </c>
      <c r="AG74" s="19">
        <v>9.0372154204487705E-14</v>
      </c>
      <c r="AH74" s="19">
        <v>9.7588603864551197E-14</v>
      </c>
      <c r="AI74" s="19">
        <v>8.9150908877399994E-14</v>
      </c>
    </row>
    <row r="75" spans="1:35" x14ac:dyDescent="0.45">
      <c r="A75" s="19">
        <v>8.9039886574937504E-14</v>
      </c>
      <c r="B75" s="19">
        <v>9.5479180117763399E-14</v>
      </c>
      <c r="C75" s="19">
        <v>9.0261131902025201E-14</v>
      </c>
      <c r="D75" s="19">
        <v>9.5479180117763399E-14</v>
      </c>
      <c r="E75" s="19">
        <v>9.0372154204487705E-14</v>
      </c>
      <c r="F75" s="19">
        <v>9.3813845580825702E-14</v>
      </c>
      <c r="G75" s="19">
        <v>9.0039087297100195E-14</v>
      </c>
      <c r="H75" s="19">
        <v>9.5479180117763399E-14</v>
      </c>
      <c r="I75" s="19">
        <v>9.1593399531575402E-14</v>
      </c>
      <c r="J75" s="19">
        <v>9.5479180117763399E-14</v>
      </c>
      <c r="K75" s="19">
        <v>8.9261931179862497E-14</v>
      </c>
      <c r="L75" s="19">
        <v>9.3924867883288205E-14</v>
      </c>
      <c r="M75" s="19">
        <v>9.0150109599562698E-14</v>
      </c>
      <c r="N75" s="19">
        <v>9.3924867883288205E-14</v>
      </c>
      <c r="O75" s="19">
        <v>8.9372953482325102E-14</v>
      </c>
      <c r="P75" s="19">
        <v>9.4035890185750696E-14</v>
      </c>
      <c r="Q75" s="19">
        <v>8.8817841970012498E-14</v>
      </c>
      <c r="R75" s="19">
        <v>9.3258734068513099E-14</v>
      </c>
      <c r="S75" s="19">
        <v>8.8373752760162398E-14</v>
      </c>
      <c r="T75" s="19">
        <v>9.3258734068513099E-14</v>
      </c>
      <c r="U75" s="19">
        <v>8.9594998087250095E-14</v>
      </c>
      <c r="V75" s="19">
        <v>1.01807451358126E-13</v>
      </c>
      <c r="W75" s="19">
        <v>8.9150908877399994E-14</v>
      </c>
      <c r="X75" s="19">
        <v>8.9594998087250095E-14</v>
      </c>
      <c r="Y75" s="19">
        <v>1.01807451358126E-13</v>
      </c>
      <c r="Z75" s="19">
        <v>8.9150908877399994E-14</v>
      </c>
      <c r="AA75" s="19">
        <v>9.0816243414337805E-14</v>
      </c>
      <c r="AB75" s="19">
        <v>1.0946799022804001E-13</v>
      </c>
      <c r="AC75" s="19">
        <v>8.9372953482325102E-14</v>
      </c>
      <c r="AD75" s="19">
        <v>8.8706819667549995E-14</v>
      </c>
      <c r="AE75" s="19">
        <v>1.01807451358126E-13</v>
      </c>
      <c r="AF75" s="19">
        <v>8.9150908877399994E-14</v>
      </c>
      <c r="AG75" s="19">
        <v>8.8706819667549995E-14</v>
      </c>
      <c r="AH75" s="19">
        <v>1.01807451358126E-13</v>
      </c>
      <c r="AI75" s="19">
        <v>8.9150908877399994E-14</v>
      </c>
    </row>
    <row r="76" spans="1:35" x14ac:dyDescent="0.45">
      <c r="A76" s="19">
        <v>8.8595797365087404E-14</v>
      </c>
      <c r="B76" s="19">
        <v>9.4702024000525802E-14</v>
      </c>
      <c r="C76" s="19">
        <v>8.8484775062624901E-14</v>
      </c>
      <c r="D76" s="19">
        <v>9.4702024000525802E-14</v>
      </c>
      <c r="E76" s="19">
        <v>8.8928864272475001E-14</v>
      </c>
      <c r="F76" s="19">
        <v>9.7033492352238606E-14</v>
      </c>
      <c r="G76" s="19">
        <v>8.9483975784787605E-14</v>
      </c>
      <c r="H76" s="19">
        <v>9.4702024000525802E-14</v>
      </c>
      <c r="I76" s="19">
        <v>9.0150109599562698E-14</v>
      </c>
      <c r="J76" s="19">
        <v>9.4702024000525802E-14</v>
      </c>
      <c r="K76" s="19">
        <v>8.9706020389712598E-14</v>
      </c>
      <c r="L76" s="19">
        <v>9.2703622556200495E-14</v>
      </c>
      <c r="M76" s="19">
        <v>8.9483975784787605E-14</v>
      </c>
      <c r="N76" s="19">
        <v>9.2703622556200495E-14</v>
      </c>
      <c r="O76" s="19">
        <v>8.8928864272475001E-14</v>
      </c>
      <c r="P76" s="19">
        <v>9.6034291630076003E-14</v>
      </c>
      <c r="Q76" s="19">
        <v>8.8595797365087404E-14</v>
      </c>
      <c r="R76" s="19">
        <v>9.2703622556200495E-14</v>
      </c>
      <c r="S76" s="19">
        <v>8.9483975784787605E-14</v>
      </c>
      <c r="T76" s="19">
        <v>9.2703622556200495E-14</v>
      </c>
      <c r="U76" s="19">
        <v>9.0261131902025201E-14</v>
      </c>
      <c r="V76" s="19">
        <v>9.9809049913801497E-14</v>
      </c>
      <c r="W76" s="19">
        <v>8.9150908877399994E-14</v>
      </c>
      <c r="X76" s="19">
        <v>9.0261131902025201E-14</v>
      </c>
      <c r="Y76" s="19">
        <v>9.9809049913801497E-14</v>
      </c>
      <c r="Z76" s="19">
        <v>8.9150908877399994E-14</v>
      </c>
      <c r="AA76" s="19">
        <v>8.9817042692175101E-14</v>
      </c>
      <c r="AB76" s="19">
        <v>9.9809049913801497E-14</v>
      </c>
      <c r="AC76" s="19">
        <v>8.9261931179862497E-14</v>
      </c>
      <c r="AD76" s="19">
        <v>8.8928864272475001E-14</v>
      </c>
      <c r="AE76" s="19">
        <v>9.9809049913801497E-14</v>
      </c>
      <c r="AF76" s="19">
        <v>8.9150908877399994E-14</v>
      </c>
      <c r="AG76" s="19">
        <v>8.8928864272475001E-14</v>
      </c>
      <c r="AH76" s="19">
        <v>9.9809049913801497E-14</v>
      </c>
      <c r="AI76" s="19">
        <v>8.9150908877399994E-14</v>
      </c>
    </row>
    <row r="77" spans="1:35" x14ac:dyDescent="0.45">
      <c r="A77" s="19">
        <v>8.9039886574937504E-14</v>
      </c>
      <c r="B77" s="19">
        <v>9.4479979395600796E-14</v>
      </c>
      <c r="C77" s="19">
        <v>8.9372953482325102E-14</v>
      </c>
      <c r="D77" s="19">
        <v>9.4479979395600796E-14</v>
      </c>
      <c r="E77" s="19">
        <v>8.8817841970012498E-14</v>
      </c>
      <c r="F77" s="19">
        <v>9.6478380839926103E-14</v>
      </c>
      <c r="G77" s="19">
        <v>8.9261931179862497E-14</v>
      </c>
      <c r="H77" s="19">
        <v>9.4479979395600796E-14</v>
      </c>
      <c r="I77" s="19">
        <v>9.0483176506950195E-14</v>
      </c>
      <c r="J77" s="19">
        <v>9.4479979395600796E-14</v>
      </c>
      <c r="K77" s="19">
        <v>8.9261931179862497E-14</v>
      </c>
      <c r="L77" s="19">
        <v>9.4479979395600796E-14</v>
      </c>
      <c r="M77" s="19">
        <v>8.8817841970012498E-14</v>
      </c>
      <c r="N77" s="19">
        <v>9.4479979395600796E-14</v>
      </c>
      <c r="O77" s="19">
        <v>8.9817042692175101E-14</v>
      </c>
      <c r="P77" s="19">
        <v>9.6034291630076003E-14</v>
      </c>
      <c r="Q77" s="19">
        <v>8.9372953482325102E-14</v>
      </c>
      <c r="R77" s="19">
        <v>9.4479979395600796E-14</v>
      </c>
      <c r="S77" s="19">
        <v>8.8928864272475001E-14</v>
      </c>
      <c r="T77" s="19">
        <v>9.4479979395600796E-14</v>
      </c>
      <c r="U77" s="19">
        <v>8.7707618945387304E-14</v>
      </c>
      <c r="V77" s="19">
        <v>9.9698027611338994E-14</v>
      </c>
      <c r="W77" s="19">
        <v>8.9150908877399994E-14</v>
      </c>
      <c r="X77" s="19">
        <v>8.7707618945387304E-14</v>
      </c>
      <c r="Y77" s="19">
        <v>9.9698027611338994E-14</v>
      </c>
      <c r="Z77" s="19">
        <v>8.9150908877399994E-14</v>
      </c>
      <c r="AA77" s="19">
        <v>8.8817841970012498E-14</v>
      </c>
      <c r="AB77" s="19">
        <v>1.07025499573865E-13</v>
      </c>
      <c r="AC77" s="19">
        <v>8.9150908877399994E-14</v>
      </c>
      <c r="AD77" s="19">
        <v>8.9372953482325102E-14</v>
      </c>
      <c r="AE77" s="19">
        <v>9.9698027611338994E-14</v>
      </c>
      <c r="AF77" s="19">
        <v>8.9150908877399994E-14</v>
      </c>
      <c r="AG77" s="19">
        <v>8.9372953482325102E-14</v>
      </c>
      <c r="AH77" s="19">
        <v>9.9698027611338994E-14</v>
      </c>
      <c r="AI77" s="19">
        <v>8.9150908877399994E-14</v>
      </c>
    </row>
    <row r="78" spans="1:35" x14ac:dyDescent="0.45">
      <c r="A78" s="19">
        <v>8.9928064994637604E-14</v>
      </c>
      <c r="B78" s="19">
        <v>9.5701224722688494E-14</v>
      </c>
      <c r="C78" s="19">
        <v>8.9039886574937504E-14</v>
      </c>
      <c r="D78" s="19">
        <v>9.5701224722688494E-14</v>
      </c>
      <c r="E78" s="19">
        <v>9.0261131902025201E-14</v>
      </c>
      <c r="F78" s="19">
        <v>9.3702823278363199E-14</v>
      </c>
      <c r="G78" s="19">
        <v>9.0705221111875201E-14</v>
      </c>
      <c r="H78" s="19">
        <v>9.5701224722688494E-14</v>
      </c>
      <c r="I78" s="19">
        <v>8.9039886574937504E-14</v>
      </c>
      <c r="J78" s="19">
        <v>9.5701224722688494E-14</v>
      </c>
      <c r="K78" s="19">
        <v>8.9261931179862497E-14</v>
      </c>
      <c r="L78" s="19">
        <v>9.4702024000525802E-14</v>
      </c>
      <c r="M78" s="19">
        <v>8.8817841970012498E-14</v>
      </c>
      <c r="N78" s="19">
        <v>9.4702024000525802E-14</v>
      </c>
      <c r="O78" s="19">
        <v>8.9706020389712598E-14</v>
      </c>
      <c r="P78" s="19">
        <v>9.7477581562088694E-14</v>
      </c>
      <c r="Q78" s="19">
        <v>8.7707618945387304E-14</v>
      </c>
      <c r="R78" s="19">
        <v>9.4702024000525802E-14</v>
      </c>
      <c r="S78" s="19">
        <v>8.8373752760162398E-14</v>
      </c>
      <c r="T78" s="19">
        <v>9.4702024000525802E-14</v>
      </c>
      <c r="U78" s="19">
        <v>8.8817841970012498E-14</v>
      </c>
      <c r="V78" s="19">
        <v>9.6034291630076003E-14</v>
      </c>
      <c r="W78" s="19">
        <v>8.9150908877399994E-14</v>
      </c>
      <c r="X78" s="19">
        <v>8.8817841970012498E-14</v>
      </c>
      <c r="Y78" s="19">
        <v>9.6034291630076003E-14</v>
      </c>
      <c r="Z78" s="19">
        <v>8.9150908877399994E-14</v>
      </c>
      <c r="AA78" s="19">
        <v>9.0372154204487705E-14</v>
      </c>
      <c r="AB78" s="19">
        <v>1.02140518265514E-13</v>
      </c>
      <c r="AC78" s="19">
        <v>8.9150908877399994E-14</v>
      </c>
      <c r="AD78" s="19">
        <v>8.8928864272475001E-14</v>
      </c>
      <c r="AE78" s="19">
        <v>9.6034291630076003E-14</v>
      </c>
      <c r="AF78" s="19">
        <v>8.9150908877399994E-14</v>
      </c>
      <c r="AG78" s="19">
        <v>8.8928864272475001E-14</v>
      </c>
      <c r="AH78" s="19">
        <v>9.6034291630076003E-14</v>
      </c>
      <c r="AI78" s="19">
        <v>8.9150908877399994E-14</v>
      </c>
    </row>
    <row r="79" spans="1:35" x14ac:dyDescent="0.45">
      <c r="A79" s="19">
        <v>8.8484775062624901E-14</v>
      </c>
      <c r="B79" s="19">
        <v>9.5257135512838406E-14</v>
      </c>
      <c r="C79" s="19">
        <v>8.8151708155237404E-14</v>
      </c>
      <c r="D79" s="19">
        <v>9.5257135512838406E-14</v>
      </c>
      <c r="E79" s="19">
        <v>8.9150908877399994E-14</v>
      </c>
      <c r="F79" s="19">
        <v>9.4813046302988305E-14</v>
      </c>
      <c r="G79" s="19">
        <v>9.0372154204487705E-14</v>
      </c>
      <c r="H79" s="19">
        <v>9.5257135512838406E-14</v>
      </c>
      <c r="I79" s="19">
        <v>9.0927265716800295E-14</v>
      </c>
      <c r="J79" s="19">
        <v>9.5257135512838406E-14</v>
      </c>
      <c r="K79" s="19">
        <v>8.9483975784787605E-14</v>
      </c>
      <c r="L79" s="19">
        <v>9.6034291630076003E-14</v>
      </c>
      <c r="M79" s="19">
        <v>8.8817841970012498E-14</v>
      </c>
      <c r="N79" s="19">
        <v>9.6034291630076003E-14</v>
      </c>
      <c r="O79" s="19">
        <v>9.0372154204487705E-14</v>
      </c>
      <c r="P79" s="19">
        <v>9.7477581562088694E-14</v>
      </c>
      <c r="Q79" s="19">
        <v>8.9150908877399994E-14</v>
      </c>
      <c r="R79" s="19">
        <v>9.6034291630076003E-14</v>
      </c>
      <c r="S79" s="19">
        <v>8.8262730457699894E-14</v>
      </c>
      <c r="T79" s="19">
        <v>9.6034291630076003E-14</v>
      </c>
      <c r="U79" s="19">
        <v>9.0483176506950195E-14</v>
      </c>
      <c r="V79" s="19">
        <v>9.9698027611338994E-14</v>
      </c>
      <c r="W79" s="19">
        <v>8.9150908877399994E-14</v>
      </c>
      <c r="X79" s="19">
        <v>9.0483176506950195E-14</v>
      </c>
      <c r="Y79" s="19">
        <v>9.9698027611338994E-14</v>
      </c>
      <c r="Z79" s="19">
        <v>8.9150908877399994E-14</v>
      </c>
      <c r="AA79" s="19">
        <v>8.8817841970012498E-14</v>
      </c>
      <c r="AB79" s="19">
        <v>1.03916875104914E-13</v>
      </c>
      <c r="AC79" s="19">
        <v>8.9261931179862497E-14</v>
      </c>
      <c r="AD79" s="19">
        <v>8.9483975784787605E-14</v>
      </c>
      <c r="AE79" s="19">
        <v>9.9698027611338994E-14</v>
      </c>
      <c r="AF79" s="19">
        <v>8.9150908877399994E-14</v>
      </c>
      <c r="AG79" s="19">
        <v>8.9483975784787605E-14</v>
      </c>
      <c r="AH79" s="19">
        <v>9.9698027611338994E-14</v>
      </c>
      <c r="AI79" s="19">
        <v>8.9150908877399994E-14</v>
      </c>
    </row>
    <row r="80" spans="1:35" x14ac:dyDescent="0.45">
      <c r="A80" s="19">
        <v>9.0483176506950195E-14</v>
      </c>
      <c r="B80" s="19">
        <v>9.6367358537463499E-14</v>
      </c>
      <c r="C80" s="19">
        <v>9.0372154204487705E-14</v>
      </c>
      <c r="D80" s="19">
        <v>9.6367358537463499E-14</v>
      </c>
      <c r="E80" s="19">
        <v>9.0594198809412698E-14</v>
      </c>
      <c r="F80" s="19">
        <v>9.7588603864551197E-14</v>
      </c>
      <c r="G80" s="19">
        <v>9.0039087297100195E-14</v>
      </c>
      <c r="H80" s="19">
        <v>9.6367358537463499E-14</v>
      </c>
      <c r="I80" s="19">
        <v>9.0483176506950195E-14</v>
      </c>
      <c r="J80" s="19">
        <v>9.6367358537463499E-14</v>
      </c>
      <c r="K80" s="19">
        <v>8.9039886574937504E-14</v>
      </c>
      <c r="L80" s="19">
        <v>9.1482377229112899E-14</v>
      </c>
      <c r="M80" s="19">
        <v>8.8928864272475001E-14</v>
      </c>
      <c r="N80" s="19">
        <v>9.1482377229112899E-14</v>
      </c>
      <c r="O80" s="19">
        <v>8.9928064994637604E-14</v>
      </c>
      <c r="P80" s="19">
        <v>9.4591001698063299E-14</v>
      </c>
      <c r="Q80" s="19">
        <v>8.8484775062624901E-14</v>
      </c>
      <c r="R80" s="19">
        <v>9.1482377229112899E-14</v>
      </c>
      <c r="S80" s="19">
        <v>8.8484775062624901E-14</v>
      </c>
      <c r="T80" s="19">
        <v>9.1482377229112899E-14</v>
      </c>
      <c r="U80" s="19">
        <v>8.9372953482325102E-14</v>
      </c>
      <c r="V80" s="19">
        <v>9.9920072216264E-14</v>
      </c>
      <c r="W80" s="19">
        <v>8.9150908877399994E-14</v>
      </c>
      <c r="X80" s="19">
        <v>8.9372953482325102E-14</v>
      </c>
      <c r="Y80" s="19">
        <v>9.9920072216264E-14</v>
      </c>
      <c r="Z80" s="19">
        <v>8.9150908877399994E-14</v>
      </c>
      <c r="AA80" s="19">
        <v>8.8484775062624901E-14</v>
      </c>
      <c r="AB80" s="19">
        <v>9.9475983006414001E-14</v>
      </c>
      <c r="AC80" s="19">
        <v>8.9150908877399994E-14</v>
      </c>
      <c r="AD80" s="19">
        <v>8.9039886574937504E-14</v>
      </c>
      <c r="AE80" s="19">
        <v>9.9920072216264E-14</v>
      </c>
      <c r="AF80" s="19">
        <v>8.9150908877399994E-14</v>
      </c>
      <c r="AG80" s="19">
        <v>8.9039886574937504E-14</v>
      </c>
      <c r="AH80" s="19">
        <v>9.9920072216264E-14</v>
      </c>
      <c r="AI80" s="19">
        <v>8.9150908877399994E-14</v>
      </c>
    </row>
    <row r="81" spans="1:35" x14ac:dyDescent="0.45">
      <c r="A81" s="19">
        <v>8.8928864272475001E-14</v>
      </c>
      <c r="B81" s="19">
        <v>9.5590202420225902E-14</v>
      </c>
      <c r="C81" s="19">
        <v>8.7707618945387304E-14</v>
      </c>
      <c r="D81" s="19">
        <v>9.5590202420225902E-14</v>
      </c>
      <c r="E81" s="19">
        <v>8.8817841970012498E-14</v>
      </c>
      <c r="F81" s="19">
        <v>9.8809849191638894E-14</v>
      </c>
      <c r="G81" s="19">
        <v>9.0261131902025201E-14</v>
      </c>
      <c r="H81" s="19">
        <v>9.5590202420225902E-14</v>
      </c>
      <c r="I81" s="19">
        <v>9.1038288019262798E-14</v>
      </c>
      <c r="J81" s="19">
        <v>9.5590202420225902E-14</v>
      </c>
      <c r="K81" s="19">
        <v>8.9261931179862497E-14</v>
      </c>
      <c r="L81" s="19">
        <v>9.4924068605450796E-14</v>
      </c>
      <c r="M81" s="19">
        <v>9.0372154204487705E-14</v>
      </c>
      <c r="N81" s="19">
        <v>9.4924068605450796E-14</v>
      </c>
      <c r="O81" s="19">
        <v>9.0594198809412698E-14</v>
      </c>
      <c r="P81" s="19">
        <v>9.4368957093138306E-14</v>
      </c>
      <c r="Q81" s="19">
        <v>8.8928864272475001E-14</v>
      </c>
      <c r="R81" s="19">
        <v>9.4924068605450796E-14</v>
      </c>
      <c r="S81" s="19">
        <v>8.8040685852774901E-14</v>
      </c>
      <c r="T81" s="19">
        <v>9.4924068605450796E-14</v>
      </c>
      <c r="U81" s="19">
        <v>9.0150109599562698E-14</v>
      </c>
      <c r="V81" s="19">
        <v>9.9587005308876504E-14</v>
      </c>
      <c r="W81" s="19">
        <v>8.9150908877399994E-14</v>
      </c>
      <c r="X81" s="19">
        <v>9.0150109599562698E-14</v>
      </c>
      <c r="Y81" s="19">
        <v>9.9587005308876504E-14</v>
      </c>
      <c r="Z81" s="19">
        <v>8.9150908877399994E-14</v>
      </c>
      <c r="AA81" s="19">
        <v>8.8373752760162398E-14</v>
      </c>
      <c r="AB81" s="19">
        <v>1.00697228333501E-13</v>
      </c>
      <c r="AC81" s="19">
        <v>8.9039886574937504E-14</v>
      </c>
      <c r="AD81" s="19">
        <v>8.8817841970012498E-14</v>
      </c>
      <c r="AE81" s="19">
        <v>9.9587005308876504E-14</v>
      </c>
      <c r="AF81" s="19">
        <v>8.9150908877399994E-14</v>
      </c>
      <c r="AG81" s="19">
        <v>8.8817841970012498E-14</v>
      </c>
      <c r="AH81" s="19">
        <v>9.9587005308876504E-14</v>
      </c>
      <c r="AI81" s="19">
        <v>8.9150908877399994E-14</v>
      </c>
    </row>
    <row r="82" spans="1:35" x14ac:dyDescent="0.45">
      <c r="A82" s="19">
        <v>8.9039886574937504E-14</v>
      </c>
      <c r="B82" s="19">
        <v>9.2925667161125602E-14</v>
      </c>
      <c r="C82" s="19">
        <v>8.8817841970012498E-14</v>
      </c>
      <c r="D82" s="19">
        <v>9.2925667161125602E-14</v>
      </c>
      <c r="E82" s="19">
        <v>8.8040685852774901E-14</v>
      </c>
      <c r="F82" s="19">
        <v>9.4146912488213199E-14</v>
      </c>
      <c r="G82" s="19">
        <v>9.0483176506950195E-14</v>
      </c>
      <c r="H82" s="19">
        <v>9.2925667161125602E-14</v>
      </c>
      <c r="I82" s="19">
        <v>8.8928864272475001E-14</v>
      </c>
      <c r="J82" s="19">
        <v>9.2925667161125602E-14</v>
      </c>
      <c r="K82" s="19">
        <v>8.9483975784787605E-14</v>
      </c>
      <c r="L82" s="19">
        <v>9.2814644858662998E-14</v>
      </c>
      <c r="M82" s="19">
        <v>8.8817841970012498E-14</v>
      </c>
      <c r="N82" s="19">
        <v>9.2814644858662998E-14</v>
      </c>
      <c r="O82" s="19">
        <v>9.0594198809412698E-14</v>
      </c>
      <c r="P82" s="19">
        <v>9.7033492352238606E-14</v>
      </c>
      <c r="Q82" s="19">
        <v>8.8262730457699894E-14</v>
      </c>
      <c r="R82" s="19">
        <v>9.2814644858662998E-14</v>
      </c>
      <c r="S82" s="19">
        <v>8.8262730457699894E-14</v>
      </c>
      <c r="T82" s="19">
        <v>9.2814644858662998E-14</v>
      </c>
      <c r="U82" s="19">
        <v>8.9594998087250095E-14</v>
      </c>
      <c r="V82" s="19">
        <v>1.05582209641852E-13</v>
      </c>
      <c r="W82" s="19">
        <v>8.9150908877399994E-14</v>
      </c>
      <c r="X82" s="19">
        <v>8.9594998087250095E-14</v>
      </c>
      <c r="Y82" s="19">
        <v>1.05582209641852E-13</v>
      </c>
      <c r="Z82" s="19">
        <v>8.9150908877399994E-14</v>
      </c>
      <c r="AA82" s="19">
        <v>9.0150109599562698E-14</v>
      </c>
      <c r="AB82" s="19">
        <v>1.01918473660589E-13</v>
      </c>
      <c r="AC82" s="19">
        <v>8.9372953482325102E-14</v>
      </c>
      <c r="AD82" s="19">
        <v>8.9817042692175101E-14</v>
      </c>
      <c r="AE82" s="19">
        <v>1.05582209641852E-13</v>
      </c>
      <c r="AF82" s="19">
        <v>8.9150908877399994E-14</v>
      </c>
      <c r="AG82" s="19">
        <v>8.9817042692175101E-14</v>
      </c>
      <c r="AH82" s="19">
        <v>1.05582209641852E-13</v>
      </c>
      <c r="AI82" s="19">
        <v>8.9150908877399994E-14</v>
      </c>
    </row>
    <row r="83" spans="1:35" x14ac:dyDescent="0.45">
      <c r="A83" s="19">
        <v>8.9483975784787605E-14</v>
      </c>
      <c r="B83" s="19">
        <v>9.7033492352238606E-14</v>
      </c>
      <c r="C83" s="19">
        <v>8.8040685852774901E-14</v>
      </c>
      <c r="D83" s="19">
        <v>9.7033492352238606E-14</v>
      </c>
      <c r="E83" s="19">
        <v>9.0705221111875201E-14</v>
      </c>
      <c r="F83" s="19">
        <v>9.50350909079134E-14</v>
      </c>
      <c r="G83" s="19">
        <v>9.0261131902025201E-14</v>
      </c>
      <c r="H83" s="19">
        <v>9.7033492352238606E-14</v>
      </c>
      <c r="I83" s="19">
        <v>8.9928064994637604E-14</v>
      </c>
      <c r="J83" s="19">
        <v>9.7033492352238606E-14</v>
      </c>
      <c r="K83" s="19">
        <v>8.8817841970012498E-14</v>
      </c>
      <c r="L83" s="19">
        <v>9.4591001698063299E-14</v>
      </c>
      <c r="M83" s="19">
        <v>8.8262730457699894E-14</v>
      </c>
      <c r="N83" s="19">
        <v>9.4591001698063299E-14</v>
      </c>
      <c r="O83" s="19">
        <v>8.9150908877399994E-14</v>
      </c>
      <c r="P83" s="19">
        <v>9.6922470049776103E-14</v>
      </c>
      <c r="Q83" s="19">
        <v>8.9039886574937504E-14</v>
      </c>
      <c r="R83" s="19">
        <v>9.4591001698063299E-14</v>
      </c>
      <c r="S83" s="19">
        <v>8.8151708155237404E-14</v>
      </c>
      <c r="T83" s="19">
        <v>9.4591001698063299E-14</v>
      </c>
      <c r="U83" s="19">
        <v>8.9372953482325102E-14</v>
      </c>
      <c r="V83" s="19">
        <v>9.8920871494101397E-14</v>
      </c>
      <c r="W83" s="19">
        <v>8.9150908877399994E-14</v>
      </c>
      <c r="X83" s="19">
        <v>8.9372953482325102E-14</v>
      </c>
      <c r="Y83" s="19">
        <v>9.8920871494101397E-14</v>
      </c>
      <c r="Z83" s="19">
        <v>8.9150908877399994E-14</v>
      </c>
      <c r="AA83" s="19">
        <v>8.9483975784787605E-14</v>
      </c>
      <c r="AB83" s="19">
        <v>1.0735856648125199E-13</v>
      </c>
      <c r="AC83" s="19">
        <v>8.9039886574937504E-14</v>
      </c>
      <c r="AD83" s="19">
        <v>9.0705221111875201E-14</v>
      </c>
      <c r="AE83" s="19">
        <v>9.8920871494101397E-14</v>
      </c>
      <c r="AF83" s="19">
        <v>8.9150908877399994E-14</v>
      </c>
      <c r="AG83" s="19">
        <v>9.0705221111875201E-14</v>
      </c>
      <c r="AH83" s="19">
        <v>9.8920871494101397E-14</v>
      </c>
      <c r="AI83" s="19">
        <v>8.9150908877399994E-14</v>
      </c>
    </row>
    <row r="84" spans="1:35" x14ac:dyDescent="0.45">
      <c r="A84" s="19">
        <v>8.8373752760162398E-14</v>
      </c>
      <c r="B84" s="19">
        <v>9.3480778673438105E-14</v>
      </c>
      <c r="C84" s="19">
        <v>8.9817042692175101E-14</v>
      </c>
      <c r="D84" s="19">
        <v>9.3480778673438105E-14</v>
      </c>
      <c r="E84" s="19">
        <v>8.8484775062624901E-14</v>
      </c>
      <c r="F84" s="19">
        <v>9.9587005308876504E-14</v>
      </c>
      <c r="G84" s="19">
        <v>9.1371354926650295E-14</v>
      </c>
      <c r="H84" s="19">
        <v>9.3480778673438105E-14</v>
      </c>
      <c r="I84" s="19">
        <v>8.9817042692175101E-14</v>
      </c>
      <c r="J84" s="19">
        <v>9.3480778673438105E-14</v>
      </c>
      <c r="K84" s="19">
        <v>8.9817042692175101E-14</v>
      </c>
      <c r="L84" s="19">
        <v>9.50350909079134E-14</v>
      </c>
      <c r="M84" s="19">
        <v>8.9039886574937504E-14</v>
      </c>
      <c r="N84" s="19">
        <v>9.50350909079134E-14</v>
      </c>
      <c r="O84" s="19">
        <v>9.0483176506950195E-14</v>
      </c>
      <c r="P84" s="19">
        <v>9.7921670771938794E-14</v>
      </c>
      <c r="Q84" s="19">
        <v>8.8706819667549995E-14</v>
      </c>
      <c r="R84" s="19">
        <v>9.50350909079134E-14</v>
      </c>
      <c r="S84" s="19">
        <v>8.8262730457699894E-14</v>
      </c>
      <c r="T84" s="19">
        <v>9.50350909079134E-14</v>
      </c>
      <c r="U84" s="19">
        <v>8.9039886574937504E-14</v>
      </c>
      <c r="V84" s="19">
        <v>1.04249942012302E-13</v>
      </c>
      <c r="W84" s="19">
        <v>8.9150908877399994E-14</v>
      </c>
      <c r="X84" s="19">
        <v>8.9039886574937504E-14</v>
      </c>
      <c r="Y84" s="19">
        <v>1.04249942012302E-13</v>
      </c>
      <c r="Z84" s="19">
        <v>8.9150908877399994E-14</v>
      </c>
      <c r="AA84" s="19">
        <v>8.9706020389712598E-14</v>
      </c>
      <c r="AB84" s="19">
        <v>1.05027098129539E-13</v>
      </c>
      <c r="AC84" s="19">
        <v>8.9261931179862497E-14</v>
      </c>
      <c r="AD84" s="19">
        <v>8.7929663550312398E-14</v>
      </c>
      <c r="AE84" s="19">
        <v>1.04249942012302E-13</v>
      </c>
      <c r="AF84" s="19">
        <v>8.9150908877399994E-14</v>
      </c>
      <c r="AG84" s="19">
        <v>8.7929663550312398E-14</v>
      </c>
      <c r="AH84" s="19">
        <v>1.04249942012302E-13</v>
      </c>
      <c r="AI84" s="19">
        <v>8.9150908877399994E-14</v>
      </c>
    </row>
    <row r="85" spans="1:35" x14ac:dyDescent="0.45">
      <c r="A85" s="19">
        <v>8.8817841970012498E-14</v>
      </c>
      <c r="B85" s="19">
        <v>9.6034291630076003E-14</v>
      </c>
      <c r="C85" s="19">
        <v>8.8595797365087404E-14</v>
      </c>
      <c r="D85" s="19">
        <v>9.6034291630076003E-14</v>
      </c>
      <c r="E85" s="19">
        <v>8.9372953482325102E-14</v>
      </c>
      <c r="F85" s="19">
        <v>9.4591001698063299E-14</v>
      </c>
      <c r="G85" s="19">
        <v>9.0705221111875201E-14</v>
      </c>
      <c r="H85" s="19">
        <v>9.6034291630076003E-14</v>
      </c>
      <c r="I85" s="19">
        <v>9.0594198809412698E-14</v>
      </c>
      <c r="J85" s="19">
        <v>9.6034291630076003E-14</v>
      </c>
      <c r="K85" s="19">
        <v>8.8928864272475001E-14</v>
      </c>
      <c r="L85" s="19">
        <v>9.3702823278363199E-14</v>
      </c>
      <c r="M85" s="19">
        <v>8.9928064994637604E-14</v>
      </c>
      <c r="N85" s="19">
        <v>9.3702823278363199E-14</v>
      </c>
      <c r="O85" s="19">
        <v>8.8817841970012498E-14</v>
      </c>
      <c r="P85" s="19">
        <v>9.4479979395600796E-14</v>
      </c>
      <c r="Q85" s="19">
        <v>8.7929663550312398E-14</v>
      </c>
      <c r="R85" s="19">
        <v>9.2703622556200495E-14</v>
      </c>
      <c r="S85" s="19">
        <v>8.8373752760162398E-14</v>
      </c>
      <c r="T85" s="19">
        <v>9.2703622556200495E-14</v>
      </c>
      <c r="U85" s="19">
        <v>8.9150908877399994E-14</v>
      </c>
      <c r="V85" s="19">
        <v>6.95510316006675E-12</v>
      </c>
      <c r="W85" s="19">
        <v>8.9150908877399994E-14</v>
      </c>
      <c r="X85" s="19">
        <v>8.9150908877399994E-14</v>
      </c>
      <c r="Y85" s="19">
        <v>6.95510316006675E-12</v>
      </c>
      <c r="Z85" s="19">
        <v>8.9150908877399994E-14</v>
      </c>
      <c r="AA85" s="19">
        <v>8.7818641247849794E-14</v>
      </c>
      <c r="AB85" s="19">
        <v>1.01918473660589E-13</v>
      </c>
      <c r="AC85" s="19">
        <v>8.9039886574937504E-14</v>
      </c>
      <c r="AD85" s="19">
        <v>9.1371354926650295E-14</v>
      </c>
      <c r="AE85" s="19">
        <v>6.95510316006675E-12</v>
      </c>
      <c r="AF85" s="19">
        <v>8.9150908877399994E-14</v>
      </c>
      <c r="AG85" s="19">
        <v>9.1371354926650295E-14</v>
      </c>
      <c r="AH85" s="19">
        <v>6.95510316006675E-12</v>
      </c>
      <c r="AI85" s="19">
        <v>8.9150908877399994E-14</v>
      </c>
    </row>
    <row r="86" spans="1:35" x14ac:dyDescent="0.45">
      <c r="A86" s="19">
        <v>8.8484775062624901E-14</v>
      </c>
      <c r="B86" s="19">
        <v>9.6367358537463499E-14</v>
      </c>
      <c r="C86" s="19">
        <v>9.0150109599562698E-14</v>
      </c>
      <c r="D86" s="19">
        <v>9.6367358537463499E-14</v>
      </c>
      <c r="E86" s="19">
        <v>9.0594198809412698E-14</v>
      </c>
      <c r="F86" s="19">
        <v>9.6589403142388594E-14</v>
      </c>
      <c r="G86" s="19">
        <v>9.1260332624187805E-14</v>
      </c>
      <c r="H86" s="19">
        <v>9.6367358537463499E-14</v>
      </c>
      <c r="I86" s="19">
        <v>9.0594198809412698E-14</v>
      </c>
      <c r="J86" s="19">
        <v>9.6367358537463499E-14</v>
      </c>
      <c r="K86" s="19">
        <v>8.8706819667549995E-14</v>
      </c>
      <c r="L86" s="19">
        <v>9.1815444136500395E-14</v>
      </c>
      <c r="M86" s="19">
        <v>8.9706020389712598E-14</v>
      </c>
      <c r="N86" s="19">
        <v>9.1815444136500395E-14</v>
      </c>
      <c r="O86" s="19">
        <v>9.0483176506950195E-14</v>
      </c>
      <c r="P86" s="19">
        <v>9.7033492352238606E-14</v>
      </c>
      <c r="Q86" s="19">
        <v>8.7263529735537304E-14</v>
      </c>
      <c r="R86" s="19">
        <v>9.1815444136500395E-14</v>
      </c>
      <c r="S86" s="19">
        <v>8.7707618945387304E-14</v>
      </c>
      <c r="T86" s="19">
        <v>9.1815444136500395E-14</v>
      </c>
      <c r="U86" s="19">
        <v>9.0261131902025201E-14</v>
      </c>
      <c r="V86" s="19">
        <v>1.01696429055664E-13</v>
      </c>
      <c r="W86" s="19">
        <v>8.9150908877399994E-14</v>
      </c>
      <c r="X86" s="19">
        <v>9.0261131902025201E-14</v>
      </c>
      <c r="Y86" s="19">
        <v>1.01696429055664E-13</v>
      </c>
      <c r="Z86" s="19">
        <v>8.9150908877399994E-14</v>
      </c>
      <c r="AA86" s="19">
        <v>8.9372953482325102E-14</v>
      </c>
      <c r="AB86" s="19">
        <v>9.9364960703951498E-14</v>
      </c>
      <c r="AC86" s="19">
        <v>8.9039886574937504E-14</v>
      </c>
      <c r="AD86" s="19">
        <v>9.0261131902025201E-14</v>
      </c>
      <c r="AE86" s="19">
        <v>1.01696429055664E-13</v>
      </c>
      <c r="AF86" s="19">
        <v>8.9150908877399994E-14</v>
      </c>
      <c r="AG86" s="19">
        <v>9.0261131902025201E-14</v>
      </c>
      <c r="AH86" s="19">
        <v>1.01696429055664E-13</v>
      </c>
      <c r="AI86" s="19">
        <v>8.9150908877399994E-14</v>
      </c>
    </row>
    <row r="87" spans="1:35" x14ac:dyDescent="0.45">
      <c r="A87" s="19">
        <v>8.8151708155237404E-14</v>
      </c>
      <c r="B87" s="19">
        <v>9.8698826889176404E-14</v>
      </c>
      <c r="C87" s="19">
        <v>8.9261931179862497E-14</v>
      </c>
      <c r="D87" s="19">
        <v>9.8698826889176404E-14</v>
      </c>
      <c r="E87" s="19">
        <v>8.9928064994637604E-14</v>
      </c>
      <c r="F87" s="19">
        <v>9.5257135512838406E-14</v>
      </c>
      <c r="G87" s="19">
        <v>9.0705221111875201E-14</v>
      </c>
      <c r="H87" s="19">
        <v>9.8698826889176404E-14</v>
      </c>
      <c r="I87" s="19">
        <v>8.9928064994637604E-14</v>
      </c>
      <c r="J87" s="19">
        <v>9.8698826889176404E-14</v>
      </c>
      <c r="K87" s="19">
        <v>8.9706020389712598E-14</v>
      </c>
      <c r="L87" s="19">
        <v>9.8920871494101397E-14</v>
      </c>
      <c r="M87" s="19">
        <v>9.0261131902025201E-14</v>
      </c>
      <c r="N87" s="19">
        <v>9.8920871494101397E-14</v>
      </c>
      <c r="O87" s="19">
        <v>9.0261131902025201E-14</v>
      </c>
      <c r="P87" s="19">
        <v>9.4479979395600796E-14</v>
      </c>
      <c r="Q87" s="19">
        <v>8.7818641247849794E-14</v>
      </c>
      <c r="R87" s="19">
        <v>9.8920871494101397E-14</v>
      </c>
      <c r="S87" s="19">
        <v>8.8262730457699894E-14</v>
      </c>
      <c r="T87" s="19">
        <v>9.8920871494101397E-14</v>
      </c>
      <c r="U87" s="19">
        <v>8.9928064994637604E-14</v>
      </c>
      <c r="V87" s="19">
        <v>1.02917674382752E-13</v>
      </c>
      <c r="W87" s="19">
        <v>8.9150908877399994E-14</v>
      </c>
      <c r="X87" s="19">
        <v>8.9928064994637604E-14</v>
      </c>
      <c r="Y87" s="19">
        <v>1.02917674382752E-13</v>
      </c>
      <c r="Z87" s="19">
        <v>8.9150908877399994E-14</v>
      </c>
      <c r="AA87" s="19">
        <v>8.8817841970012498E-14</v>
      </c>
      <c r="AB87" s="19">
        <v>1.03805852802452E-13</v>
      </c>
      <c r="AC87" s="19">
        <v>8.9261931179862497E-14</v>
      </c>
      <c r="AD87" s="19">
        <v>8.9483975784787605E-14</v>
      </c>
      <c r="AE87" s="19">
        <v>1.02917674382752E-13</v>
      </c>
      <c r="AF87" s="19">
        <v>8.9150908877399994E-14</v>
      </c>
      <c r="AG87" s="19">
        <v>8.9483975784787605E-14</v>
      </c>
      <c r="AH87" s="19">
        <v>1.02917674382752E-13</v>
      </c>
      <c r="AI87" s="19">
        <v>8.9150908877399994E-14</v>
      </c>
    </row>
    <row r="88" spans="1:35" x14ac:dyDescent="0.45">
      <c r="A88" s="19">
        <v>8.9039886574937504E-14</v>
      </c>
      <c r="B88" s="19">
        <v>9.5257135512838406E-14</v>
      </c>
      <c r="C88" s="19">
        <v>8.8040685852774901E-14</v>
      </c>
      <c r="D88" s="19">
        <v>9.4146912488213199E-14</v>
      </c>
      <c r="E88" s="19">
        <v>8.9817042692175101E-14</v>
      </c>
      <c r="F88" s="19">
        <v>9.6145313932538506E-14</v>
      </c>
      <c r="G88" s="19">
        <v>9.0483176506950195E-14</v>
      </c>
      <c r="H88" s="19">
        <v>9.4146912488213199E-14</v>
      </c>
      <c r="I88" s="19">
        <v>9.1038288019262798E-14</v>
      </c>
      <c r="J88" s="19">
        <v>9.4146912488213199E-14</v>
      </c>
      <c r="K88" s="19">
        <v>8.8262730457699894E-14</v>
      </c>
      <c r="L88" s="19">
        <v>9.1926466438962898E-14</v>
      </c>
      <c r="M88" s="19">
        <v>8.9706020389712598E-14</v>
      </c>
      <c r="N88" s="19">
        <v>9.1926466438962898E-14</v>
      </c>
      <c r="O88" s="19">
        <v>8.9928064994637604E-14</v>
      </c>
      <c r="P88" s="19">
        <v>9.8032693074401297E-14</v>
      </c>
      <c r="Q88" s="19">
        <v>8.8373752760162398E-14</v>
      </c>
      <c r="R88" s="19">
        <v>9.2925667161125602E-14</v>
      </c>
      <c r="S88" s="19">
        <v>8.7707618945387304E-14</v>
      </c>
      <c r="T88" s="19">
        <v>9.2925667161125602E-14</v>
      </c>
      <c r="U88" s="19">
        <v>7.2091221881009902E-11</v>
      </c>
      <c r="V88" s="19">
        <v>7.0228600712596199E-11</v>
      </c>
      <c r="W88" s="19">
        <v>8.9150908877399994E-14</v>
      </c>
      <c r="X88" s="19">
        <v>7.2091221881009902E-11</v>
      </c>
      <c r="Y88" s="19">
        <v>7.0228600712596199E-11</v>
      </c>
      <c r="Z88" s="19">
        <v>8.9150908877399994E-14</v>
      </c>
      <c r="AA88" s="19">
        <v>8.9150908877399994E-14</v>
      </c>
      <c r="AB88" s="19">
        <v>9.8920871494101397E-14</v>
      </c>
      <c r="AC88" s="19">
        <v>8.9261931179862497E-14</v>
      </c>
      <c r="AD88" s="19">
        <v>7.2093553349361602E-11</v>
      </c>
      <c r="AE88" s="19">
        <v>7.0228600712596199E-11</v>
      </c>
      <c r="AF88" s="19">
        <v>8.9150908877399994E-14</v>
      </c>
      <c r="AG88" s="19">
        <v>7.2093553349361602E-11</v>
      </c>
      <c r="AH88" s="19">
        <v>7.0228600712596199E-11</v>
      </c>
      <c r="AI88" s="19">
        <v>8.9150908877399994E-14</v>
      </c>
    </row>
    <row r="89" spans="1:35" x14ac:dyDescent="0.45">
      <c r="A89" s="19">
        <v>8.8040685852774901E-14</v>
      </c>
      <c r="B89" s="19">
        <v>9.1926466438962898E-14</v>
      </c>
      <c r="C89" s="19">
        <v>8.8262730457699894E-14</v>
      </c>
      <c r="D89" s="19">
        <v>9.1926466438962898E-14</v>
      </c>
      <c r="E89" s="19">
        <v>9.1371354926650295E-14</v>
      </c>
      <c r="F89" s="19">
        <v>9.6589403142388594E-14</v>
      </c>
      <c r="G89" s="19">
        <v>8.9817042692175101E-14</v>
      </c>
      <c r="H89" s="19">
        <v>9.1926466438962898E-14</v>
      </c>
      <c r="I89" s="19">
        <v>9.1038288019262798E-14</v>
      </c>
      <c r="J89" s="19">
        <v>9.1926466438962898E-14</v>
      </c>
      <c r="K89" s="19">
        <v>9.0261131902025201E-14</v>
      </c>
      <c r="L89" s="19">
        <v>9.2703622556200495E-14</v>
      </c>
      <c r="M89" s="19">
        <v>8.9261931179862497E-14</v>
      </c>
      <c r="N89" s="19">
        <v>9.2703622556200495E-14</v>
      </c>
      <c r="O89" s="19">
        <v>9.0372154204487705E-14</v>
      </c>
      <c r="P89" s="19">
        <v>9.9920072216264E-14</v>
      </c>
      <c r="Q89" s="19">
        <v>8.8484775062624901E-14</v>
      </c>
      <c r="R89" s="19">
        <v>9.2703622556200495E-14</v>
      </c>
      <c r="S89" s="19">
        <v>8.8484775062624901E-14</v>
      </c>
      <c r="T89" s="19">
        <v>9.2703622556200495E-14</v>
      </c>
      <c r="U89" s="19">
        <v>8.8928864272475001E-14</v>
      </c>
      <c r="V89" s="19">
        <v>9.7810648469476203E-14</v>
      </c>
      <c r="W89" s="19">
        <v>8.9150908877399994E-14</v>
      </c>
      <c r="X89" s="19">
        <v>8.8928864272475001E-14</v>
      </c>
      <c r="Y89" s="19">
        <v>9.7810648469476203E-14</v>
      </c>
      <c r="Z89" s="19">
        <v>8.9150908877399994E-14</v>
      </c>
      <c r="AA89" s="19">
        <v>8.8595797365087404E-14</v>
      </c>
      <c r="AB89" s="19">
        <v>1.11799458579753E-13</v>
      </c>
      <c r="AC89" s="19">
        <v>8.9261931179862497E-14</v>
      </c>
      <c r="AD89" s="19">
        <v>9.0372154204487705E-14</v>
      </c>
      <c r="AE89" s="19">
        <v>9.7810648469476203E-14</v>
      </c>
      <c r="AF89" s="19">
        <v>8.9150908877399994E-14</v>
      </c>
      <c r="AG89" s="19">
        <v>9.0372154204487705E-14</v>
      </c>
      <c r="AH89" s="19">
        <v>9.7810648469476203E-14</v>
      </c>
      <c r="AI89" s="19">
        <v>8.9150908877399994E-14</v>
      </c>
    </row>
    <row r="90" spans="1:35" x14ac:dyDescent="0.45">
      <c r="A90" s="19">
        <v>8.8151708155237404E-14</v>
      </c>
      <c r="B90" s="19">
        <v>9.4146912488213199E-14</v>
      </c>
      <c r="C90" s="19">
        <v>8.9150908877399994E-14</v>
      </c>
      <c r="D90" s="19">
        <v>9.4146912488213199E-14</v>
      </c>
      <c r="E90" s="19">
        <v>8.9150908877399994E-14</v>
      </c>
      <c r="F90" s="19">
        <v>9.8587804586713901E-14</v>
      </c>
      <c r="G90" s="19">
        <v>9.0372154204487705E-14</v>
      </c>
      <c r="H90" s="19">
        <v>9.9475983006414001E-14</v>
      </c>
      <c r="I90" s="19">
        <v>8.9817042692175101E-14</v>
      </c>
      <c r="J90" s="19">
        <v>9.9475983006414001E-14</v>
      </c>
      <c r="K90" s="19">
        <v>8.9706020389712598E-14</v>
      </c>
      <c r="L90" s="19">
        <v>9.5257135512838406E-14</v>
      </c>
      <c r="M90" s="19">
        <v>8.9706020389712598E-14</v>
      </c>
      <c r="N90" s="19">
        <v>9.5257135512838406E-14</v>
      </c>
      <c r="O90" s="19">
        <v>8.7596596642924801E-14</v>
      </c>
      <c r="P90" s="19">
        <v>9.8032693074401297E-14</v>
      </c>
      <c r="Q90" s="19">
        <v>8.8928864272475001E-14</v>
      </c>
      <c r="R90" s="19">
        <v>9.5257135512838406E-14</v>
      </c>
      <c r="S90" s="19">
        <v>8.8484775062624901E-14</v>
      </c>
      <c r="T90" s="19">
        <v>9.5257135512838406E-14</v>
      </c>
      <c r="U90" s="19">
        <v>8.8706819667549995E-14</v>
      </c>
      <c r="V90" s="19">
        <v>1.01918473660589E-13</v>
      </c>
      <c r="W90" s="19">
        <v>8.9150908877399994E-14</v>
      </c>
      <c r="X90" s="19">
        <v>8.8706819667549995E-14</v>
      </c>
      <c r="Y90" s="19">
        <v>1.01918473660589E-13</v>
      </c>
      <c r="Z90" s="19">
        <v>8.9150908877399994E-14</v>
      </c>
      <c r="AA90" s="19">
        <v>8.7818641247849794E-14</v>
      </c>
      <c r="AB90" s="19">
        <v>1.03805852802452E-13</v>
      </c>
      <c r="AC90" s="19">
        <v>8.9150908877399994E-14</v>
      </c>
      <c r="AD90" s="19">
        <v>8.8706819667549995E-14</v>
      </c>
      <c r="AE90" s="19">
        <v>1.01918473660589E-13</v>
      </c>
      <c r="AF90" s="19">
        <v>8.9150908877399994E-14</v>
      </c>
      <c r="AG90" s="19">
        <v>8.8706819667549995E-14</v>
      </c>
      <c r="AH90" s="19">
        <v>1.01918473660589E-13</v>
      </c>
      <c r="AI90" s="19">
        <v>8.9150908877399994E-14</v>
      </c>
    </row>
    <row r="91" spans="1:35" x14ac:dyDescent="0.45">
      <c r="A91" s="19">
        <v>8.9594998087250095E-14</v>
      </c>
      <c r="B91" s="19">
        <v>9.4479979395600796E-14</v>
      </c>
      <c r="C91" s="19">
        <v>8.8595797365087404E-14</v>
      </c>
      <c r="D91" s="19">
        <v>9.4479979395600796E-14</v>
      </c>
      <c r="E91" s="19">
        <v>8.9817042692175101E-14</v>
      </c>
      <c r="F91" s="19">
        <v>9.7477581562088694E-14</v>
      </c>
      <c r="G91" s="19">
        <v>9.1149310321725301E-14</v>
      </c>
      <c r="H91" s="19">
        <v>9.4257934790675702E-14</v>
      </c>
      <c r="I91" s="19">
        <v>9.0927265716800295E-14</v>
      </c>
      <c r="J91" s="19">
        <v>9.4257934790675702E-14</v>
      </c>
      <c r="K91" s="19">
        <v>9.0261131902025201E-14</v>
      </c>
      <c r="L91" s="19">
        <v>9.4368957093138306E-14</v>
      </c>
      <c r="M91" s="19">
        <v>8.9594998087250095E-14</v>
      </c>
      <c r="N91" s="19">
        <v>9.4368957093138306E-14</v>
      </c>
      <c r="O91" s="19">
        <v>8.9150908877399994E-14</v>
      </c>
      <c r="P91" s="19">
        <v>9.8809849191638894E-14</v>
      </c>
      <c r="Q91" s="19">
        <v>8.71525074330747E-14</v>
      </c>
      <c r="R91" s="19">
        <v>9.4813046302988305E-14</v>
      </c>
      <c r="S91" s="19">
        <v>8.7596596642924801E-14</v>
      </c>
      <c r="T91" s="19">
        <v>9.4813046302988305E-14</v>
      </c>
      <c r="U91" s="19">
        <v>8.9261931179862497E-14</v>
      </c>
      <c r="V91" s="19">
        <v>9.9142916099026403E-14</v>
      </c>
      <c r="W91" s="19">
        <v>8.9150908877399994E-14</v>
      </c>
      <c r="X91" s="19">
        <v>8.9261931179862497E-14</v>
      </c>
      <c r="Y91" s="19">
        <v>9.9142916099026403E-14</v>
      </c>
      <c r="Z91" s="19">
        <v>8.9150908877399994E-14</v>
      </c>
      <c r="AA91" s="19">
        <v>8.8151708155237404E-14</v>
      </c>
      <c r="AB91" s="19">
        <v>1.04249942012302E-13</v>
      </c>
      <c r="AC91" s="19">
        <v>8.9150908877399994E-14</v>
      </c>
      <c r="AD91" s="19">
        <v>9.0816243414337805E-14</v>
      </c>
      <c r="AE91" s="19">
        <v>9.9142916099026403E-14</v>
      </c>
      <c r="AF91" s="19">
        <v>8.9150908877399994E-14</v>
      </c>
      <c r="AG91" s="19">
        <v>9.0816243414337805E-14</v>
      </c>
      <c r="AH91" s="19">
        <v>9.9142916099026403E-14</v>
      </c>
      <c r="AI91" s="19">
        <v>8.9150908877399994E-14</v>
      </c>
    </row>
    <row r="92" spans="1:35" x14ac:dyDescent="0.45">
      <c r="A92" s="19">
        <v>8.9483975784787605E-14</v>
      </c>
      <c r="B92" s="19">
        <v>9.8698826889176404E-14</v>
      </c>
      <c r="C92" s="19">
        <v>8.8373752760162398E-14</v>
      </c>
      <c r="D92" s="19">
        <v>9.8698826889176404E-14</v>
      </c>
      <c r="E92" s="19">
        <v>8.9928064994637604E-14</v>
      </c>
      <c r="F92" s="19">
        <v>9.59232693276135E-14</v>
      </c>
      <c r="G92" s="19">
        <v>9.0705221111875201E-14</v>
      </c>
      <c r="H92" s="19">
        <v>9.8698826889176404E-14</v>
      </c>
      <c r="I92" s="19">
        <v>9.0483176506950195E-14</v>
      </c>
      <c r="J92" s="19">
        <v>9.8698826889176404E-14</v>
      </c>
      <c r="K92" s="19">
        <v>8.9928064994637604E-14</v>
      </c>
      <c r="L92" s="19">
        <v>9.4924068605450796E-14</v>
      </c>
      <c r="M92" s="19">
        <v>8.9372953482325102E-14</v>
      </c>
      <c r="N92" s="19">
        <v>9.4924068605450796E-14</v>
      </c>
      <c r="O92" s="19">
        <v>8.9150908877399994E-14</v>
      </c>
      <c r="P92" s="19">
        <v>9.3924867883288205E-14</v>
      </c>
      <c r="Q92" s="19">
        <v>8.8928864272475001E-14</v>
      </c>
      <c r="R92" s="19">
        <v>9.4924068605450796E-14</v>
      </c>
      <c r="S92" s="19">
        <v>8.8262730457699894E-14</v>
      </c>
      <c r="T92" s="19">
        <v>9.4924068605450796E-14</v>
      </c>
      <c r="U92" s="19">
        <v>8.8817841970012498E-14</v>
      </c>
      <c r="V92" s="19">
        <v>9.5590202420225902E-14</v>
      </c>
      <c r="W92" s="19">
        <v>8.9150908877399994E-14</v>
      </c>
      <c r="X92" s="19">
        <v>8.8817841970012498E-14</v>
      </c>
      <c r="Y92" s="19">
        <v>9.5590202420225902E-14</v>
      </c>
      <c r="Z92" s="19">
        <v>8.9150908877399994E-14</v>
      </c>
      <c r="AA92" s="19">
        <v>8.8484775062624901E-14</v>
      </c>
      <c r="AB92" s="19">
        <v>1.0569323194431399E-13</v>
      </c>
      <c r="AC92" s="19">
        <v>8.9261931179862497E-14</v>
      </c>
      <c r="AD92" s="19">
        <v>9.1149310321725301E-14</v>
      </c>
      <c r="AE92" s="19">
        <v>9.5590202420225902E-14</v>
      </c>
      <c r="AF92" s="19">
        <v>8.9150908877399994E-14</v>
      </c>
      <c r="AG92" s="19">
        <v>9.1149310321725301E-14</v>
      </c>
      <c r="AH92" s="19">
        <v>9.5590202420225902E-14</v>
      </c>
      <c r="AI92" s="19">
        <v>8.9150908877399994E-14</v>
      </c>
    </row>
    <row r="93" spans="1:35" x14ac:dyDescent="0.45">
      <c r="A93" s="19">
        <v>8.8262730457699894E-14</v>
      </c>
      <c r="B93" s="19">
        <v>9.2814644858662998E-14</v>
      </c>
      <c r="C93" s="19">
        <v>8.8373752760162398E-14</v>
      </c>
      <c r="D93" s="19">
        <v>9.2814644858662998E-14</v>
      </c>
      <c r="E93" s="19">
        <v>8.8151708155237404E-14</v>
      </c>
      <c r="F93" s="19">
        <v>9.72555369571637E-14</v>
      </c>
      <c r="G93" s="19">
        <v>8.9706020389712598E-14</v>
      </c>
      <c r="H93" s="19">
        <v>9.59232693276135E-14</v>
      </c>
      <c r="I93" s="19">
        <v>8.9928064994637604E-14</v>
      </c>
      <c r="J93" s="19">
        <v>9.59232693276135E-14</v>
      </c>
      <c r="K93" s="19">
        <v>8.9706020389712598E-14</v>
      </c>
      <c r="L93" s="19">
        <v>9.2259533346350496E-14</v>
      </c>
      <c r="M93" s="19">
        <v>8.9817042692175101E-14</v>
      </c>
      <c r="N93" s="19">
        <v>9.2259533346350496E-14</v>
      </c>
      <c r="O93" s="19">
        <v>9.0372154204487705E-14</v>
      </c>
      <c r="P93" s="19">
        <v>9.6034291630076003E-14</v>
      </c>
      <c r="Q93" s="19">
        <v>8.8262730457699894E-14</v>
      </c>
      <c r="R93" s="19">
        <v>9.2148511043887905E-14</v>
      </c>
      <c r="S93" s="19">
        <v>8.8484775062624901E-14</v>
      </c>
      <c r="T93" s="19">
        <v>9.2148511043887905E-14</v>
      </c>
      <c r="U93" s="19">
        <v>9.1371354926650295E-14</v>
      </c>
      <c r="V93" s="19">
        <v>9.72555369571637E-14</v>
      </c>
      <c r="W93" s="19">
        <v>8.9039886574937504E-14</v>
      </c>
      <c r="X93" s="19">
        <v>9.1371354926650295E-14</v>
      </c>
      <c r="Y93" s="19">
        <v>9.72555369571637E-14</v>
      </c>
      <c r="Z93" s="19">
        <v>8.9039886574937504E-14</v>
      </c>
      <c r="AA93" s="19">
        <v>8.9372953482325102E-14</v>
      </c>
      <c r="AB93" s="19">
        <v>1.0647038806155199E-13</v>
      </c>
      <c r="AC93" s="19">
        <v>8.9261931179862497E-14</v>
      </c>
      <c r="AD93" s="19">
        <v>8.9039886574937504E-14</v>
      </c>
      <c r="AE93" s="19">
        <v>9.72555369571637E-14</v>
      </c>
      <c r="AF93" s="19">
        <v>8.9039886574937504E-14</v>
      </c>
      <c r="AG93" s="19">
        <v>8.9039886574937504E-14</v>
      </c>
      <c r="AH93" s="19">
        <v>9.72555369571637E-14</v>
      </c>
      <c r="AI93" s="19">
        <v>8.9039886574937504E-14</v>
      </c>
    </row>
    <row r="94" spans="1:35" x14ac:dyDescent="0.45">
      <c r="A94" s="19">
        <v>8.9039886574937504E-14</v>
      </c>
      <c r="B94" s="19">
        <v>9.6478380839926103E-14</v>
      </c>
      <c r="C94" s="19">
        <v>8.8595797365087404E-14</v>
      </c>
      <c r="D94" s="19">
        <v>9.6478380839926103E-14</v>
      </c>
      <c r="E94" s="19">
        <v>8.8817841970012498E-14</v>
      </c>
      <c r="F94" s="19">
        <v>9.1704421834037905E-14</v>
      </c>
      <c r="G94" s="19">
        <v>8.9483975784787605E-14</v>
      </c>
      <c r="H94" s="19">
        <v>9.4035890185750696E-14</v>
      </c>
      <c r="I94" s="19">
        <v>9.0039087297100195E-14</v>
      </c>
      <c r="J94" s="19">
        <v>9.4035890185750696E-14</v>
      </c>
      <c r="K94" s="19">
        <v>8.8373752760162398E-14</v>
      </c>
      <c r="L94" s="19">
        <v>9.3480778673438105E-14</v>
      </c>
      <c r="M94" s="19">
        <v>9.0483176506950195E-14</v>
      </c>
      <c r="N94" s="19">
        <v>9.3480778673438105E-14</v>
      </c>
      <c r="O94" s="19">
        <v>8.9039886574937504E-14</v>
      </c>
      <c r="P94" s="19">
        <v>9.5368157815300896E-14</v>
      </c>
      <c r="Q94" s="19">
        <v>8.8262730457699894E-14</v>
      </c>
      <c r="R94" s="19">
        <v>9.3480778673438105E-14</v>
      </c>
      <c r="S94" s="19">
        <v>8.8484775062624901E-14</v>
      </c>
      <c r="T94" s="19">
        <v>9.3480778673438105E-14</v>
      </c>
      <c r="U94" s="19">
        <v>8.8706819667549995E-14</v>
      </c>
      <c r="V94" s="19">
        <v>9.90318937965639E-14</v>
      </c>
      <c r="W94" s="19">
        <v>8.9150908877399994E-14</v>
      </c>
      <c r="X94" s="19">
        <v>8.8706819667549995E-14</v>
      </c>
      <c r="Y94" s="19">
        <v>9.90318937965639E-14</v>
      </c>
      <c r="Z94" s="19">
        <v>8.9150908877399994E-14</v>
      </c>
      <c r="AA94" s="19">
        <v>8.8373752760162398E-14</v>
      </c>
      <c r="AB94" s="19">
        <v>1.02473585172901E-13</v>
      </c>
      <c r="AC94" s="19">
        <v>8.9261931179862497E-14</v>
      </c>
      <c r="AD94" s="19">
        <v>9.0927265716800295E-14</v>
      </c>
      <c r="AE94" s="19">
        <v>9.90318937965639E-14</v>
      </c>
      <c r="AF94" s="19">
        <v>8.9150908877399994E-14</v>
      </c>
      <c r="AG94" s="19">
        <v>9.0927265716800295E-14</v>
      </c>
      <c r="AH94" s="19">
        <v>9.90318937965639E-14</v>
      </c>
      <c r="AI94" s="19">
        <v>8.9150908877399994E-14</v>
      </c>
    </row>
    <row r="95" spans="1:35" x14ac:dyDescent="0.45">
      <c r="A95" s="19">
        <v>8.8151708155237404E-14</v>
      </c>
      <c r="B95" s="19">
        <v>9.6478380839926103E-14</v>
      </c>
      <c r="C95" s="19">
        <v>8.7485574340462298E-14</v>
      </c>
      <c r="D95" s="19">
        <v>9.6478380839926103E-14</v>
      </c>
      <c r="E95" s="19">
        <v>9.0039087297100195E-14</v>
      </c>
      <c r="F95" s="19">
        <v>9.5701224722688494E-14</v>
      </c>
      <c r="G95" s="19">
        <v>9.0150109599562698E-14</v>
      </c>
      <c r="H95" s="19">
        <v>9.5812247025150997E-14</v>
      </c>
      <c r="I95" s="19">
        <v>9.0372154204487705E-14</v>
      </c>
      <c r="J95" s="19">
        <v>9.5812247025150997E-14</v>
      </c>
      <c r="K95" s="19">
        <v>8.7929663550312398E-14</v>
      </c>
      <c r="L95" s="19">
        <v>9.3480778673438105E-14</v>
      </c>
      <c r="M95" s="19">
        <v>8.8817841970012498E-14</v>
      </c>
      <c r="N95" s="19">
        <v>9.3480778673438105E-14</v>
      </c>
      <c r="O95" s="19">
        <v>8.9706020389712598E-14</v>
      </c>
      <c r="P95" s="19">
        <v>1.00808250635964E-13</v>
      </c>
      <c r="Q95" s="19">
        <v>8.8817841970012498E-14</v>
      </c>
      <c r="R95" s="19">
        <v>9.3480778673438105E-14</v>
      </c>
      <c r="S95" s="19">
        <v>8.8151708155237404E-14</v>
      </c>
      <c r="T95" s="19">
        <v>9.3480778673438105E-14</v>
      </c>
      <c r="U95" s="19">
        <v>8.8262730457699894E-14</v>
      </c>
      <c r="V95" s="19">
        <v>9.6589403142388594E-14</v>
      </c>
      <c r="W95" s="19">
        <v>8.9261931179862497E-14</v>
      </c>
      <c r="X95" s="19">
        <v>8.8262730457699894E-14</v>
      </c>
      <c r="Y95" s="19">
        <v>9.6589403142388594E-14</v>
      </c>
      <c r="Z95" s="19">
        <v>8.9261931179862497E-14</v>
      </c>
      <c r="AA95" s="19">
        <v>8.9594998087250095E-14</v>
      </c>
      <c r="AB95" s="19">
        <v>1.07913677993565E-13</v>
      </c>
      <c r="AC95" s="19">
        <v>8.9039886574937504E-14</v>
      </c>
      <c r="AD95" s="19">
        <v>9.0594198809412698E-14</v>
      </c>
      <c r="AE95" s="19">
        <v>9.6589403142388594E-14</v>
      </c>
      <c r="AF95" s="19">
        <v>8.9261931179862497E-14</v>
      </c>
      <c r="AG95" s="19">
        <v>9.0594198809412698E-14</v>
      </c>
      <c r="AH95" s="19">
        <v>9.6589403142388594E-14</v>
      </c>
      <c r="AI95" s="19">
        <v>8.9261931179862497E-14</v>
      </c>
    </row>
    <row r="96" spans="1:35" x14ac:dyDescent="0.45">
      <c r="A96" s="19">
        <v>8.9483975784787605E-14</v>
      </c>
      <c r="B96" s="19">
        <v>9.8587804586713901E-14</v>
      </c>
      <c r="C96" s="19">
        <v>8.9372953482325102E-14</v>
      </c>
      <c r="D96" s="19">
        <v>9.8587804586713901E-14</v>
      </c>
      <c r="E96" s="19">
        <v>8.8373752760162398E-14</v>
      </c>
      <c r="F96" s="19">
        <v>9.9587005308876504E-14</v>
      </c>
      <c r="G96" s="19">
        <v>9.0150109599562698E-14</v>
      </c>
      <c r="H96" s="19">
        <v>9.8587804586713901E-14</v>
      </c>
      <c r="I96" s="19">
        <v>9.0705221111875201E-14</v>
      </c>
      <c r="J96" s="19">
        <v>9.8587804586713901E-14</v>
      </c>
      <c r="K96" s="19">
        <v>8.8484775062624901E-14</v>
      </c>
      <c r="L96" s="19">
        <v>9.3480778673438105E-14</v>
      </c>
      <c r="M96" s="19">
        <v>8.8595797365087404E-14</v>
      </c>
      <c r="N96" s="19">
        <v>9.3036689463588105E-14</v>
      </c>
      <c r="O96" s="19">
        <v>8.9706020389712598E-14</v>
      </c>
      <c r="P96" s="19">
        <v>9.6256336235000996E-14</v>
      </c>
      <c r="Q96" s="19">
        <v>8.8928864272475001E-14</v>
      </c>
      <c r="R96" s="19">
        <v>9.3480778673438105E-14</v>
      </c>
      <c r="S96" s="19">
        <v>8.8706819667549995E-14</v>
      </c>
      <c r="T96" s="19">
        <v>9.3480778673438105E-14</v>
      </c>
      <c r="U96" s="19">
        <v>8.9039886574937504E-14</v>
      </c>
      <c r="V96" s="19">
        <v>1.00364161426114E-13</v>
      </c>
      <c r="W96" s="19">
        <v>8.9150908877399994E-14</v>
      </c>
      <c r="X96" s="19">
        <v>8.9039886574937504E-14</v>
      </c>
      <c r="Y96" s="19">
        <v>1.00364161426114E-13</v>
      </c>
      <c r="Z96" s="19">
        <v>8.9150908877399994E-14</v>
      </c>
      <c r="AA96" s="19">
        <v>9.0483176506950195E-14</v>
      </c>
      <c r="AB96" s="19">
        <v>9.8365759981788794E-14</v>
      </c>
      <c r="AC96" s="19">
        <v>8.9483975784787605E-14</v>
      </c>
      <c r="AD96" s="19">
        <v>9.0705221111875201E-14</v>
      </c>
      <c r="AE96" s="19">
        <v>1.00364161426114E-13</v>
      </c>
      <c r="AF96" s="19">
        <v>8.9150908877399994E-14</v>
      </c>
      <c r="AG96" s="19">
        <v>9.0705221111875201E-14</v>
      </c>
      <c r="AH96" s="19">
        <v>1.00364161426114E-13</v>
      </c>
      <c r="AI96" s="19">
        <v>8.9150908877399994E-14</v>
      </c>
    </row>
    <row r="97" spans="1:110" x14ac:dyDescent="0.45">
      <c r="A97" s="19">
        <v>8.6819440525687204E-14</v>
      </c>
      <c r="B97" s="19">
        <v>9.5257135512838406E-14</v>
      </c>
      <c r="C97" s="19">
        <v>8.9261931179862497E-14</v>
      </c>
      <c r="D97" s="19">
        <v>9.5257135512838406E-14</v>
      </c>
      <c r="E97" s="19">
        <v>9.0039087297100195E-14</v>
      </c>
      <c r="F97" s="19">
        <v>9.8032693074401297E-14</v>
      </c>
      <c r="G97" s="19">
        <v>8.9817042692175101E-14</v>
      </c>
      <c r="H97" s="19">
        <v>9.5257135512838406E-14</v>
      </c>
      <c r="I97" s="19">
        <v>9.0816243414337805E-14</v>
      </c>
      <c r="J97" s="19">
        <v>9.5257135512838406E-14</v>
      </c>
      <c r="K97" s="19">
        <v>8.8040685852774901E-14</v>
      </c>
      <c r="L97" s="19">
        <v>9.50350909079134E-14</v>
      </c>
      <c r="M97" s="19">
        <v>8.8706819667549995E-14</v>
      </c>
      <c r="N97" s="19">
        <v>9.50350909079134E-14</v>
      </c>
      <c r="O97" s="19">
        <v>8.8595797365087404E-14</v>
      </c>
      <c r="P97" s="19">
        <v>9.5479180117763399E-14</v>
      </c>
      <c r="Q97" s="19">
        <v>8.7707618945387304E-14</v>
      </c>
      <c r="R97" s="19">
        <v>9.50350909079134E-14</v>
      </c>
      <c r="S97" s="19">
        <v>8.8151708155237404E-14</v>
      </c>
      <c r="T97" s="19">
        <v>9.50350909079134E-14</v>
      </c>
      <c r="U97" s="19">
        <v>9.0705221111875201E-14</v>
      </c>
      <c r="V97" s="19">
        <v>9.7033492352238606E-14</v>
      </c>
      <c r="W97" s="19">
        <v>8.9150908877399994E-14</v>
      </c>
      <c r="X97" s="19">
        <v>9.0705221111875201E-14</v>
      </c>
      <c r="Y97" s="19">
        <v>9.7033492352238606E-14</v>
      </c>
      <c r="Z97" s="19">
        <v>8.9150908877399994E-14</v>
      </c>
      <c r="AA97" s="19">
        <v>8.9594998087250095E-14</v>
      </c>
      <c r="AB97" s="19">
        <v>1.02584607475364E-13</v>
      </c>
      <c r="AC97" s="19">
        <v>8.9261931179862497E-14</v>
      </c>
      <c r="AD97" s="19">
        <v>9.1260332624187805E-14</v>
      </c>
      <c r="AE97" s="19">
        <v>9.7033492352238606E-14</v>
      </c>
      <c r="AF97" s="19">
        <v>8.9150908877399994E-14</v>
      </c>
      <c r="AG97" s="19">
        <v>9.1260332624187805E-14</v>
      </c>
      <c r="AH97" s="19">
        <v>9.7033492352238606E-14</v>
      </c>
      <c r="AI97" s="19">
        <v>8.9150908877399994E-14</v>
      </c>
    </row>
    <row r="98" spans="1:110" x14ac:dyDescent="0.45">
      <c r="A98" s="19">
        <v>8.8484775062624901E-14</v>
      </c>
      <c r="B98" s="19">
        <v>9.2703622556200495E-14</v>
      </c>
      <c r="C98" s="19">
        <v>8.9150908877399994E-14</v>
      </c>
      <c r="D98" s="19">
        <v>9.2703622556200495E-14</v>
      </c>
      <c r="E98" s="19">
        <v>8.9706020389712598E-14</v>
      </c>
      <c r="F98" s="19">
        <v>9.8254737679326303E-14</v>
      </c>
      <c r="G98" s="19">
        <v>8.9150908877399994E-14</v>
      </c>
      <c r="H98" s="19">
        <v>9.2703622556200495E-14</v>
      </c>
      <c r="I98" s="19">
        <v>8.9928064994637604E-14</v>
      </c>
      <c r="J98" s="19">
        <v>9.2703622556200495E-14</v>
      </c>
      <c r="K98" s="19">
        <v>8.9150908877399994E-14</v>
      </c>
      <c r="L98" s="19">
        <v>9.76996261670137E-14</v>
      </c>
      <c r="M98" s="19">
        <v>8.9594998087250095E-14</v>
      </c>
      <c r="N98" s="19">
        <v>9.76996261670137E-14</v>
      </c>
      <c r="O98" s="19">
        <v>8.7596596642924801E-14</v>
      </c>
      <c r="P98" s="19">
        <v>9.4479979395600796E-14</v>
      </c>
      <c r="Q98" s="19">
        <v>8.7596596642924801E-14</v>
      </c>
      <c r="R98" s="19">
        <v>9.76996261670137E-14</v>
      </c>
      <c r="S98" s="19">
        <v>8.8262730457699894E-14</v>
      </c>
      <c r="T98" s="19">
        <v>9.76996261670137E-14</v>
      </c>
      <c r="U98" s="19">
        <v>8.9928064994637604E-14</v>
      </c>
      <c r="V98" s="19">
        <v>1.04916075827077E-13</v>
      </c>
      <c r="W98" s="19">
        <v>8.9150908877399994E-14</v>
      </c>
      <c r="X98" s="19">
        <v>8.9928064994637604E-14</v>
      </c>
      <c r="Y98" s="19">
        <v>1.04916075827077E-13</v>
      </c>
      <c r="Z98" s="19">
        <v>8.9150908877399994E-14</v>
      </c>
      <c r="AA98" s="19">
        <v>9.0039087297100195E-14</v>
      </c>
      <c r="AB98" s="19">
        <v>1.02140518265514E-13</v>
      </c>
      <c r="AC98" s="19">
        <v>8.9261931179862497E-14</v>
      </c>
      <c r="AD98" s="19">
        <v>8.8928864272475001E-14</v>
      </c>
      <c r="AE98" s="19">
        <v>1.04916075827077E-13</v>
      </c>
      <c r="AF98" s="19">
        <v>8.9150908877399994E-14</v>
      </c>
      <c r="AG98" s="19">
        <v>8.8928864272475001E-14</v>
      </c>
      <c r="AH98" s="19">
        <v>1.04916075827077E-13</v>
      </c>
      <c r="AI98" s="19">
        <v>8.9150908877399994E-14</v>
      </c>
    </row>
    <row r="99" spans="1:110" x14ac:dyDescent="0.45">
      <c r="A99" s="19">
        <v>8.8817841970012498E-14</v>
      </c>
      <c r="B99" s="19">
        <v>9.3591800975900696E-14</v>
      </c>
      <c r="C99" s="19">
        <v>8.8706819667549995E-14</v>
      </c>
      <c r="D99" s="19">
        <v>9.3591800975900696E-14</v>
      </c>
      <c r="E99" s="19">
        <v>8.8706819667549995E-14</v>
      </c>
      <c r="F99" s="19">
        <v>9.6922470049776103E-14</v>
      </c>
      <c r="G99" s="19">
        <v>8.9706020389712598E-14</v>
      </c>
      <c r="H99" s="19">
        <v>9.3591800975900696E-14</v>
      </c>
      <c r="I99" s="19">
        <v>9.1593399531575402E-14</v>
      </c>
      <c r="J99" s="19">
        <v>9.3591800975900696E-14</v>
      </c>
      <c r="K99" s="19">
        <v>8.9039886574937504E-14</v>
      </c>
      <c r="L99" s="19">
        <v>9.5812247025150997E-14</v>
      </c>
      <c r="M99" s="19">
        <v>8.8373752760162398E-14</v>
      </c>
      <c r="N99" s="19">
        <v>9.5812247025150997E-14</v>
      </c>
      <c r="O99" s="19">
        <v>8.8706819667549995E-14</v>
      </c>
      <c r="P99" s="19">
        <v>9.7366559259626203E-14</v>
      </c>
      <c r="Q99" s="19">
        <v>8.8706819667549995E-14</v>
      </c>
      <c r="R99" s="19">
        <v>9.7588603864551197E-14</v>
      </c>
      <c r="S99" s="19">
        <v>8.9372953482325102E-14</v>
      </c>
      <c r="T99" s="19">
        <v>9.7588603864551197E-14</v>
      </c>
      <c r="U99" s="19">
        <v>8.9150908877399994E-14</v>
      </c>
      <c r="V99" s="19">
        <v>2.37975195105377E-11</v>
      </c>
      <c r="W99" s="19">
        <v>8.9150908877399994E-14</v>
      </c>
      <c r="X99" s="19">
        <v>8.9150908877399994E-14</v>
      </c>
      <c r="Y99" s="19">
        <v>2.37975195105377E-11</v>
      </c>
      <c r="Z99" s="19">
        <v>8.9150908877399994E-14</v>
      </c>
      <c r="AA99" s="19">
        <v>8.9928064994637604E-14</v>
      </c>
      <c r="AB99" s="19">
        <v>1.06026298851702E-13</v>
      </c>
      <c r="AC99" s="19">
        <v>8.9150908877399994E-14</v>
      </c>
      <c r="AD99" s="19">
        <v>8.9817042692175101E-14</v>
      </c>
      <c r="AE99" s="19">
        <v>2.37975195105377E-11</v>
      </c>
      <c r="AF99" s="19">
        <v>8.9150908877399994E-14</v>
      </c>
      <c r="AG99" s="19">
        <v>8.9817042692175101E-14</v>
      </c>
      <c r="AH99" s="19">
        <v>2.37975195105377E-11</v>
      </c>
      <c r="AI99" s="19">
        <v>8.9150908877399994E-14</v>
      </c>
    </row>
    <row r="100" spans="1:110" x14ac:dyDescent="0.45">
      <c r="A100" s="19">
        <v>8.9594998087250095E-14</v>
      </c>
      <c r="B100" s="19">
        <v>9.6478380839926103E-14</v>
      </c>
      <c r="C100" s="19">
        <v>8.8151708155237404E-14</v>
      </c>
      <c r="D100" s="19">
        <v>9.6478380839926103E-14</v>
      </c>
      <c r="E100" s="19">
        <v>8.9483975784787605E-14</v>
      </c>
      <c r="F100" s="19">
        <v>9.6367358537463499E-14</v>
      </c>
      <c r="G100" s="19">
        <v>8.9928064994637604E-14</v>
      </c>
      <c r="H100" s="19">
        <v>9.6478380839926103E-14</v>
      </c>
      <c r="I100" s="19">
        <v>8.9150908877399994E-14</v>
      </c>
      <c r="J100" s="19">
        <v>9.6478380839926103E-14</v>
      </c>
      <c r="K100" s="19">
        <v>9.0372154204487705E-14</v>
      </c>
      <c r="L100" s="19">
        <v>9.4035890185750696E-14</v>
      </c>
      <c r="M100" s="19">
        <v>8.8595797365087404E-14</v>
      </c>
      <c r="N100" s="19">
        <v>9.4035890185750696E-14</v>
      </c>
      <c r="O100" s="19">
        <v>8.9706020389712598E-14</v>
      </c>
      <c r="P100" s="19">
        <v>9.4924068605450796E-14</v>
      </c>
      <c r="Q100" s="19">
        <v>8.8595797365087404E-14</v>
      </c>
      <c r="R100" s="19">
        <v>9.4035890185750696E-14</v>
      </c>
      <c r="S100" s="19">
        <v>8.8817841970012498E-14</v>
      </c>
      <c r="T100" s="19">
        <v>9.4035890185750696E-14</v>
      </c>
      <c r="U100" s="19">
        <v>8.9706020389712598E-14</v>
      </c>
      <c r="V100" s="19">
        <v>1.00697228333501E-13</v>
      </c>
      <c r="W100" s="19">
        <v>8.9150908877399994E-14</v>
      </c>
      <c r="X100" s="19">
        <v>8.9706020389712598E-14</v>
      </c>
      <c r="Y100" s="19">
        <v>1.00697228333501E-13</v>
      </c>
      <c r="Z100" s="19">
        <v>8.9150908877399994E-14</v>
      </c>
      <c r="AA100" s="19">
        <v>8.9817042692175101E-14</v>
      </c>
      <c r="AB100" s="19">
        <v>1.05804254246777E-13</v>
      </c>
      <c r="AC100" s="19">
        <v>8.9150908877399994E-14</v>
      </c>
      <c r="AD100" s="19">
        <v>8.9372953482325102E-14</v>
      </c>
      <c r="AE100" s="19">
        <v>1.00697228333501E-13</v>
      </c>
      <c r="AF100" s="19">
        <v>8.9150908877399994E-14</v>
      </c>
      <c r="AG100" s="19">
        <v>8.9372953482325102E-14</v>
      </c>
      <c r="AH100" s="19">
        <v>1.00697228333501E-13</v>
      </c>
      <c r="AI100" s="19">
        <v>8.9150908877399994E-14</v>
      </c>
    </row>
    <row r="101" spans="1:110" x14ac:dyDescent="0.45">
      <c r="A101" s="19">
        <v>8.9706020389712598E-14</v>
      </c>
      <c r="B101" s="19">
        <v>9.3591800975900696E-14</v>
      </c>
      <c r="C101" s="19">
        <v>8.9817042692175101E-14</v>
      </c>
      <c r="D101" s="19">
        <v>9.3702823278363199E-14</v>
      </c>
      <c r="E101" s="19">
        <v>8.9372953482325102E-14</v>
      </c>
      <c r="F101" s="19">
        <v>9.90318937965639E-14</v>
      </c>
      <c r="G101" s="19">
        <v>8.9150908877399994E-14</v>
      </c>
      <c r="H101" s="19">
        <v>9.3591800975900696E-14</v>
      </c>
      <c r="I101" s="19">
        <v>9.0483176506950195E-14</v>
      </c>
      <c r="J101" s="19">
        <v>9.3591800975900696E-14</v>
      </c>
      <c r="K101" s="19">
        <v>9.0261131902025201E-14</v>
      </c>
      <c r="L101" s="19">
        <v>9.2148511043887905E-14</v>
      </c>
      <c r="M101" s="19">
        <v>8.8706819667549995E-14</v>
      </c>
      <c r="N101" s="19">
        <v>9.2148511043887905E-14</v>
      </c>
      <c r="O101" s="19">
        <v>8.8817841970012498E-14</v>
      </c>
      <c r="P101" s="19">
        <v>9.5701224722688494E-14</v>
      </c>
      <c r="Q101" s="19">
        <v>8.8373752760162398E-14</v>
      </c>
      <c r="R101" s="19">
        <v>9.2148511043887905E-14</v>
      </c>
      <c r="S101" s="19">
        <v>8.8817841970012498E-14</v>
      </c>
      <c r="T101" s="19">
        <v>9.2148511043887905E-14</v>
      </c>
      <c r="U101" s="19">
        <v>8.8817841970012498E-14</v>
      </c>
      <c r="V101" s="19">
        <v>9.4591001698063299E-14</v>
      </c>
      <c r="W101" s="19">
        <v>8.9150908877399994E-14</v>
      </c>
      <c r="X101" s="19">
        <v>8.8817841970012498E-14</v>
      </c>
      <c r="Y101" s="19">
        <v>9.4591001698063299E-14</v>
      </c>
      <c r="Z101" s="19">
        <v>8.9150908877399994E-14</v>
      </c>
      <c r="AA101" s="19">
        <v>8.8928864272475001E-14</v>
      </c>
      <c r="AB101" s="19">
        <v>9.8809849191638894E-14</v>
      </c>
      <c r="AC101" s="19">
        <v>8.9372953482325102E-14</v>
      </c>
      <c r="AD101" s="19">
        <v>8.9039886574937504E-14</v>
      </c>
      <c r="AE101" s="19">
        <v>9.4591001698063299E-14</v>
      </c>
      <c r="AF101" s="19">
        <v>8.9150908877399994E-14</v>
      </c>
      <c r="AG101" s="19">
        <v>8.9039886574937504E-14</v>
      </c>
      <c r="AH101" s="19">
        <v>9.4591001698063299E-14</v>
      </c>
      <c r="AI101" s="19">
        <v>8.9150908877399994E-14</v>
      </c>
    </row>
    <row r="102" spans="1:110" x14ac:dyDescent="0.45">
      <c r="A102" s="19">
        <v>9.0483176506950195E-14</v>
      </c>
      <c r="B102" s="19">
        <v>9.2703622556200495E-14</v>
      </c>
      <c r="C102" s="19">
        <v>8.9817042692175101E-14</v>
      </c>
      <c r="D102" s="19">
        <v>9.4035890185750696E-14</v>
      </c>
      <c r="E102" s="19">
        <v>8.9817042692175101E-14</v>
      </c>
      <c r="F102" s="19">
        <v>9.4035890185750696E-14</v>
      </c>
      <c r="G102" s="19">
        <v>8.9817042692175101E-14</v>
      </c>
      <c r="H102" s="19">
        <v>9.2703622556200495E-14</v>
      </c>
      <c r="I102" s="19">
        <v>8.9372953482325102E-14</v>
      </c>
      <c r="J102" s="19">
        <v>9.2703622556200495E-14</v>
      </c>
      <c r="K102" s="19">
        <v>8.8706819667549995E-14</v>
      </c>
      <c r="L102" s="19">
        <v>9.2703622556200495E-14</v>
      </c>
      <c r="M102" s="19">
        <v>9.0039087297100195E-14</v>
      </c>
      <c r="N102" s="19">
        <v>9.2703622556200495E-14</v>
      </c>
      <c r="O102" s="19">
        <v>8.8595797365087404E-14</v>
      </c>
      <c r="P102" s="19">
        <v>9.2037488741425401E-14</v>
      </c>
      <c r="Q102" s="19">
        <v>8.9039886574937504E-14</v>
      </c>
      <c r="R102" s="19">
        <v>9.2703622556200495E-14</v>
      </c>
      <c r="S102" s="19">
        <v>8.8817841970012498E-14</v>
      </c>
      <c r="T102" s="19">
        <v>9.2703622556200495E-14</v>
      </c>
      <c r="U102" s="19">
        <v>8.8151708155237404E-14</v>
      </c>
      <c r="V102" s="19">
        <v>1.02917674382752E-13</v>
      </c>
      <c r="W102" s="19">
        <v>8.9150908877399994E-14</v>
      </c>
      <c r="X102" s="19">
        <v>8.8151708155237404E-14</v>
      </c>
      <c r="Y102" s="19">
        <v>1.02917674382752E-13</v>
      </c>
      <c r="Z102" s="19">
        <v>8.9150908877399994E-14</v>
      </c>
      <c r="AA102" s="19">
        <v>9.0594198809412698E-14</v>
      </c>
      <c r="AB102" s="19">
        <v>1.02917674382752E-13</v>
      </c>
      <c r="AC102" s="19">
        <v>8.9039886574937504E-14</v>
      </c>
      <c r="AD102" s="19">
        <v>8.9594998087250095E-14</v>
      </c>
      <c r="AE102" s="19">
        <v>1.02917674382752E-13</v>
      </c>
      <c r="AF102" s="19">
        <v>8.9150908877399994E-14</v>
      </c>
      <c r="AG102" s="19">
        <v>8.9594998087250095E-14</v>
      </c>
      <c r="AH102" s="19">
        <v>1.02917674382752E-13</v>
      </c>
      <c r="AI102" s="19">
        <v>8.9150908877399994E-14</v>
      </c>
    </row>
    <row r="104" spans="1:110" x14ac:dyDescent="0.45">
      <c r="A104" t="s">
        <v>0</v>
      </c>
      <c r="AL104" t="s">
        <v>19</v>
      </c>
      <c r="AM104" s="3">
        <v>2.2000000000000002</v>
      </c>
      <c r="BW104" t="s">
        <v>31</v>
      </c>
    </row>
    <row r="106" spans="1:110" x14ac:dyDescent="0.45">
      <c r="A106" s="2"/>
      <c r="B106" s="2" t="str">
        <f>A2</f>
        <v>UF Bitdiff Cbrt</v>
      </c>
      <c r="C106" s="2" t="str">
        <f t="shared" ref="C106:AJ106" si="0">B2</f>
        <v>UF BitdiffVA Cbrt</v>
      </c>
      <c r="D106" s="2" t="str">
        <f t="shared" si="0"/>
        <v>UF HardLog Cbrt</v>
      </c>
      <c r="E106" s="2" t="str">
        <f t="shared" si="0"/>
        <v>UF HardLogVA Cbrt</v>
      </c>
      <c r="F106" s="2" t="str">
        <f t="shared" si="0"/>
        <v>UF Log Cbrt</v>
      </c>
      <c r="G106" s="2" t="str">
        <f t="shared" si="0"/>
        <v>UF LogVA Cbrt</v>
      </c>
      <c r="H106" s="2" t="str">
        <f t="shared" si="0"/>
        <v>UF Mul Cbrt</v>
      </c>
      <c r="I106" s="2" t="str">
        <f t="shared" si="0"/>
        <v>UF MulVA Cbrt</v>
      </c>
      <c r="J106" s="2" t="str">
        <f t="shared" si="0"/>
        <v>UF NoLog Cbrt</v>
      </c>
      <c r="K106" s="2" t="str">
        <f t="shared" si="0"/>
        <v>UF NoLogVA Cbrt</v>
      </c>
      <c r="L106" s="2" t="str">
        <f t="shared" si="0"/>
        <v>UFDistr Bitdiff Cbrt</v>
      </c>
      <c r="M106" s="2" t="str">
        <f t="shared" si="0"/>
        <v>UFDistr BitdiffVA Cbrt</v>
      </c>
      <c r="N106" s="2" t="str">
        <f t="shared" si="0"/>
        <v>UFDistr HardLog Cbrt</v>
      </c>
      <c r="O106" s="2" t="str">
        <f t="shared" si="0"/>
        <v>UFDistr HardLogVA Cbrt</v>
      </c>
      <c r="P106" s="2" t="str">
        <f t="shared" si="0"/>
        <v>UFDistr Log Cbrt</v>
      </c>
      <c r="Q106" s="2" t="str">
        <f t="shared" si="0"/>
        <v>UFDistr LogVA Cbrt</v>
      </c>
      <c r="R106" s="2" t="str">
        <f t="shared" si="0"/>
        <v>UFDistr Mul Cbrt</v>
      </c>
      <c r="S106" s="2" t="str">
        <f t="shared" si="0"/>
        <v>UFDistr MulVA Cbrt</v>
      </c>
      <c r="T106" s="2" t="str">
        <f t="shared" si="0"/>
        <v>UFDistr NoLog Cbrt</v>
      </c>
      <c r="U106" s="2" t="str">
        <f t="shared" si="0"/>
        <v>UFDistr NoLogVA Cbrt</v>
      </c>
      <c r="V106" s="2" t="str">
        <f t="shared" si="0"/>
        <v>UFCenter Bitdiff Cbrt</v>
      </c>
      <c r="W106" s="2" t="str">
        <f t="shared" si="0"/>
        <v>UFCenter BitdiffVA Cbrt</v>
      </c>
      <c r="X106" s="2" t="str">
        <f t="shared" si="0"/>
        <v>UFCenter BitdiffFN Cbrt</v>
      </c>
      <c r="Y106" s="2" t="str">
        <f t="shared" si="0"/>
        <v>UFCenter HardLog Cbrt</v>
      </c>
      <c r="Z106" s="2" t="str">
        <f t="shared" si="0"/>
        <v>UFCenter HardLogVA Cbrt</v>
      </c>
      <c r="AA106" s="2" t="str">
        <f t="shared" si="0"/>
        <v>UFCenter HardLogFN Cbrt</v>
      </c>
      <c r="AB106" s="2" t="str">
        <f t="shared" si="0"/>
        <v>UFCenter Log Cbrt</v>
      </c>
      <c r="AC106" s="2" t="str">
        <f t="shared" si="0"/>
        <v>UFCenter LogVA Cbrt</v>
      </c>
      <c r="AD106" s="2" t="str">
        <f t="shared" si="0"/>
        <v>UFCenter LogFN Cbrt</v>
      </c>
      <c r="AE106" s="2" t="str">
        <f t="shared" si="0"/>
        <v>UFCenter Mul Cbrt</v>
      </c>
      <c r="AF106" s="2" t="str">
        <f t="shared" si="0"/>
        <v>UFCenter MulVA Cbrt</v>
      </c>
      <c r="AG106" s="2" t="str">
        <f t="shared" si="0"/>
        <v>UFCenter MulFN Cbrt</v>
      </c>
      <c r="AH106" s="2" t="str">
        <f t="shared" si="0"/>
        <v>UFCenter NoLog Cbrt</v>
      </c>
      <c r="AI106" s="2" t="str">
        <f t="shared" si="0"/>
        <v>UFCenter NoLogVA Cbrt</v>
      </c>
      <c r="AJ106" s="2" t="str">
        <f t="shared" si="0"/>
        <v>UFCenter NoLogFN Cbrt</v>
      </c>
      <c r="AM106" s="4" t="str">
        <f>A2</f>
        <v>UF Bitdiff Cbrt</v>
      </c>
      <c r="AN106" s="4" t="str">
        <f t="shared" ref="AN106:BU106" si="1">B2</f>
        <v>UF BitdiffVA Cbrt</v>
      </c>
      <c r="AO106" s="4" t="str">
        <f t="shared" si="1"/>
        <v>UF HardLog Cbrt</v>
      </c>
      <c r="AP106" s="4" t="str">
        <f t="shared" si="1"/>
        <v>UF HardLogVA Cbrt</v>
      </c>
      <c r="AQ106" s="4" t="str">
        <f t="shared" si="1"/>
        <v>UF Log Cbrt</v>
      </c>
      <c r="AR106" s="4" t="str">
        <f t="shared" si="1"/>
        <v>UF LogVA Cbrt</v>
      </c>
      <c r="AS106" s="4" t="str">
        <f t="shared" si="1"/>
        <v>UF Mul Cbrt</v>
      </c>
      <c r="AT106" s="4" t="str">
        <f t="shared" si="1"/>
        <v>UF MulVA Cbrt</v>
      </c>
      <c r="AU106" s="4" t="str">
        <f t="shared" si="1"/>
        <v>UF NoLog Cbrt</v>
      </c>
      <c r="AV106" s="4" t="str">
        <f t="shared" si="1"/>
        <v>UF NoLogVA Cbrt</v>
      </c>
      <c r="AW106" s="4" t="str">
        <f t="shared" si="1"/>
        <v>UFDistr Bitdiff Cbrt</v>
      </c>
      <c r="AX106" s="4" t="str">
        <f t="shared" si="1"/>
        <v>UFDistr BitdiffVA Cbrt</v>
      </c>
      <c r="AY106" s="4" t="str">
        <f t="shared" si="1"/>
        <v>UFDistr HardLog Cbrt</v>
      </c>
      <c r="AZ106" s="4" t="str">
        <f t="shared" si="1"/>
        <v>UFDistr HardLogVA Cbrt</v>
      </c>
      <c r="BA106" s="4" t="str">
        <f t="shared" si="1"/>
        <v>UFDistr Log Cbrt</v>
      </c>
      <c r="BB106" s="4" t="str">
        <f t="shared" si="1"/>
        <v>UFDistr LogVA Cbrt</v>
      </c>
      <c r="BC106" s="4" t="str">
        <f t="shared" si="1"/>
        <v>UFDistr Mul Cbrt</v>
      </c>
      <c r="BD106" s="4" t="str">
        <f t="shared" si="1"/>
        <v>UFDistr MulVA Cbrt</v>
      </c>
      <c r="BE106" s="4" t="str">
        <f t="shared" si="1"/>
        <v>UFDistr NoLog Cbrt</v>
      </c>
      <c r="BF106" s="4" t="str">
        <f t="shared" si="1"/>
        <v>UFDistr NoLogVA Cbrt</v>
      </c>
      <c r="BG106" s="4" t="str">
        <f t="shared" si="1"/>
        <v>UFCenter Bitdiff Cbrt</v>
      </c>
      <c r="BH106" s="4" t="str">
        <f t="shared" si="1"/>
        <v>UFCenter BitdiffVA Cbrt</v>
      </c>
      <c r="BI106" s="4" t="str">
        <f t="shared" si="1"/>
        <v>UFCenter BitdiffFN Cbrt</v>
      </c>
      <c r="BJ106" s="4" t="str">
        <f t="shared" si="1"/>
        <v>UFCenter HardLog Cbrt</v>
      </c>
      <c r="BK106" s="4" t="str">
        <f t="shared" si="1"/>
        <v>UFCenter HardLogVA Cbrt</v>
      </c>
      <c r="BL106" s="4" t="str">
        <f t="shared" si="1"/>
        <v>UFCenter HardLogFN Cbrt</v>
      </c>
      <c r="BM106" s="4" t="str">
        <f t="shared" si="1"/>
        <v>UFCenter Log Cbrt</v>
      </c>
      <c r="BN106" s="4" t="str">
        <f t="shared" si="1"/>
        <v>UFCenter LogVA Cbrt</v>
      </c>
      <c r="BO106" s="4" t="str">
        <f t="shared" si="1"/>
        <v>UFCenter LogFN Cbrt</v>
      </c>
      <c r="BP106" s="4" t="str">
        <f t="shared" si="1"/>
        <v>UFCenter Mul Cbrt</v>
      </c>
      <c r="BQ106" s="4" t="str">
        <f t="shared" si="1"/>
        <v>UFCenter MulVA Cbrt</v>
      </c>
      <c r="BR106" s="4" t="str">
        <f t="shared" si="1"/>
        <v>UFCenter MulFN Cbrt</v>
      </c>
      <c r="BS106" s="4" t="str">
        <f t="shared" si="1"/>
        <v>UFCenter NoLog Cbrt</v>
      </c>
      <c r="BT106" s="4" t="str">
        <f t="shared" si="1"/>
        <v>UFCenter NoLogVA Cbrt</v>
      </c>
      <c r="BU106" s="4" t="str">
        <f t="shared" si="1"/>
        <v>UFCenter NoLogFN Cbrt</v>
      </c>
      <c r="BW106" s="2"/>
      <c r="BX106" s="2" t="str">
        <f>A2</f>
        <v>UF Bitdiff Cbrt</v>
      </c>
      <c r="BY106" s="2" t="str">
        <f t="shared" ref="BY106:DF106" si="2">B2</f>
        <v>UF BitdiffVA Cbrt</v>
      </c>
      <c r="BZ106" s="2" t="str">
        <f t="shared" si="2"/>
        <v>UF HardLog Cbrt</v>
      </c>
      <c r="CA106" s="2" t="str">
        <f t="shared" si="2"/>
        <v>UF HardLogVA Cbrt</v>
      </c>
      <c r="CB106" s="2" t="str">
        <f t="shared" si="2"/>
        <v>UF Log Cbrt</v>
      </c>
      <c r="CC106" s="2" t="str">
        <f t="shared" si="2"/>
        <v>UF LogVA Cbrt</v>
      </c>
      <c r="CD106" s="2" t="str">
        <f t="shared" si="2"/>
        <v>UF Mul Cbrt</v>
      </c>
      <c r="CE106" s="2" t="str">
        <f t="shared" si="2"/>
        <v>UF MulVA Cbrt</v>
      </c>
      <c r="CF106" s="2" t="str">
        <f t="shared" si="2"/>
        <v>UF NoLog Cbrt</v>
      </c>
      <c r="CG106" s="2" t="str">
        <f t="shared" si="2"/>
        <v>UF NoLogVA Cbrt</v>
      </c>
      <c r="CH106" s="2" t="str">
        <f t="shared" si="2"/>
        <v>UFDistr Bitdiff Cbrt</v>
      </c>
      <c r="CI106" s="2" t="str">
        <f t="shared" si="2"/>
        <v>UFDistr BitdiffVA Cbrt</v>
      </c>
      <c r="CJ106" s="2" t="str">
        <f t="shared" si="2"/>
        <v>UFDistr HardLog Cbrt</v>
      </c>
      <c r="CK106" s="2" t="str">
        <f t="shared" si="2"/>
        <v>UFDistr HardLogVA Cbrt</v>
      </c>
      <c r="CL106" s="2" t="str">
        <f t="shared" si="2"/>
        <v>UFDistr Log Cbrt</v>
      </c>
      <c r="CM106" s="2" t="str">
        <f t="shared" si="2"/>
        <v>UFDistr LogVA Cbrt</v>
      </c>
      <c r="CN106" s="2" t="str">
        <f t="shared" si="2"/>
        <v>UFDistr Mul Cbrt</v>
      </c>
      <c r="CO106" s="2" t="str">
        <f t="shared" si="2"/>
        <v>UFDistr MulVA Cbrt</v>
      </c>
      <c r="CP106" s="2" t="str">
        <f t="shared" si="2"/>
        <v>UFDistr NoLog Cbrt</v>
      </c>
      <c r="CQ106" s="2" t="str">
        <f t="shared" si="2"/>
        <v>UFDistr NoLogVA Cbrt</v>
      </c>
      <c r="CR106" s="2" t="str">
        <f t="shared" si="2"/>
        <v>UFCenter Bitdiff Cbrt</v>
      </c>
      <c r="CS106" s="2" t="str">
        <f t="shared" si="2"/>
        <v>UFCenter BitdiffVA Cbrt</v>
      </c>
      <c r="CT106" s="2" t="str">
        <f t="shared" si="2"/>
        <v>UFCenter BitdiffFN Cbrt</v>
      </c>
      <c r="CU106" s="2" t="str">
        <f t="shared" si="2"/>
        <v>UFCenter HardLog Cbrt</v>
      </c>
      <c r="CV106" s="2" t="str">
        <f t="shared" si="2"/>
        <v>UFCenter HardLogVA Cbrt</v>
      </c>
      <c r="CW106" s="2" t="str">
        <f t="shared" si="2"/>
        <v>UFCenter HardLogFN Cbrt</v>
      </c>
      <c r="CX106" s="2" t="str">
        <f t="shared" si="2"/>
        <v>UFCenter Log Cbrt</v>
      </c>
      <c r="CY106" s="2" t="str">
        <f t="shared" si="2"/>
        <v>UFCenter LogVA Cbrt</v>
      </c>
      <c r="CZ106" s="2" t="str">
        <f t="shared" si="2"/>
        <v>UFCenter LogFN Cbrt</v>
      </c>
      <c r="DA106" s="2" t="str">
        <f t="shared" si="2"/>
        <v>UFCenter Mul Cbrt</v>
      </c>
      <c r="DB106" s="2" t="str">
        <f t="shared" si="2"/>
        <v>UFCenter MulVA Cbrt</v>
      </c>
      <c r="DC106" s="2" t="str">
        <f t="shared" si="2"/>
        <v>UFCenter MulFN Cbrt</v>
      </c>
      <c r="DD106" s="2" t="str">
        <f t="shared" si="2"/>
        <v>UFCenter NoLog Cbrt</v>
      </c>
      <c r="DE106" s="2" t="str">
        <f t="shared" si="2"/>
        <v>UFCenter NoLogVA Cbrt</v>
      </c>
      <c r="DF106" s="2" t="str">
        <f t="shared" si="2"/>
        <v>UFCenter NoLogFN Cbrt</v>
      </c>
    </row>
    <row r="107" spans="1:110" x14ac:dyDescent="0.45">
      <c r="A107" t="s">
        <v>1</v>
      </c>
      <c r="B107">
        <f>AVERAGE(A3:A102)</f>
        <v>8.8831164646308013E-14</v>
      </c>
      <c r="C107">
        <f t="shared" ref="C107:AJ107" si="3">AVERAGE(B3:B102)</f>
        <v>9.540035428301506E-14</v>
      </c>
      <c r="D107">
        <f t="shared" si="3"/>
        <v>8.8795637509520002E-14</v>
      </c>
      <c r="E107">
        <f t="shared" si="3"/>
        <v>9.540590539813818E-14</v>
      </c>
      <c r="F107">
        <f t="shared" si="3"/>
        <v>8.969713860551563E-14</v>
      </c>
      <c r="G107">
        <f t="shared" si="3"/>
        <v>9.6272989580370422E-14</v>
      </c>
      <c r="H107">
        <f t="shared" si="3"/>
        <v>9.0187857182399945E-14</v>
      </c>
      <c r="I107">
        <f t="shared" si="3"/>
        <v>9.5449204096098573E-14</v>
      </c>
      <c r="J107">
        <f t="shared" si="3"/>
        <v>9.0256691009926705E-14</v>
      </c>
      <c r="K107">
        <f t="shared" si="3"/>
        <v>9.5449204096098573E-14</v>
      </c>
      <c r="L107">
        <f t="shared" si="3"/>
        <v>8.9332985453438582E-14</v>
      </c>
      <c r="M107">
        <f t="shared" si="3"/>
        <v>9.4095842229080513E-14</v>
      </c>
      <c r="N107">
        <f t="shared" si="3"/>
        <v>8.925638006473944E-14</v>
      </c>
      <c r="O107">
        <f t="shared" si="3"/>
        <v>9.4108054682351392E-14</v>
      </c>
      <c r="P107">
        <f t="shared" si="3"/>
        <v>8.9547258497191231E-14</v>
      </c>
      <c r="Q107">
        <f t="shared" si="3"/>
        <v>9.6437302588014909E-14</v>
      </c>
      <c r="R107">
        <f t="shared" si="3"/>
        <v>8.8509199969166733E-14</v>
      </c>
      <c r="S107">
        <f t="shared" si="3"/>
        <v>9.4053653754144758E-14</v>
      </c>
      <c r="T107">
        <f t="shared" si="3"/>
        <v>8.8544727105954718E-14</v>
      </c>
      <c r="U107">
        <f t="shared" si="3"/>
        <v>9.4053653754144758E-14</v>
      </c>
      <c r="V107">
        <f t="shared" si="3"/>
        <v>8.1275874919128893E-13</v>
      </c>
      <c r="W107">
        <f t="shared" si="3"/>
        <v>1.1062961657870555E-12</v>
      </c>
      <c r="X107">
        <f t="shared" si="3"/>
        <v>8.9147578208326173E-14</v>
      </c>
      <c r="Y107">
        <f t="shared" si="3"/>
        <v>8.1275874919128893E-13</v>
      </c>
      <c r="Z107">
        <f t="shared" si="3"/>
        <v>1.1062961657870555E-12</v>
      </c>
      <c r="AA107">
        <f t="shared" si="3"/>
        <v>8.9147578208326173E-14</v>
      </c>
      <c r="AB107">
        <f t="shared" si="3"/>
        <v>8.9360741029054211E-14</v>
      </c>
      <c r="AC107" s="20">
        <f t="shared" si="3"/>
        <v>1.4557355321187485E-13</v>
      </c>
      <c r="AD107">
        <f t="shared" si="3"/>
        <v>8.9230844935173059E-14</v>
      </c>
      <c r="AE107">
        <f t="shared" si="3"/>
        <v>8.1308182409145473E-13</v>
      </c>
      <c r="AF107">
        <f t="shared" si="3"/>
        <v>1.1062961657870555E-12</v>
      </c>
      <c r="AG107">
        <f t="shared" si="3"/>
        <v>8.9147578208326173E-14</v>
      </c>
      <c r="AH107">
        <f t="shared" si="3"/>
        <v>8.1308182409145473E-13</v>
      </c>
      <c r="AI107">
        <f t="shared" si="3"/>
        <v>1.1062961657870555E-12</v>
      </c>
      <c r="AJ107">
        <f t="shared" si="3"/>
        <v>8.9147578208326173E-14</v>
      </c>
      <c r="AL107" t="s">
        <v>22</v>
      </c>
      <c r="AM107" s="5">
        <f>AM114-$AM121</f>
        <v>8.6819440525687204E-14</v>
      </c>
      <c r="AN107" s="6">
        <f t="shared" ref="AN107:BU107" si="4">AN114-$AM121</f>
        <v>9.1038288019262798E-14</v>
      </c>
      <c r="AO107" s="6">
        <f t="shared" si="4"/>
        <v>8.6597395920762198E-14</v>
      </c>
      <c r="AP107" s="6">
        <f t="shared" si="4"/>
        <v>9.1038288019262798E-14</v>
      </c>
      <c r="AQ107" s="6">
        <f t="shared" si="4"/>
        <v>8.8040685852774901E-14</v>
      </c>
      <c r="AR107" s="6">
        <f t="shared" si="4"/>
        <v>9.1704421834037905E-14</v>
      </c>
      <c r="AS107" s="6">
        <f t="shared" si="4"/>
        <v>8.8706819667549995E-14</v>
      </c>
      <c r="AT107" s="6">
        <f t="shared" si="4"/>
        <v>9.1038288019262798E-14</v>
      </c>
      <c r="AU107" s="6">
        <f t="shared" si="4"/>
        <v>8.7818641247849794E-14</v>
      </c>
      <c r="AV107" s="6">
        <f t="shared" si="4"/>
        <v>9.1038288019262798E-14</v>
      </c>
      <c r="AW107" s="6">
        <f t="shared" si="4"/>
        <v>8.7374552037999794E-14</v>
      </c>
      <c r="AX107" s="6">
        <f t="shared" si="4"/>
        <v>9.1260332624187805E-14</v>
      </c>
      <c r="AY107" s="6">
        <f t="shared" si="4"/>
        <v>8.7263529735537304E-14</v>
      </c>
      <c r="AZ107" s="6">
        <f t="shared" si="4"/>
        <v>9.1149310321725301E-14</v>
      </c>
      <c r="BA107" s="6">
        <f t="shared" si="4"/>
        <v>8.7263529735537304E-14</v>
      </c>
      <c r="BB107" s="6">
        <f t="shared" si="4"/>
        <v>9.1593399531575402E-14</v>
      </c>
      <c r="BC107" s="6">
        <f t="shared" si="4"/>
        <v>8.71525074330747E-14</v>
      </c>
      <c r="BD107" s="6">
        <f t="shared" si="4"/>
        <v>9.1482377229112899E-14</v>
      </c>
      <c r="BE107" s="6">
        <f t="shared" si="4"/>
        <v>8.7041485130612197E-14</v>
      </c>
      <c r="BF107" s="6">
        <f t="shared" si="4"/>
        <v>9.1482377229112899E-14</v>
      </c>
      <c r="BG107" s="6">
        <f t="shared" si="4"/>
        <v>8.7041485130612197E-14</v>
      </c>
      <c r="BH107" s="6">
        <f t="shared" si="4"/>
        <v>9.4591001698063299E-14</v>
      </c>
      <c r="BI107" s="6">
        <f t="shared" si="4"/>
        <v>8.9150908877399994E-14</v>
      </c>
      <c r="BJ107" s="6">
        <f t="shared" si="4"/>
        <v>8.7041485130612197E-14</v>
      </c>
      <c r="BK107" s="6">
        <f t="shared" si="4"/>
        <v>9.4591001698063299E-14</v>
      </c>
      <c r="BL107" s="6">
        <f t="shared" si="4"/>
        <v>8.9150908877399994E-14</v>
      </c>
      <c r="BM107" s="6">
        <f t="shared" si="4"/>
        <v>8.7818641247849794E-14</v>
      </c>
      <c r="BN107" s="6">
        <f t="shared" si="4"/>
        <v>9.4591001698063299E-14</v>
      </c>
      <c r="BO107" s="6">
        <f t="shared" si="4"/>
        <v>8.9039886574937504E-14</v>
      </c>
      <c r="BP107" s="6">
        <f t="shared" si="4"/>
        <v>8.7374552037999794E-14</v>
      </c>
      <c r="BQ107" s="6">
        <f t="shared" si="4"/>
        <v>9.4591001698063299E-14</v>
      </c>
      <c r="BR107" s="6">
        <f t="shared" si="4"/>
        <v>8.9150908877399994E-14</v>
      </c>
      <c r="BS107" s="6">
        <f t="shared" si="4"/>
        <v>8.7374552037999794E-14</v>
      </c>
      <c r="BT107" s="6">
        <f t="shared" si="4"/>
        <v>9.4591001698063299E-14</v>
      </c>
      <c r="BU107" s="7">
        <f t="shared" si="4"/>
        <v>8.9150908877399994E-14</v>
      </c>
      <c r="BW107" t="s">
        <v>32</v>
      </c>
      <c r="BX107">
        <f>[1]!SHAPIRO(A3:A102)</f>
        <v>0.97885356171971993</v>
      </c>
      <c r="BY107">
        <f>[1]!SHAPIRO(B3:B102)</f>
        <v>0.98610689693578879</v>
      </c>
      <c r="BZ107">
        <f>[1]!SHAPIRO(C3:C102)</f>
        <v>0.98327762079172065</v>
      </c>
      <c r="CA107">
        <f>[1]!SHAPIRO(D3:D102)</f>
        <v>0.98583109086663967</v>
      </c>
      <c r="CB107">
        <f>[1]!SHAPIRO(E3:E102)</f>
        <v>0.9884487666823254</v>
      </c>
      <c r="CC107">
        <f>[1]!SHAPIRO(F3:F102)</f>
        <v>0.9876382800317659</v>
      </c>
      <c r="CD107">
        <f>[1]!SHAPIRO(G3:G102)</f>
        <v>0.98375316916165256</v>
      </c>
      <c r="CE107">
        <f>[1]!SHAPIRO(H3:H102)</f>
        <v>0.98560904248693715</v>
      </c>
      <c r="CF107">
        <f>[1]!SHAPIRO(I3:I102)</f>
        <v>0.97613410453547145</v>
      </c>
      <c r="CG107">
        <f>[1]!SHAPIRO(J3:J102)</f>
        <v>0.98560904248693715</v>
      </c>
      <c r="CH107">
        <f>[1]!SHAPIRO(K3:K102)</f>
        <v>0.99247429475454751</v>
      </c>
      <c r="CI107">
        <f>[1]!SHAPIRO(L3:L102)</f>
        <v>0.95997699452845175</v>
      </c>
      <c r="CJ107">
        <f>[1]!SHAPIRO(M3:M102)</f>
        <v>0.97904221258839341</v>
      </c>
      <c r="CK107">
        <f>[1]!SHAPIRO(N3:N102)</f>
        <v>0.97257510376605505</v>
      </c>
      <c r="CL107">
        <f>[1]!SHAPIRO(O3:O102)</f>
        <v>0.98256971304434415</v>
      </c>
      <c r="CM107">
        <f>[1]!SHAPIRO(P3:P102)</f>
        <v>0.9407627504754682</v>
      </c>
      <c r="CN107">
        <f>[1]!SHAPIRO(Q3:Q102)</f>
        <v>0.97839613143797266</v>
      </c>
      <c r="CO107">
        <f>[1]!SHAPIRO(R3:R102)</f>
        <v>0.94438360384765285</v>
      </c>
      <c r="CP107">
        <f>[1]!SHAPIRO(S3:S102)</f>
        <v>0.98265651053279779</v>
      </c>
      <c r="CQ107">
        <f>[1]!SHAPIRO(T3:T102)</f>
        <v>0.94438360384765285</v>
      </c>
      <c r="CR107">
        <f>[1]!SHAPIRO(U3:U102)</f>
        <v>7.5843346790638422E-2</v>
      </c>
      <c r="CS107">
        <f>[1]!SHAPIRO(V3:V102)</f>
        <v>0.1212170621171668</v>
      </c>
      <c r="CT107">
        <f>[1]!SHAPIRO(W3:W102)</f>
        <v>0.26371443465381467</v>
      </c>
      <c r="CU107">
        <f>[1]!SHAPIRO(X3:X102)</f>
        <v>7.5843346790638422E-2</v>
      </c>
      <c r="CV107">
        <f>[1]!SHAPIRO(Y3:Y102)</f>
        <v>0.1212170621171668</v>
      </c>
      <c r="CW107">
        <f>[1]!SHAPIRO(Z3:Z102)</f>
        <v>0.26371443465381467</v>
      </c>
      <c r="CX107">
        <f>[1]!SHAPIRO(AA3:AA102)</f>
        <v>0.98566866350509486</v>
      </c>
      <c r="CY107">
        <f>[1]!SHAPIRO(AB3:AB102)</f>
        <v>7.9974182074594627E-2</v>
      </c>
      <c r="CZ107">
        <f>[1]!SHAPIRO(AC3:AC102)</f>
        <v>0.87711276509813052</v>
      </c>
      <c r="DA107">
        <f>[1]!SHAPIRO(AD3:AD102)</f>
        <v>7.5853125763233373E-2</v>
      </c>
      <c r="DB107">
        <f>[1]!SHAPIRO(AE3:AE102)</f>
        <v>0.1212170621171668</v>
      </c>
      <c r="DC107">
        <f>[1]!SHAPIRO(AF3:AF102)</f>
        <v>0.26371443465381467</v>
      </c>
      <c r="DD107">
        <f>[1]!SHAPIRO(AG3:AG102)</f>
        <v>7.5853125763233373E-2</v>
      </c>
      <c r="DE107">
        <f>[1]!SHAPIRO(AH3:AH102)</f>
        <v>0.1212170621171668</v>
      </c>
      <c r="DF107">
        <f>[1]!SHAPIRO(AI3:AI102)</f>
        <v>0.26371443465381467</v>
      </c>
    </row>
    <row r="108" spans="1:110" x14ac:dyDescent="0.45">
      <c r="A108" t="s">
        <v>2</v>
      </c>
      <c r="B108">
        <f>_xlfn.STDEV.S(A3:A102)/SQRT(COUNT(A3:A102))</f>
        <v>7.0944849172220854E-17</v>
      </c>
      <c r="C108">
        <f t="shared" ref="C108:AJ108" si="5">_xlfn.STDEV.S(B3:B102)/SQRT(COUNT(B3:B102))</f>
        <v>1.9777534678044233E-16</v>
      </c>
      <c r="D108">
        <f t="shared" si="5"/>
        <v>7.8075241648848071E-17</v>
      </c>
      <c r="E108">
        <f t="shared" si="5"/>
        <v>1.8781025065758919E-16</v>
      </c>
      <c r="F108">
        <f t="shared" si="5"/>
        <v>7.6832346728147039E-17</v>
      </c>
      <c r="G108">
        <f t="shared" si="5"/>
        <v>2.0571833760966076E-16</v>
      </c>
      <c r="H108">
        <f t="shared" si="5"/>
        <v>7.145092626824554E-17</v>
      </c>
      <c r="I108">
        <f t="shared" si="5"/>
        <v>1.8945135018740072E-16</v>
      </c>
      <c r="J108">
        <f t="shared" si="5"/>
        <v>7.6087206076683159E-17</v>
      </c>
      <c r="K108">
        <f t="shared" si="5"/>
        <v>1.8945135018740072E-16</v>
      </c>
      <c r="L108">
        <f t="shared" si="5"/>
        <v>7.1456153632579197E-17</v>
      </c>
      <c r="M108">
        <f t="shared" si="5"/>
        <v>1.691219495957448E-16</v>
      </c>
      <c r="N108">
        <f t="shared" si="5"/>
        <v>7.3260360421319901E-17</v>
      </c>
      <c r="O108">
        <f t="shared" si="5"/>
        <v>1.6711465242337939E-16</v>
      </c>
      <c r="P108">
        <f t="shared" si="5"/>
        <v>8.58127891026597E-17</v>
      </c>
      <c r="Q108">
        <f t="shared" si="5"/>
        <v>2.3879849336601247E-16</v>
      </c>
      <c r="R108">
        <f t="shared" si="5"/>
        <v>5.4904049530118564E-17</v>
      </c>
      <c r="S108">
        <f t="shared" si="5"/>
        <v>1.6847508074848913E-16</v>
      </c>
      <c r="T108">
        <f t="shared" si="5"/>
        <v>5.3708206967495252E-17</v>
      </c>
      <c r="U108">
        <f t="shared" si="5"/>
        <v>1.6847508074848913E-16</v>
      </c>
      <c r="V108">
        <f t="shared" si="5"/>
        <v>7.1999292623497128E-13</v>
      </c>
      <c r="W108">
        <f t="shared" si="5"/>
        <v>7.4027861245562644E-13</v>
      </c>
      <c r="X108">
        <f t="shared" si="5"/>
        <v>2.4724833664176825E-18</v>
      </c>
      <c r="Y108">
        <f t="shared" si="5"/>
        <v>7.1999292623497128E-13</v>
      </c>
      <c r="Z108">
        <f t="shared" si="5"/>
        <v>7.4027861245562644E-13</v>
      </c>
      <c r="AA108">
        <f t="shared" si="5"/>
        <v>2.4724833664176825E-18</v>
      </c>
      <c r="AB108">
        <f t="shared" si="5"/>
        <v>8.0831540610097683E-17</v>
      </c>
      <c r="AC108" s="20">
        <f t="shared" si="5"/>
        <v>4.2793356496054116E-14</v>
      </c>
      <c r="AD108">
        <f t="shared" si="5"/>
        <v>9.7376934879868759E-18</v>
      </c>
      <c r="AE108">
        <f t="shared" si="5"/>
        <v>7.2001325394742537E-13</v>
      </c>
      <c r="AF108">
        <f t="shared" si="5"/>
        <v>7.4027861245562644E-13</v>
      </c>
      <c r="AG108">
        <f t="shared" si="5"/>
        <v>2.4724833664176825E-18</v>
      </c>
      <c r="AH108">
        <f t="shared" si="5"/>
        <v>7.2001325394742537E-13</v>
      </c>
      <c r="AI108">
        <f t="shared" si="5"/>
        <v>7.4027861245562644E-13</v>
      </c>
      <c r="AJ108">
        <f t="shared" si="5"/>
        <v>2.4724833664176825E-18</v>
      </c>
      <c r="AL108" t="s">
        <v>26</v>
      </c>
      <c r="AM108" s="8">
        <f>MAX(AM115-AM114,0)</f>
        <v>1.5543122344751939E-15</v>
      </c>
      <c r="AN108" s="9">
        <f t="shared" ref="AN108:BU111" si="6">MAX(AN115-AN114,0)</f>
        <v>2.9976021664878974E-15</v>
      </c>
      <c r="AO108" s="9">
        <f t="shared" si="6"/>
        <v>1.7763568394002E-15</v>
      </c>
      <c r="AP108" s="9">
        <f t="shared" si="6"/>
        <v>3.0808688933347715E-15</v>
      </c>
      <c r="AQ108" s="9">
        <f t="shared" si="6"/>
        <v>1.1102230246250934E-15</v>
      </c>
      <c r="AR108" s="9">
        <f t="shared" si="6"/>
        <v>3.1086244689504004E-15</v>
      </c>
      <c r="AS108" s="9">
        <f t="shared" si="6"/>
        <v>9.9920072216260302E-16</v>
      </c>
      <c r="AT108" s="9">
        <f t="shared" si="6"/>
        <v>3.1086244689504004E-15</v>
      </c>
      <c r="AU108" s="9">
        <f t="shared" si="6"/>
        <v>1.998401444325307E-15</v>
      </c>
      <c r="AV108" s="9">
        <f t="shared" si="6"/>
        <v>3.1086244689504004E-15</v>
      </c>
      <c r="AW108" s="9">
        <f t="shared" si="6"/>
        <v>1.4432899320127035E-15</v>
      </c>
      <c r="AX108" s="9">
        <f t="shared" si="6"/>
        <v>1.4432899320126909E-15</v>
      </c>
      <c r="AY108" s="9">
        <f t="shared" si="6"/>
        <v>1.526556658859565E-15</v>
      </c>
      <c r="AZ108" s="9">
        <f t="shared" si="6"/>
        <v>1.637578961322068E-15</v>
      </c>
      <c r="BA108" s="9">
        <f t="shared" si="6"/>
        <v>1.6653345369376969E-15</v>
      </c>
      <c r="BB108" s="9">
        <f t="shared" si="6"/>
        <v>3.1918911957972746E-15</v>
      </c>
      <c r="BC108" s="9">
        <f t="shared" si="6"/>
        <v>9.99200722162704E-16</v>
      </c>
      <c r="BD108" s="9">
        <f t="shared" si="6"/>
        <v>1.2212453270875965E-15</v>
      </c>
      <c r="BE108" s="9">
        <f t="shared" si="6"/>
        <v>1.110223024625207E-15</v>
      </c>
      <c r="BF108" s="9">
        <f t="shared" si="6"/>
        <v>1.2212453270875965E-15</v>
      </c>
      <c r="BG108" s="9">
        <f t="shared" si="6"/>
        <v>1.6653345369377979E-15</v>
      </c>
      <c r="BH108" s="9">
        <f t="shared" si="6"/>
        <v>2.8588242884097655E-15</v>
      </c>
      <c r="BI108" s="9">
        <f t="shared" si="6"/>
        <v>0</v>
      </c>
      <c r="BJ108" s="9">
        <f t="shared" si="6"/>
        <v>1.6653345369377979E-15</v>
      </c>
      <c r="BK108" s="9">
        <f t="shared" si="6"/>
        <v>2.8588242884097655E-15</v>
      </c>
      <c r="BL108" s="9">
        <f t="shared" si="6"/>
        <v>0</v>
      </c>
      <c r="BM108" s="9">
        <f t="shared" si="6"/>
        <v>8.8817841970020096E-16</v>
      </c>
      <c r="BN108" s="9">
        <f t="shared" si="6"/>
        <v>5.3845816694315675E-15</v>
      </c>
      <c r="BO108" s="9">
        <f t="shared" si="6"/>
        <v>1.1102230246249041E-16</v>
      </c>
      <c r="BP108" s="9">
        <f t="shared" si="6"/>
        <v>1.5265566588595776E-15</v>
      </c>
      <c r="BQ108" s="9">
        <f t="shared" si="6"/>
        <v>2.8588242884097655E-15</v>
      </c>
      <c r="BR108" s="9">
        <f t="shared" si="6"/>
        <v>0</v>
      </c>
      <c r="BS108" s="9">
        <f t="shared" si="6"/>
        <v>1.5265566588595776E-15</v>
      </c>
      <c r="BT108" s="9">
        <f t="shared" si="6"/>
        <v>2.8588242884097655E-15</v>
      </c>
      <c r="BU108" s="10">
        <f t="shared" si="6"/>
        <v>0</v>
      </c>
      <c r="BW108" t="s">
        <v>33</v>
      </c>
      <c r="BX108">
        <f>[1]!SWTEST(A3:A102)</f>
        <v>0.10817760106726715</v>
      </c>
      <c r="BY108">
        <f>[1]!SWTEST(B3:B102)</f>
        <v>0.3804167133787093</v>
      </c>
      <c r="BZ108">
        <f>[1]!SWTEST(C3:C102)</f>
        <v>0.23712729047518322</v>
      </c>
      <c r="CA108">
        <f>[1]!SWTEST(D3:D102)</f>
        <v>0.36392224705385701</v>
      </c>
      <c r="CB108">
        <f>[1]!SWTEST(E3:E102)</f>
        <v>0.54186198262095653</v>
      </c>
      <c r="CC108">
        <f>[1]!SWTEST(F3:F102)</f>
        <v>0.48193114834717177</v>
      </c>
      <c r="CD108">
        <f>[1]!SWTEST(G3:G102)</f>
        <v>0.25733812631887554</v>
      </c>
      <c r="CE108">
        <f>[1]!SWTEST(H3:H102)</f>
        <v>0.35104899652424859</v>
      </c>
      <c r="CF108">
        <f>[1]!SWTEST(I3:I102)</f>
        <v>6.6206455196987091E-2</v>
      </c>
      <c r="CG108">
        <f>[1]!SWTEST(J3:J102)</f>
        <v>0.35104899652424859</v>
      </c>
      <c r="CH108">
        <f>[1]!SWTEST(K3:K102)</f>
        <v>0.85443059122518406</v>
      </c>
      <c r="CI108">
        <f>[1]!SWTEST(L3:L102)</f>
        <v>4.0060212789442273E-3</v>
      </c>
      <c r="CJ108">
        <f>[1]!SWTEST(M3:M102)</f>
        <v>0.11191651189826157</v>
      </c>
      <c r="CK108">
        <f>[1]!SWTEST(N3:N102)</f>
        <v>3.4915139385056193E-2</v>
      </c>
      <c r="CL108">
        <f>[1]!SWTEST(O3:O102)</f>
        <v>0.20967465277384123</v>
      </c>
      <c r="CM108">
        <f>[1]!SWTEST(P3:P102)</f>
        <v>2.1465575738077725E-4</v>
      </c>
      <c r="CN108">
        <f>[1]!SWTEST(Q3:Q102)</f>
        <v>9.9614142870779743E-2</v>
      </c>
      <c r="CO108">
        <f>[1]!SWTEST(R3:R102)</f>
        <v>3.6051015099003436E-4</v>
      </c>
      <c r="CP108">
        <f>[1]!SWTEST(S3:S102)</f>
        <v>0.21287764055830583</v>
      </c>
      <c r="CQ108">
        <f>[1]!SWTEST(T3:T102)</f>
        <v>3.6051015099003436E-4</v>
      </c>
      <c r="CR108">
        <f>[1]!SWTEST(U3:U102)</f>
        <v>0</v>
      </c>
      <c r="CS108">
        <f>[1]!SWTEST(V3:V102)</f>
        <v>0</v>
      </c>
      <c r="CT108">
        <f>[1]!SWTEST(W3:W102)</f>
        <v>0</v>
      </c>
      <c r="CU108">
        <f>[1]!SWTEST(X3:X102)</f>
        <v>0</v>
      </c>
      <c r="CV108">
        <f>[1]!SWTEST(Y3:Y102)</f>
        <v>0</v>
      </c>
      <c r="CW108">
        <f>[1]!SWTEST(Z3:Z102)</f>
        <v>0</v>
      </c>
      <c r="CX108">
        <f>[1]!SWTEST(AA3:AA102)</f>
        <v>0.35446994155679568</v>
      </c>
      <c r="CY108">
        <f>[1]!SWTEST(AB3:AB102)</f>
        <v>0</v>
      </c>
      <c r="CZ108">
        <f>[1]!SWTEST(AC3:AC102)</f>
        <v>1.3725205405545893E-7</v>
      </c>
      <c r="DA108">
        <f>[1]!SWTEST(AD3:AD102)</f>
        <v>0</v>
      </c>
      <c r="DB108">
        <f>[1]!SWTEST(AE3:AE102)</f>
        <v>0</v>
      </c>
      <c r="DC108">
        <f>[1]!SWTEST(AF3:AF102)</f>
        <v>0</v>
      </c>
      <c r="DD108">
        <f>[1]!SWTEST(AG3:AG102)</f>
        <v>0</v>
      </c>
      <c r="DE108">
        <f>[1]!SWTEST(AH3:AH102)</f>
        <v>0</v>
      </c>
      <c r="DF108">
        <f>[1]!SWTEST(AI3:AI102)</f>
        <v>0</v>
      </c>
    </row>
    <row r="109" spans="1:110" x14ac:dyDescent="0.45">
      <c r="A109" t="s">
        <v>3</v>
      </c>
      <c r="B109">
        <f>MEDIAN(A3:A102)</f>
        <v>8.8817841970012498E-14</v>
      </c>
      <c r="C109">
        <f t="shared" ref="C109:AJ109" si="7">MEDIAN(B3:B102)</f>
        <v>9.5257135512838406E-14</v>
      </c>
      <c r="D109">
        <f t="shared" si="7"/>
        <v>8.8706819667549995E-14</v>
      </c>
      <c r="E109">
        <f t="shared" si="7"/>
        <v>9.5257135512838406E-14</v>
      </c>
      <c r="F109">
        <f t="shared" si="7"/>
        <v>8.9706020389712598E-14</v>
      </c>
      <c r="G109">
        <f t="shared" si="7"/>
        <v>9.6367358537463499E-14</v>
      </c>
      <c r="H109">
        <f t="shared" si="7"/>
        <v>9.0205620750793944E-14</v>
      </c>
      <c r="I109">
        <f t="shared" si="7"/>
        <v>9.5312646664069651E-14</v>
      </c>
      <c r="J109">
        <f t="shared" si="7"/>
        <v>9.0372154204487705E-14</v>
      </c>
      <c r="K109">
        <f t="shared" si="7"/>
        <v>9.5312646664069651E-14</v>
      </c>
      <c r="L109">
        <f t="shared" si="7"/>
        <v>8.9317442331093793E-14</v>
      </c>
      <c r="M109">
        <f t="shared" si="7"/>
        <v>9.3924867883288205E-14</v>
      </c>
      <c r="N109">
        <f t="shared" si="7"/>
        <v>8.9206420028631252E-14</v>
      </c>
      <c r="O109">
        <f t="shared" si="7"/>
        <v>9.4091401336981941E-14</v>
      </c>
      <c r="P109">
        <f t="shared" si="7"/>
        <v>8.965050923848134E-14</v>
      </c>
      <c r="Q109">
        <f t="shared" si="7"/>
        <v>9.6256336235000996E-14</v>
      </c>
      <c r="R109">
        <f t="shared" si="7"/>
        <v>8.8540286213856158E-14</v>
      </c>
      <c r="S109">
        <f t="shared" si="7"/>
        <v>9.3647312127131954E-14</v>
      </c>
      <c r="T109">
        <f t="shared" si="7"/>
        <v>8.8484775062624901E-14</v>
      </c>
      <c r="U109">
        <f t="shared" si="7"/>
        <v>9.3647312127131954E-14</v>
      </c>
      <c r="V109">
        <f t="shared" si="7"/>
        <v>8.9261931179862497E-14</v>
      </c>
      <c r="W109">
        <f t="shared" si="7"/>
        <v>9.9364960703951498E-14</v>
      </c>
      <c r="X109">
        <f t="shared" si="7"/>
        <v>8.9150908877399994E-14</v>
      </c>
      <c r="Y109">
        <f t="shared" si="7"/>
        <v>8.9261931179862497E-14</v>
      </c>
      <c r="Z109">
        <f t="shared" si="7"/>
        <v>9.9364960703951498E-14</v>
      </c>
      <c r="AA109">
        <f t="shared" si="7"/>
        <v>8.9150908877399994E-14</v>
      </c>
      <c r="AB109">
        <f t="shared" si="7"/>
        <v>8.9372953482325102E-14</v>
      </c>
      <c r="AC109" s="20">
        <f t="shared" si="7"/>
        <v>1.0264011862659499E-13</v>
      </c>
      <c r="AD109">
        <f t="shared" si="7"/>
        <v>8.9261931179862497E-14</v>
      </c>
      <c r="AE109">
        <f t="shared" si="7"/>
        <v>8.9594998087250095E-14</v>
      </c>
      <c r="AF109">
        <f t="shared" si="7"/>
        <v>9.9364960703951498E-14</v>
      </c>
      <c r="AG109">
        <f t="shared" si="7"/>
        <v>8.9150908877399994E-14</v>
      </c>
      <c r="AH109">
        <f t="shared" si="7"/>
        <v>8.9594998087250095E-14</v>
      </c>
      <c r="AI109">
        <f t="shared" si="7"/>
        <v>9.9364960703951498E-14</v>
      </c>
      <c r="AJ109">
        <f t="shared" si="7"/>
        <v>8.9150908877399994E-14</v>
      </c>
      <c r="AL109" t="s">
        <v>27</v>
      </c>
      <c r="AM109" s="8">
        <f t="shared" ref="AM109:BB111" si="8">MAX(AM116-AM115,0)</f>
        <v>4.4408920985010048E-16</v>
      </c>
      <c r="AN109" s="9">
        <f t="shared" si="8"/>
        <v>1.2212453270877101E-15</v>
      </c>
      <c r="AO109" s="9">
        <f t="shared" si="8"/>
        <v>3.3306690738759745E-16</v>
      </c>
      <c r="AP109" s="9">
        <f t="shared" si="8"/>
        <v>1.1379786002408359E-15</v>
      </c>
      <c r="AQ109" s="9">
        <f t="shared" si="8"/>
        <v>5.5511151231260351E-16</v>
      </c>
      <c r="AR109" s="9">
        <f t="shared" si="8"/>
        <v>1.5543122344751939E-15</v>
      </c>
      <c r="AS109" s="9">
        <f t="shared" si="8"/>
        <v>4.9960036108134569E-16</v>
      </c>
      <c r="AT109" s="9">
        <f t="shared" si="8"/>
        <v>1.1657341758564522E-15</v>
      </c>
      <c r="AU109" s="9">
        <f t="shared" si="8"/>
        <v>5.5511151231260351E-16</v>
      </c>
      <c r="AV109" s="9">
        <f t="shared" si="8"/>
        <v>1.1657341758564522E-15</v>
      </c>
      <c r="AW109" s="9">
        <f t="shared" si="8"/>
        <v>4.996003610812952E-16</v>
      </c>
      <c r="AX109" s="9">
        <f t="shared" si="8"/>
        <v>1.2212453270877101E-15</v>
      </c>
      <c r="AY109" s="9">
        <f t="shared" si="8"/>
        <v>4.1633363423438322E-16</v>
      </c>
      <c r="AZ109" s="9">
        <f t="shared" si="8"/>
        <v>1.3045120539345716E-15</v>
      </c>
      <c r="BA109" s="9">
        <f t="shared" si="8"/>
        <v>7.2164496600633913E-16</v>
      </c>
      <c r="BB109" s="9">
        <f t="shared" si="8"/>
        <v>1.4710455076283198E-15</v>
      </c>
      <c r="BC109" s="9">
        <f t="shared" si="6"/>
        <v>3.885780586187543E-16</v>
      </c>
      <c r="BD109" s="9">
        <f t="shared" si="6"/>
        <v>9.4368957093145879E-16</v>
      </c>
      <c r="BE109" s="9">
        <f t="shared" si="6"/>
        <v>3.3306690738749648E-16</v>
      </c>
      <c r="BF109" s="9">
        <f t="shared" si="6"/>
        <v>9.4368957093145879E-16</v>
      </c>
      <c r="BG109" s="9">
        <f t="shared" si="6"/>
        <v>5.5511151231250254E-16</v>
      </c>
      <c r="BH109" s="9">
        <f t="shared" si="6"/>
        <v>1.9151347174784329E-15</v>
      </c>
      <c r="BI109" s="9">
        <f t="shared" si="6"/>
        <v>0</v>
      </c>
      <c r="BJ109" s="9">
        <f t="shared" si="6"/>
        <v>5.5511151231250254E-16</v>
      </c>
      <c r="BK109" s="9">
        <f t="shared" si="6"/>
        <v>1.9151347174784329E-15</v>
      </c>
      <c r="BL109" s="9">
        <f t="shared" si="6"/>
        <v>0</v>
      </c>
      <c r="BM109" s="9">
        <f t="shared" si="6"/>
        <v>6.6613381477510655E-16</v>
      </c>
      <c r="BN109" s="9">
        <f t="shared" si="6"/>
        <v>2.6645352591001233E-15</v>
      </c>
      <c r="BO109" s="9">
        <f t="shared" si="6"/>
        <v>1.1102230246250303E-16</v>
      </c>
      <c r="BP109" s="9">
        <f t="shared" si="6"/>
        <v>6.9388939039072284E-16</v>
      </c>
      <c r="BQ109" s="9">
        <f t="shared" si="6"/>
        <v>1.9151347174784329E-15</v>
      </c>
      <c r="BR109" s="9">
        <f t="shared" si="6"/>
        <v>0</v>
      </c>
      <c r="BS109" s="9">
        <f t="shared" si="6"/>
        <v>6.9388939039072284E-16</v>
      </c>
      <c r="BT109" s="9">
        <f t="shared" si="6"/>
        <v>1.9151347174784329E-15</v>
      </c>
      <c r="BU109" s="10">
        <f t="shared" si="6"/>
        <v>0</v>
      </c>
      <c r="BW109" t="s">
        <v>34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</row>
    <row r="110" spans="1:110" x14ac:dyDescent="0.45">
      <c r="A110" t="s">
        <v>4</v>
      </c>
      <c r="B110">
        <f>MODE(A3:A102)</f>
        <v>8.8595797365087404E-14</v>
      </c>
      <c r="C110">
        <f t="shared" ref="C110:AJ110" si="9">MODE(B3:B102)</f>
        <v>9.4702024000525802E-14</v>
      </c>
      <c r="D110">
        <f t="shared" si="9"/>
        <v>8.8484775062624901E-14</v>
      </c>
      <c r="E110">
        <f t="shared" si="9"/>
        <v>9.4146912488213199E-14</v>
      </c>
      <c r="F110">
        <f t="shared" si="9"/>
        <v>8.9928064994637604E-14</v>
      </c>
      <c r="G110">
        <f t="shared" si="9"/>
        <v>9.4813046302988305E-14</v>
      </c>
      <c r="H110">
        <f t="shared" si="9"/>
        <v>9.0705221111875201E-14</v>
      </c>
      <c r="I110">
        <f t="shared" si="9"/>
        <v>9.4702024000525802E-14</v>
      </c>
      <c r="J110">
        <f t="shared" si="9"/>
        <v>9.0483176506950195E-14</v>
      </c>
      <c r="K110">
        <f t="shared" si="9"/>
        <v>9.4702024000525802E-14</v>
      </c>
      <c r="L110">
        <f t="shared" si="9"/>
        <v>8.9261931179862497E-14</v>
      </c>
      <c r="M110">
        <f t="shared" si="9"/>
        <v>9.1926466438962898E-14</v>
      </c>
      <c r="N110">
        <f t="shared" si="9"/>
        <v>8.8817841970012498E-14</v>
      </c>
      <c r="O110">
        <f t="shared" si="9"/>
        <v>9.3480778673438105E-14</v>
      </c>
      <c r="P110">
        <f t="shared" si="9"/>
        <v>9.0372154204487705E-14</v>
      </c>
      <c r="Q110">
        <f t="shared" si="9"/>
        <v>9.6256336235000996E-14</v>
      </c>
      <c r="R110">
        <f t="shared" si="9"/>
        <v>8.8928864272475001E-14</v>
      </c>
      <c r="S110">
        <f t="shared" si="9"/>
        <v>9.2703622556200495E-14</v>
      </c>
      <c r="T110">
        <f t="shared" si="9"/>
        <v>8.8817841970012498E-14</v>
      </c>
      <c r="U110">
        <f t="shared" si="9"/>
        <v>9.2703622556200495E-14</v>
      </c>
      <c r="V110">
        <f t="shared" si="9"/>
        <v>8.9261931179862497E-14</v>
      </c>
      <c r="W110">
        <f t="shared" si="9"/>
        <v>9.90318937965639E-14</v>
      </c>
      <c r="X110">
        <f t="shared" si="9"/>
        <v>8.9150908877399994E-14</v>
      </c>
      <c r="Y110">
        <f t="shared" si="9"/>
        <v>8.9261931179862497E-14</v>
      </c>
      <c r="Z110">
        <f t="shared" si="9"/>
        <v>9.90318937965639E-14</v>
      </c>
      <c r="AA110">
        <f t="shared" si="9"/>
        <v>8.9150908877399994E-14</v>
      </c>
      <c r="AB110">
        <f t="shared" si="9"/>
        <v>8.9594998087250095E-14</v>
      </c>
      <c r="AC110" s="20">
        <f t="shared" si="9"/>
        <v>1.02806652080289E-13</v>
      </c>
      <c r="AD110">
        <f t="shared" si="9"/>
        <v>8.9261931179862497E-14</v>
      </c>
      <c r="AE110">
        <f t="shared" si="9"/>
        <v>8.9039886574937504E-14</v>
      </c>
      <c r="AF110">
        <f t="shared" si="9"/>
        <v>9.90318937965639E-14</v>
      </c>
      <c r="AG110">
        <f t="shared" si="9"/>
        <v>8.9150908877399994E-14</v>
      </c>
      <c r="AH110">
        <f t="shared" si="9"/>
        <v>8.9039886574937504E-14</v>
      </c>
      <c r="AI110">
        <f t="shared" si="9"/>
        <v>9.90318937965639E-14</v>
      </c>
      <c r="AJ110">
        <f t="shared" si="9"/>
        <v>8.9150908877399994E-14</v>
      </c>
      <c r="AL110" t="s">
        <v>28</v>
      </c>
      <c r="AM110" s="8">
        <f t="shared" si="8"/>
        <v>4.4408920984999951E-16</v>
      </c>
      <c r="AN110" s="9">
        <f t="shared" si="6"/>
        <v>1.2490009027033264E-15</v>
      </c>
      <c r="AO110" s="9">
        <f t="shared" si="6"/>
        <v>6.6613381477510655E-16</v>
      </c>
      <c r="AP110" s="9">
        <f t="shared" si="6"/>
        <v>1.2212453270876974E-15</v>
      </c>
      <c r="AQ110" s="9">
        <f t="shared" si="6"/>
        <v>4.4408920985010048E-16</v>
      </c>
      <c r="AR110" s="9">
        <f t="shared" si="6"/>
        <v>1.1102230246251944E-15</v>
      </c>
      <c r="AS110" s="9">
        <f t="shared" si="6"/>
        <v>4.1633363423438322E-16</v>
      </c>
      <c r="AT110" s="9">
        <f t="shared" si="6"/>
        <v>1.1934897514720811E-15</v>
      </c>
      <c r="AU110" s="9">
        <f t="shared" si="6"/>
        <v>4.4408920985010048E-16</v>
      </c>
      <c r="AV110" s="9">
        <f t="shared" si="6"/>
        <v>1.1934897514720811E-15</v>
      </c>
      <c r="AW110" s="9">
        <f t="shared" si="6"/>
        <v>4.9960036108130782E-16</v>
      </c>
      <c r="AX110" s="9">
        <f t="shared" si="6"/>
        <v>1.1379786002408233E-15</v>
      </c>
      <c r="AY110" s="9">
        <f t="shared" si="6"/>
        <v>6.1062266354384872E-16</v>
      </c>
      <c r="AZ110" s="9">
        <f t="shared" si="6"/>
        <v>9.714451465470877E-16</v>
      </c>
      <c r="BA110" s="9">
        <f t="shared" si="6"/>
        <v>4.9960036108135831E-16</v>
      </c>
      <c r="BB110" s="9">
        <f t="shared" si="6"/>
        <v>1.2212453270876974E-15</v>
      </c>
      <c r="BC110" s="9">
        <f t="shared" si="6"/>
        <v>3.8857805861884265E-16</v>
      </c>
      <c r="BD110" s="9">
        <f t="shared" si="6"/>
        <v>1.4155343563970746E-15</v>
      </c>
      <c r="BE110" s="9">
        <f t="shared" si="6"/>
        <v>4.4408920985010048E-16</v>
      </c>
      <c r="BF110" s="9">
        <f t="shared" si="6"/>
        <v>1.4155343563970746E-15</v>
      </c>
      <c r="BG110" s="9">
        <f t="shared" si="6"/>
        <v>5.5511151231260351E-16</v>
      </c>
      <c r="BH110" s="9">
        <f t="shared" si="6"/>
        <v>1.9984014443244992E-15</v>
      </c>
      <c r="BI110" s="9">
        <f t="shared" si="6"/>
        <v>0</v>
      </c>
      <c r="BJ110" s="9">
        <f t="shared" si="6"/>
        <v>5.5511151231260351E-16</v>
      </c>
      <c r="BK110" s="9">
        <f t="shared" si="6"/>
        <v>1.9984014443244992E-15</v>
      </c>
      <c r="BL110" s="9">
        <f t="shared" si="6"/>
        <v>0</v>
      </c>
      <c r="BM110" s="9">
        <f t="shared" si="6"/>
        <v>5.5511151231250254E-16</v>
      </c>
      <c r="BN110" s="9">
        <f t="shared" si="6"/>
        <v>2.7200464103320122E-15</v>
      </c>
      <c r="BO110" s="9">
        <f t="shared" si="6"/>
        <v>0</v>
      </c>
      <c r="BP110" s="9">
        <f t="shared" si="6"/>
        <v>7.7715611723760958E-16</v>
      </c>
      <c r="BQ110" s="9">
        <f t="shared" si="6"/>
        <v>1.9984014443244992E-15</v>
      </c>
      <c r="BR110" s="9">
        <f t="shared" si="6"/>
        <v>0</v>
      </c>
      <c r="BS110" s="9">
        <f t="shared" si="6"/>
        <v>7.7715611723760958E-16</v>
      </c>
      <c r="BT110" s="9">
        <f t="shared" si="6"/>
        <v>1.9984014443244992E-15</v>
      </c>
      <c r="BU110" s="10">
        <f t="shared" si="6"/>
        <v>0</v>
      </c>
      <c r="BW110" s="1" t="s">
        <v>35</v>
      </c>
      <c r="BX110" s="14" t="str">
        <f>IF(BX108&lt;BX109,"no","yes")</f>
        <v>yes</v>
      </c>
      <c r="BY110" s="14" t="str">
        <f t="shared" ref="BY110:DF110" si="10">IF(BY108&lt;BY109,"no","yes")</f>
        <v>yes</v>
      </c>
      <c r="BZ110" s="14" t="str">
        <f t="shared" si="10"/>
        <v>yes</v>
      </c>
      <c r="CA110" s="14" t="str">
        <f t="shared" si="10"/>
        <v>yes</v>
      </c>
      <c r="CB110" s="14" t="str">
        <f t="shared" si="10"/>
        <v>yes</v>
      </c>
      <c r="CC110" s="14" t="str">
        <f t="shared" si="10"/>
        <v>yes</v>
      </c>
      <c r="CD110" s="14" t="str">
        <f t="shared" si="10"/>
        <v>yes</v>
      </c>
      <c r="CE110" s="14" t="str">
        <f t="shared" si="10"/>
        <v>yes</v>
      </c>
      <c r="CF110" s="14" t="str">
        <f t="shared" si="10"/>
        <v>yes</v>
      </c>
      <c r="CG110" s="14" t="str">
        <f t="shared" si="10"/>
        <v>yes</v>
      </c>
      <c r="CH110" s="14" t="str">
        <f t="shared" si="10"/>
        <v>yes</v>
      </c>
      <c r="CI110" s="14" t="str">
        <f t="shared" si="10"/>
        <v>no</v>
      </c>
      <c r="CJ110" s="14" t="str">
        <f t="shared" si="10"/>
        <v>yes</v>
      </c>
      <c r="CK110" s="14" t="str">
        <f t="shared" si="10"/>
        <v>no</v>
      </c>
      <c r="CL110" s="14" t="str">
        <f t="shared" si="10"/>
        <v>yes</v>
      </c>
      <c r="CM110" s="14" t="str">
        <f t="shared" si="10"/>
        <v>no</v>
      </c>
      <c r="CN110" s="14" t="str">
        <f t="shared" si="10"/>
        <v>yes</v>
      </c>
      <c r="CO110" s="14" t="str">
        <f t="shared" si="10"/>
        <v>no</v>
      </c>
      <c r="CP110" s="14" t="str">
        <f t="shared" si="10"/>
        <v>yes</v>
      </c>
      <c r="CQ110" s="14" t="str">
        <f t="shared" si="10"/>
        <v>no</v>
      </c>
      <c r="CR110" s="14" t="str">
        <f t="shared" si="10"/>
        <v>no</v>
      </c>
      <c r="CS110" s="14" t="str">
        <f t="shared" si="10"/>
        <v>no</v>
      </c>
      <c r="CT110" s="14" t="str">
        <f t="shared" si="10"/>
        <v>no</v>
      </c>
      <c r="CU110" s="14" t="str">
        <f t="shared" si="10"/>
        <v>no</v>
      </c>
      <c r="CV110" s="14" t="str">
        <f t="shared" si="10"/>
        <v>no</v>
      </c>
      <c r="CW110" s="14" t="str">
        <f t="shared" si="10"/>
        <v>no</v>
      </c>
      <c r="CX110" s="14" t="str">
        <f t="shared" si="10"/>
        <v>yes</v>
      </c>
      <c r="CY110" s="14" t="str">
        <f t="shared" si="10"/>
        <v>no</v>
      </c>
      <c r="CZ110" s="14" t="str">
        <f t="shared" si="10"/>
        <v>no</v>
      </c>
      <c r="DA110" s="14" t="str">
        <f t="shared" si="10"/>
        <v>no</v>
      </c>
      <c r="DB110" s="14" t="str">
        <f t="shared" si="10"/>
        <v>no</v>
      </c>
      <c r="DC110" s="14" t="str">
        <f t="shared" si="10"/>
        <v>no</v>
      </c>
      <c r="DD110" s="14" t="str">
        <f t="shared" si="10"/>
        <v>no</v>
      </c>
      <c r="DE110" s="14" t="str">
        <f t="shared" si="10"/>
        <v>no</v>
      </c>
      <c r="DF110" s="14" t="str">
        <f t="shared" si="10"/>
        <v>no</v>
      </c>
    </row>
    <row r="111" spans="1:110" x14ac:dyDescent="0.45">
      <c r="A111" t="s">
        <v>5</v>
      </c>
      <c r="B111">
        <f>_xlfn.STDEV.S(A3:A102)</f>
        <v>7.0944849172220858E-16</v>
      </c>
      <c r="C111">
        <f t="shared" ref="C111:AJ111" si="11">_xlfn.STDEV.S(B3:B102)</f>
        <v>1.9777534678044234E-15</v>
      </c>
      <c r="D111">
        <f t="shared" si="11"/>
        <v>7.8075241648848071E-16</v>
      </c>
      <c r="E111">
        <f t="shared" si="11"/>
        <v>1.8781025065758919E-15</v>
      </c>
      <c r="F111">
        <f t="shared" si="11"/>
        <v>7.6832346728147034E-16</v>
      </c>
      <c r="G111">
        <f t="shared" si="11"/>
        <v>2.0571833760966076E-15</v>
      </c>
      <c r="H111">
        <f t="shared" si="11"/>
        <v>7.1450926268245542E-16</v>
      </c>
      <c r="I111">
        <f t="shared" si="11"/>
        <v>1.8945135018740072E-15</v>
      </c>
      <c r="J111">
        <f t="shared" si="11"/>
        <v>7.6087206076683157E-16</v>
      </c>
      <c r="K111">
        <f t="shared" si="11"/>
        <v>1.8945135018740072E-15</v>
      </c>
      <c r="L111">
        <f t="shared" si="11"/>
        <v>7.1456153632579202E-16</v>
      </c>
      <c r="M111">
        <f t="shared" si="11"/>
        <v>1.691219495957448E-15</v>
      </c>
      <c r="N111">
        <f t="shared" si="11"/>
        <v>7.3260360421319896E-16</v>
      </c>
      <c r="O111">
        <f t="shared" si="11"/>
        <v>1.671146524233794E-15</v>
      </c>
      <c r="P111">
        <f t="shared" si="11"/>
        <v>8.5812789102659704E-16</v>
      </c>
      <c r="Q111">
        <f t="shared" si="11"/>
        <v>2.3879849336601246E-15</v>
      </c>
      <c r="R111">
        <f t="shared" si="11"/>
        <v>5.4904049530118567E-16</v>
      </c>
      <c r="S111">
        <f t="shared" si="11"/>
        <v>1.6847508074848912E-15</v>
      </c>
      <c r="T111">
        <f t="shared" si="11"/>
        <v>5.3708206967495249E-16</v>
      </c>
      <c r="U111">
        <f t="shared" si="11"/>
        <v>1.6847508074848912E-15</v>
      </c>
      <c r="V111">
        <f t="shared" si="11"/>
        <v>7.1999292623497132E-12</v>
      </c>
      <c r="W111">
        <f t="shared" si="11"/>
        <v>7.4027861245562644E-12</v>
      </c>
      <c r="X111">
        <f t="shared" si="11"/>
        <v>2.4724833664176824E-17</v>
      </c>
      <c r="Y111">
        <f t="shared" si="11"/>
        <v>7.1999292623497132E-12</v>
      </c>
      <c r="Z111">
        <f t="shared" si="11"/>
        <v>7.4027861245562644E-12</v>
      </c>
      <c r="AA111">
        <f t="shared" si="11"/>
        <v>2.4724833664176824E-17</v>
      </c>
      <c r="AB111">
        <f t="shared" si="11"/>
        <v>8.0831540610097681E-16</v>
      </c>
      <c r="AC111" s="20">
        <f t="shared" si="11"/>
        <v>4.2793356496054119E-13</v>
      </c>
      <c r="AD111">
        <f t="shared" si="11"/>
        <v>9.7376934879868762E-17</v>
      </c>
      <c r="AE111">
        <f t="shared" si="11"/>
        <v>7.2001325394742541E-12</v>
      </c>
      <c r="AF111">
        <f t="shared" si="11"/>
        <v>7.4027861245562644E-12</v>
      </c>
      <c r="AG111">
        <f t="shared" si="11"/>
        <v>2.4724833664176824E-17</v>
      </c>
      <c r="AH111">
        <f t="shared" si="11"/>
        <v>7.2001325394742541E-12</v>
      </c>
      <c r="AI111">
        <f t="shared" si="11"/>
        <v>7.4027861245562644E-12</v>
      </c>
      <c r="AJ111">
        <f t="shared" si="11"/>
        <v>2.4724833664176824E-17</v>
      </c>
      <c r="AL111" t="s">
        <v>29</v>
      </c>
      <c r="AM111" s="8">
        <f t="shared" si="8"/>
        <v>1.5543122344753075E-15</v>
      </c>
      <c r="AN111" s="9">
        <f t="shared" si="6"/>
        <v>3.5249581031842662E-15</v>
      </c>
      <c r="AO111" s="9">
        <f t="shared" si="6"/>
        <v>9.9920072216260302E-16</v>
      </c>
      <c r="AP111" s="9">
        <f t="shared" si="6"/>
        <v>3.5527136787998951E-15</v>
      </c>
      <c r="AQ111" s="9">
        <f t="shared" si="6"/>
        <v>1.3322676295502005E-15</v>
      </c>
      <c r="AR111" s="9">
        <f t="shared" si="6"/>
        <v>4.8849813083503101E-15</v>
      </c>
      <c r="AS111" s="9">
        <f t="shared" si="6"/>
        <v>1.637578961322169E-15</v>
      </c>
      <c r="AT111" s="9">
        <f t="shared" si="6"/>
        <v>3.5249581031842662E-15</v>
      </c>
      <c r="AU111" s="9">
        <f t="shared" si="6"/>
        <v>7.7715611723759696E-16</v>
      </c>
      <c r="AV111" s="9">
        <f t="shared" si="6"/>
        <v>3.5249581031842662E-15</v>
      </c>
      <c r="AW111" s="9">
        <f t="shared" si="6"/>
        <v>1.3322676295502005E-15</v>
      </c>
      <c r="AX111" s="9">
        <f t="shared" si="6"/>
        <v>4.6351811278099654E-15</v>
      </c>
      <c r="AY111" s="9">
        <f t="shared" si="6"/>
        <v>2.1094237467877974E-15</v>
      </c>
      <c r="AZ111" s="9">
        <f t="shared" si="6"/>
        <v>4.6351811278099654E-15</v>
      </c>
      <c r="BA111" s="9">
        <f t="shared" si="6"/>
        <v>1.6653345369376969E-15</v>
      </c>
      <c r="BB111" s="9">
        <f t="shared" si="6"/>
        <v>5.1070259132753036E-15</v>
      </c>
      <c r="BC111" s="9">
        <f t="shared" si="6"/>
        <v>1.2212453270876974E-15</v>
      </c>
      <c r="BD111" s="9">
        <f t="shared" si="6"/>
        <v>4.6351811278099654E-15</v>
      </c>
      <c r="BE111" s="9">
        <f t="shared" si="6"/>
        <v>6.6613381477509392E-16</v>
      </c>
      <c r="BF111" s="9">
        <f t="shared" si="6"/>
        <v>4.6351811278099654E-15</v>
      </c>
      <c r="BG111" s="9">
        <f t="shared" si="6"/>
        <v>1.5543122344751939E-15</v>
      </c>
      <c r="BH111" s="9">
        <f t="shared" si="6"/>
        <v>5.3290705182010038E-15</v>
      </c>
      <c r="BI111" s="9">
        <f t="shared" si="6"/>
        <v>0</v>
      </c>
      <c r="BJ111" s="9">
        <f t="shared" si="6"/>
        <v>1.5543122344751939E-15</v>
      </c>
      <c r="BK111" s="9">
        <f t="shared" si="6"/>
        <v>5.3290705182010038E-15</v>
      </c>
      <c r="BL111" s="9">
        <f t="shared" si="6"/>
        <v>0</v>
      </c>
      <c r="BM111" s="9">
        <f t="shared" si="6"/>
        <v>1.3322676295502005E-15</v>
      </c>
      <c r="BN111" s="9">
        <f t="shared" si="6"/>
        <v>6.4392935428259963E-15</v>
      </c>
      <c r="BO111" s="9">
        <f t="shared" si="6"/>
        <v>2.2204460492510704E-16</v>
      </c>
      <c r="BP111" s="9">
        <f t="shared" si="6"/>
        <v>1.7763568394002E-15</v>
      </c>
      <c r="BQ111" s="9">
        <f t="shared" si="6"/>
        <v>5.3290705182010038E-15</v>
      </c>
      <c r="BR111" s="9">
        <f t="shared" si="6"/>
        <v>0</v>
      </c>
      <c r="BS111" s="9">
        <f t="shared" si="6"/>
        <v>1.7763568394002E-15</v>
      </c>
      <c r="BT111" s="9">
        <f t="shared" si="6"/>
        <v>5.3290705182010038E-15</v>
      </c>
      <c r="BU111" s="10">
        <f t="shared" si="6"/>
        <v>0</v>
      </c>
    </row>
    <row r="112" spans="1:110" x14ac:dyDescent="0.45">
      <c r="A112" t="s">
        <v>6</v>
      </c>
      <c r="B112">
        <f>_xlfn.VAR.S(A3:A102)</f>
        <v>5.0331716240691661E-31</v>
      </c>
      <c r="C112">
        <f t="shared" ref="C112:AJ112" si="12">_xlfn.VAR.S(B3:B102)</f>
        <v>3.9115087794124222E-30</v>
      </c>
      <c r="D112">
        <f t="shared" si="12"/>
        <v>6.0957433585260203E-31</v>
      </c>
      <c r="E112">
        <f t="shared" si="12"/>
        <v>3.5272690252066483E-30</v>
      </c>
      <c r="F112">
        <f t="shared" si="12"/>
        <v>5.9032095037542061E-31</v>
      </c>
      <c r="G112">
        <f t="shared" si="12"/>
        <v>4.2320034428882372E-30</v>
      </c>
      <c r="H112">
        <f t="shared" si="12"/>
        <v>5.1052348645902612E-31</v>
      </c>
      <c r="I112">
        <f t="shared" si="12"/>
        <v>3.5891814087829143E-30</v>
      </c>
      <c r="J112">
        <f t="shared" si="12"/>
        <v>5.7892629285556511E-31</v>
      </c>
      <c r="K112">
        <f t="shared" si="12"/>
        <v>3.5891814087829143E-30</v>
      </c>
      <c r="L112">
        <f t="shared" si="12"/>
        <v>5.105981891962762E-31</v>
      </c>
      <c r="M112">
        <f t="shared" si="12"/>
        <v>2.8602233835065641E-30</v>
      </c>
      <c r="N112">
        <f t="shared" si="12"/>
        <v>5.3670804090616943E-31</v>
      </c>
      <c r="O112">
        <f t="shared" si="12"/>
        <v>2.7927307054586907E-30</v>
      </c>
      <c r="P112">
        <f t="shared" si="12"/>
        <v>7.3638347735775525E-31</v>
      </c>
      <c r="Q112">
        <f t="shared" si="12"/>
        <v>5.7024720433877496E-30</v>
      </c>
      <c r="R112">
        <f t="shared" si="12"/>
        <v>3.0144546548057133E-31</v>
      </c>
      <c r="S112">
        <f t="shared" si="12"/>
        <v>2.838385283320993E-30</v>
      </c>
      <c r="T112">
        <f t="shared" si="12"/>
        <v>2.8845714956633055E-31</v>
      </c>
      <c r="U112">
        <f t="shared" si="12"/>
        <v>2.838385283320993E-30</v>
      </c>
      <c r="V112">
        <f t="shared" si="12"/>
        <v>5.1838981382839686E-23</v>
      </c>
      <c r="W112">
        <f t="shared" si="12"/>
        <v>5.4801242405922768E-23</v>
      </c>
      <c r="X112">
        <f t="shared" si="12"/>
        <v>6.1131739972121147E-34</v>
      </c>
      <c r="Y112">
        <f t="shared" si="12"/>
        <v>5.1838981382839686E-23</v>
      </c>
      <c r="Z112">
        <f t="shared" si="12"/>
        <v>5.4801242405922768E-23</v>
      </c>
      <c r="AA112">
        <f t="shared" si="12"/>
        <v>6.1131739972121147E-34</v>
      </c>
      <c r="AB112">
        <f t="shared" si="12"/>
        <v>6.5337379574018708E-31</v>
      </c>
      <c r="AC112" s="20">
        <f t="shared" si="12"/>
        <v>1.8312713601983771E-25</v>
      </c>
      <c r="AD112">
        <f t="shared" si="12"/>
        <v>9.4822674465982004E-33</v>
      </c>
      <c r="AE112">
        <f t="shared" si="12"/>
        <v>5.1841908585995968E-23</v>
      </c>
      <c r="AF112">
        <f t="shared" si="12"/>
        <v>5.4801242405922768E-23</v>
      </c>
      <c r="AG112">
        <f t="shared" si="12"/>
        <v>6.1131739972121147E-34</v>
      </c>
      <c r="AH112">
        <f t="shared" si="12"/>
        <v>5.1841908585995968E-23</v>
      </c>
      <c r="AI112">
        <f t="shared" si="12"/>
        <v>5.4801242405922768E-23</v>
      </c>
      <c r="AJ112">
        <f t="shared" si="12"/>
        <v>6.1131739972121147E-34</v>
      </c>
      <c r="AL112" t="s">
        <v>1</v>
      </c>
      <c r="AM112" s="11">
        <f>AM119-$AM121</f>
        <v>8.8831164646308013E-14</v>
      </c>
      <c r="AN112" s="12">
        <f t="shared" ref="AN112:BU112" si="13">AN119-$AM121</f>
        <v>9.540035428301506E-14</v>
      </c>
      <c r="AO112" s="12">
        <f t="shared" si="13"/>
        <v>8.8795637509520002E-14</v>
      </c>
      <c r="AP112" s="12">
        <f t="shared" si="13"/>
        <v>9.540590539813818E-14</v>
      </c>
      <c r="AQ112" s="12">
        <f t="shared" si="13"/>
        <v>8.969713860551563E-14</v>
      </c>
      <c r="AR112" s="12">
        <f t="shared" si="13"/>
        <v>9.6272989580370422E-14</v>
      </c>
      <c r="AS112" s="12">
        <f t="shared" si="13"/>
        <v>9.0187857182399945E-14</v>
      </c>
      <c r="AT112" s="12">
        <f t="shared" si="13"/>
        <v>9.5449204096098573E-14</v>
      </c>
      <c r="AU112" s="12">
        <f t="shared" si="13"/>
        <v>9.0256691009926705E-14</v>
      </c>
      <c r="AV112" s="12">
        <f t="shared" si="13"/>
        <v>9.5449204096098573E-14</v>
      </c>
      <c r="AW112" s="12">
        <f t="shared" si="13"/>
        <v>8.9332985453438582E-14</v>
      </c>
      <c r="AX112" s="12">
        <f t="shared" si="13"/>
        <v>9.4095842229080513E-14</v>
      </c>
      <c r="AY112" s="12">
        <f t="shared" si="13"/>
        <v>8.925638006473944E-14</v>
      </c>
      <c r="AZ112" s="12">
        <f t="shared" si="13"/>
        <v>9.4108054682351392E-14</v>
      </c>
      <c r="BA112" s="12">
        <f t="shared" si="13"/>
        <v>8.9547258497191231E-14</v>
      </c>
      <c r="BB112" s="12">
        <f t="shared" si="13"/>
        <v>9.6437302588014909E-14</v>
      </c>
      <c r="BC112" s="12">
        <f t="shared" si="13"/>
        <v>8.8509199969166733E-14</v>
      </c>
      <c r="BD112" s="12">
        <f t="shared" si="13"/>
        <v>9.4053653754144758E-14</v>
      </c>
      <c r="BE112" s="12">
        <f t="shared" si="13"/>
        <v>8.8544727105954718E-14</v>
      </c>
      <c r="BF112" s="12">
        <f t="shared" si="13"/>
        <v>9.4053653754144758E-14</v>
      </c>
      <c r="BG112" s="12">
        <f t="shared" si="13"/>
        <v>8.1275874919128893E-13</v>
      </c>
      <c r="BH112" s="12">
        <f t="shared" si="13"/>
        <v>1.1062961657870555E-12</v>
      </c>
      <c r="BI112" s="12">
        <f t="shared" si="13"/>
        <v>8.9147578208326173E-14</v>
      </c>
      <c r="BJ112" s="12">
        <f t="shared" si="13"/>
        <v>8.1275874919128893E-13</v>
      </c>
      <c r="BK112" s="12">
        <f t="shared" si="13"/>
        <v>1.1062961657870555E-12</v>
      </c>
      <c r="BL112" s="12">
        <f t="shared" si="13"/>
        <v>8.9147578208326173E-14</v>
      </c>
      <c r="BM112" s="12">
        <f t="shared" si="13"/>
        <v>8.9360741029054211E-14</v>
      </c>
      <c r="BN112" s="12">
        <f t="shared" si="13"/>
        <v>1.4557355321187485E-13</v>
      </c>
      <c r="BO112" s="12">
        <f t="shared" si="13"/>
        <v>8.9230844935173059E-14</v>
      </c>
      <c r="BP112" s="12">
        <f t="shared" si="13"/>
        <v>8.1308182409145473E-13</v>
      </c>
      <c r="BQ112" s="12">
        <f t="shared" si="13"/>
        <v>1.1062961657870555E-12</v>
      </c>
      <c r="BR112" s="12">
        <f t="shared" si="13"/>
        <v>8.9147578208326173E-14</v>
      </c>
      <c r="BS112" s="12">
        <f t="shared" si="13"/>
        <v>8.1308182409145473E-13</v>
      </c>
      <c r="BT112" s="12">
        <f t="shared" si="13"/>
        <v>1.1062961657870555E-12</v>
      </c>
      <c r="BU112" s="13">
        <f t="shared" si="13"/>
        <v>8.9147578208326173E-14</v>
      </c>
      <c r="BW112" t="s">
        <v>36</v>
      </c>
    </row>
    <row r="113" spans="1:110" x14ac:dyDescent="0.45">
      <c r="A113" t="s">
        <v>7</v>
      </c>
      <c r="B113">
        <f>KURT(A3:A102)</f>
        <v>0.36292936437780954</v>
      </c>
      <c r="C113">
        <f t="shared" ref="C113:AJ113" si="14">KURT(B3:B102)</f>
        <v>-0.37153689805314905</v>
      </c>
      <c r="D113">
        <f t="shared" si="14"/>
        <v>1.3637883898261371E-2</v>
      </c>
      <c r="E113">
        <f t="shared" si="14"/>
        <v>-0.32067542680595373</v>
      </c>
      <c r="F113">
        <f t="shared" si="14"/>
        <v>-0.3524843408501086</v>
      </c>
      <c r="G113">
        <f t="shared" si="14"/>
        <v>0.29128790066367261</v>
      </c>
      <c r="H113">
        <f t="shared" si="14"/>
        <v>-3.3998001961758284E-2</v>
      </c>
      <c r="I113">
        <f t="shared" si="14"/>
        <v>-0.26496403766884935</v>
      </c>
      <c r="J113">
        <f t="shared" si="14"/>
        <v>-4.3886356462636389E-2</v>
      </c>
      <c r="K113">
        <f t="shared" si="14"/>
        <v>-0.26496403766884935</v>
      </c>
      <c r="L113">
        <f t="shared" si="14"/>
        <v>-0.11886766905969104</v>
      </c>
      <c r="M113">
        <f t="shared" si="14"/>
        <v>0.45165170758954609</v>
      </c>
      <c r="N113">
        <f t="shared" si="14"/>
        <v>1.0400632169774027</v>
      </c>
      <c r="O113">
        <f t="shared" si="14"/>
        <v>0.55079179043066206</v>
      </c>
      <c r="P113">
        <f t="shared" si="14"/>
        <v>0.3144786267003461</v>
      </c>
      <c r="Q113">
        <f t="shared" si="14"/>
        <v>2.5260564275472537</v>
      </c>
      <c r="R113">
        <f t="shared" si="14"/>
        <v>0.24554794042202888</v>
      </c>
      <c r="S113">
        <f t="shared" si="14"/>
        <v>0.47914425542950667</v>
      </c>
      <c r="T113">
        <f t="shared" si="14"/>
        <v>-0.32964910195545993</v>
      </c>
      <c r="U113">
        <f t="shared" si="14"/>
        <v>0.47914425542950667</v>
      </c>
      <c r="V113">
        <f t="shared" si="14"/>
        <v>99.995161379998095</v>
      </c>
      <c r="W113">
        <f t="shared" si="14"/>
        <v>79.438231070983591</v>
      </c>
      <c r="X113">
        <f t="shared" si="14"/>
        <v>17.268456842735869</v>
      </c>
      <c r="Y113">
        <f t="shared" si="14"/>
        <v>99.995161379998095</v>
      </c>
      <c r="Z113">
        <f t="shared" si="14"/>
        <v>79.438231070983591</v>
      </c>
      <c r="AA113">
        <f t="shared" si="14"/>
        <v>17.268456842735869</v>
      </c>
      <c r="AB113">
        <f t="shared" si="14"/>
        <v>-0.48193149974040494</v>
      </c>
      <c r="AC113" s="20">
        <f t="shared" si="14"/>
        <v>99.982817439554566</v>
      </c>
      <c r="AD113">
        <f t="shared" si="14"/>
        <v>0.3290502249030709</v>
      </c>
      <c r="AE113">
        <f t="shared" si="14"/>
        <v>99.995138091612674</v>
      </c>
      <c r="AF113">
        <f t="shared" si="14"/>
        <v>79.438231070983591</v>
      </c>
      <c r="AG113">
        <f t="shared" si="14"/>
        <v>17.268456842735869</v>
      </c>
      <c r="AH113">
        <f t="shared" si="14"/>
        <v>99.995138091612674</v>
      </c>
      <c r="AI113">
        <f t="shared" si="14"/>
        <v>79.438231070983591</v>
      </c>
      <c r="AJ113">
        <f t="shared" si="14"/>
        <v>17.268456842735869</v>
      </c>
    </row>
    <row r="114" spans="1:110" x14ac:dyDescent="0.45">
      <c r="A114" t="s">
        <v>8</v>
      </c>
      <c r="B114">
        <f>SKEW(A3:A102)</f>
        <v>0.35086681929394087</v>
      </c>
      <c r="C114">
        <f t="shared" ref="C114:AJ114" si="15">SKEW(B3:B102)</f>
        <v>0.25365835194255648</v>
      </c>
      <c r="D114">
        <f t="shared" si="15"/>
        <v>-0.23963026089850001</v>
      </c>
      <c r="E114">
        <f t="shared" si="15"/>
        <v>0.2738951031573395</v>
      </c>
      <c r="F114">
        <f t="shared" si="15"/>
        <v>2.749023069939837E-2</v>
      </c>
      <c r="G114">
        <f t="shared" si="15"/>
        <v>0.30213327315431732</v>
      </c>
      <c r="H114">
        <f t="shared" si="15"/>
        <v>0.28071121616443528</v>
      </c>
      <c r="I114">
        <f t="shared" si="15"/>
        <v>0.28107364788642669</v>
      </c>
      <c r="J114">
        <f t="shared" si="15"/>
        <v>-0.43068248031099632</v>
      </c>
      <c r="K114">
        <f t="shared" si="15"/>
        <v>0.28107364788642669</v>
      </c>
      <c r="L114">
        <f t="shared" si="15"/>
        <v>-5.9620328760424807E-2</v>
      </c>
      <c r="M114">
        <f t="shared" si="15"/>
        <v>0.62529348147151387</v>
      </c>
      <c r="N114">
        <f t="shared" si="15"/>
        <v>0.40333751550761487</v>
      </c>
      <c r="O114">
        <f t="shared" si="15"/>
        <v>0.56063229667211534</v>
      </c>
      <c r="P114">
        <f t="shared" si="15"/>
        <v>-0.26989043325147899</v>
      </c>
      <c r="Q114">
        <f t="shared" si="15"/>
        <v>1.0532497376656482</v>
      </c>
      <c r="R114">
        <f t="shared" si="15"/>
        <v>-0.23666657190332221</v>
      </c>
      <c r="S114">
        <f t="shared" si="15"/>
        <v>0.72786219474968139</v>
      </c>
      <c r="T114">
        <f t="shared" si="15"/>
        <v>-0.18855291912935188</v>
      </c>
      <c r="U114">
        <f t="shared" si="15"/>
        <v>0.72786219474968139</v>
      </c>
      <c r="V114">
        <f t="shared" si="15"/>
        <v>9.9996418613027114</v>
      </c>
      <c r="W114">
        <f t="shared" si="15"/>
        <v>8.6902957198066311</v>
      </c>
      <c r="X114">
        <f t="shared" si="15"/>
        <v>-2.3846693725114667</v>
      </c>
      <c r="Y114">
        <f t="shared" si="15"/>
        <v>9.9996418613027114</v>
      </c>
      <c r="Z114">
        <f t="shared" si="15"/>
        <v>8.6902957198066311</v>
      </c>
      <c r="AA114">
        <f t="shared" si="15"/>
        <v>-2.3846693725114667</v>
      </c>
      <c r="AB114">
        <f t="shared" si="15"/>
        <v>0.12784435309971717</v>
      </c>
      <c r="AC114" s="20">
        <f t="shared" si="15"/>
        <v>9.9987245190799658</v>
      </c>
      <c r="AD114">
        <f t="shared" si="15"/>
        <v>0.12479635811055437</v>
      </c>
      <c r="AE114">
        <f t="shared" si="15"/>
        <v>9.9996401400382329</v>
      </c>
      <c r="AF114">
        <f t="shared" si="15"/>
        <v>8.6902957198066311</v>
      </c>
      <c r="AG114">
        <f t="shared" si="15"/>
        <v>-2.3846693725114667</v>
      </c>
      <c r="AH114">
        <f t="shared" si="15"/>
        <v>9.9996401400382329</v>
      </c>
      <c r="AI114">
        <f t="shared" si="15"/>
        <v>8.6902957198066311</v>
      </c>
      <c r="AJ114">
        <f t="shared" si="15"/>
        <v>-2.3846693725114667</v>
      </c>
      <c r="AL114" t="s">
        <v>22</v>
      </c>
      <c r="AM114" s="5">
        <f t="array" ref="AM114">MIN(IF(ISBLANK(A3:A102),"",IF(A3:A102&gt;=AM115-$AM104*(AM117-AM115),A3:A102,"")))</f>
        <v>8.6819440525687204E-14</v>
      </c>
      <c r="AN114" s="6">
        <f t="array" ref="AN114">MIN(IF(ISBLANK(B3:B102),"",IF(B3:B102&gt;=AN115-$AM104*(AN117-AN115),B3:B102,"")))</f>
        <v>9.1038288019262798E-14</v>
      </c>
      <c r="AO114" s="6">
        <f t="array" ref="AO114">MIN(IF(ISBLANK(C3:C102),"",IF(C3:C102&gt;=AO115-$AM104*(AO117-AO115),C3:C102,"")))</f>
        <v>8.6597395920762198E-14</v>
      </c>
      <c r="AP114" s="6">
        <f t="array" ref="AP114">MIN(IF(ISBLANK(D3:D102),"",IF(D3:D102&gt;=AP115-$AM104*(AP117-AP115),D3:D102,"")))</f>
        <v>9.1038288019262798E-14</v>
      </c>
      <c r="AQ114" s="6">
        <f t="array" ref="AQ114">MIN(IF(ISBLANK(E3:E102),"",IF(E3:E102&gt;=AQ115-$AM104*(AQ117-AQ115),E3:E102,"")))</f>
        <v>8.8040685852774901E-14</v>
      </c>
      <c r="AR114" s="6">
        <f t="array" ref="AR114">MIN(IF(ISBLANK(F3:F102),"",IF(F3:F102&gt;=AR115-$AM104*(AR117-AR115),F3:F102,"")))</f>
        <v>9.1704421834037905E-14</v>
      </c>
      <c r="AS114" s="6">
        <f t="array" ref="AS114">MIN(IF(ISBLANK(G3:G102),"",IF(G3:G102&gt;=AS115-$AM104*(AS117-AS115),G3:G102,"")))</f>
        <v>8.8706819667549995E-14</v>
      </c>
      <c r="AT114" s="6">
        <f t="array" ref="AT114">MIN(IF(ISBLANK(H3:H102),"",IF(H3:H102&gt;=AT115-$AM104*(AT117-AT115),H3:H102,"")))</f>
        <v>9.1038288019262798E-14</v>
      </c>
      <c r="AU114" s="6">
        <f t="array" ref="AU114">MIN(IF(ISBLANK(I3:I102),"",IF(I3:I102&gt;=AU115-$AM104*(AU117-AU115),I3:I102,"")))</f>
        <v>8.7818641247849794E-14</v>
      </c>
      <c r="AV114" s="6">
        <f t="array" ref="AV114">MIN(IF(ISBLANK(J3:J102),"",IF(J3:J102&gt;=AV115-$AM104*(AV117-AV115),J3:J102,"")))</f>
        <v>9.1038288019262798E-14</v>
      </c>
      <c r="AW114" s="6">
        <f t="array" ref="AW114">MIN(IF(ISBLANK(K3:K102),"",IF(K3:K102&gt;=AW115-$AM104*(AW117-AW115),K3:K102,"")))</f>
        <v>8.7374552037999794E-14</v>
      </c>
      <c r="AX114" s="6">
        <f t="array" ref="AX114">MIN(IF(ISBLANK(L3:L102),"",IF(L3:L102&gt;=AX115-$AM104*(AX117-AX115),L3:L102,"")))</f>
        <v>9.1260332624187805E-14</v>
      </c>
      <c r="AY114" s="6">
        <f t="array" ref="AY114">MIN(IF(ISBLANK(M3:M102),"",IF(M3:M102&gt;=AY115-$AM104*(AY117-AY115),M3:M102,"")))</f>
        <v>8.7263529735537304E-14</v>
      </c>
      <c r="AZ114" s="6">
        <f t="array" ref="AZ114">MIN(IF(ISBLANK(N3:N102),"",IF(N3:N102&gt;=AZ115-$AM104*(AZ117-AZ115),N3:N102,"")))</f>
        <v>9.1149310321725301E-14</v>
      </c>
      <c r="BA114" s="6">
        <f t="array" ref="BA114">MIN(IF(ISBLANK(O3:O102),"",IF(O3:O102&gt;=BA115-$AM104*(BA117-BA115),O3:O102,"")))</f>
        <v>8.7263529735537304E-14</v>
      </c>
      <c r="BB114" s="6">
        <f t="array" ref="BB114">MIN(IF(ISBLANK(P3:P102),"",IF(P3:P102&gt;=BB115-$AM104*(BB117-BB115),P3:P102,"")))</f>
        <v>9.1593399531575402E-14</v>
      </c>
      <c r="BC114" s="6">
        <f t="array" ref="BC114">MIN(IF(ISBLANK(Q3:Q102),"",IF(Q3:Q102&gt;=BC115-$AM104*(BC117-BC115),Q3:Q102,"")))</f>
        <v>8.71525074330747E-14</v>
      </c>
      <c r="BD114" s="6">
        <f t="array" ref="BD114">MIN(IF(ISBLANK(R3:R102),"",IF(R3:R102&gt;=BD115-$AM104*(BD117-BD115),R3:R102,"")))</f>
        <v>9.1482377229112899E-14</v>
      </c>
      <c r="BE114" s="6">
        <f t="array" ref="BE114">MIN(IF(ISBLANK(S3:S102),"",IF(S3:S102&gt;=BE115-$AM104*(BE117-BE115),S3:S102,"")))</f>
        <v>8.7041485130612197E-14</v>
      </c>
      <c r="BF114" s="6">
        <f t="array" ref="BF114">MIN(IF(ISBLANK(T3:T102),"",IF(T3:T102&gt;=BF115-$AM104*(BF117-BF115),T3:T102,"")))</f>
        <v>9.1482377229112899E-14</v>
      </c>
      <c r="BG114" s="6">
        <f t="array" ref="BG114">MIN(IF(ISBLANK(U3:U102),"",IF(U3:U102&gt;=BG115-$AM104*(BG117-BG115),U3:U102,"")))</f>
        <v>8.7041485130612197E-14</v>
      </c>
      <c r="BH114" s="6">
        <f t="array" ref="BH114">MIN(IF(ISBLANK(V3:V102),"",IF(V3:V102&gt;=BH115-$AM104*(BH117-BH115),V3:V102,"")))</f>
        <v>9.4591001698063299E-14</v>
      </c>
      <c r="BI114" s="6">
        <f t="array" ref="BI114">MIN(IF(ISBLANK(W3:W102),"",IF(W3:W102&gt;=BI115-$AM104*(BI117-BI115),W3:W102,"")))</f>
        <v>8.9150908877399994E-14</v>
      </c>
      <c r="BJ114" s="6">
        <f t="array" ref="BJ114">MIN(IF(ISBLANK(X3:X102),"",IF(X3:X102&gt;=BJ115-$AM104*(BJ117-BJ115),X3:X102,"")))</f>
        <v>8.7041485130612197E-14</v>
      </c>
      <c r="BK114" s="6">
        <f t="array" ref="BK114">MIN(IF(ISBLANK(Y3:Y102),"",IF(Y3:Y102&gt;=BK115-$AM104*(BK117-BK115),Y3:Y102,"")))</f>
        <v>9.4591001698063299E-14</v>
      </c>
      <c r="BL114" s="6">
        <f t="array" ref="BL114">MIN(IF(ISBLANK(Z3:Z102),"",IF(Z3:Z102&gt;=BL115-$AM104*(BL117-BL115),Z3:Z102,"")))</f>
        <v>8.9150908877399994E-14</v>
      </c>
      <c r="BM114" s="6">
        <f t="array" ref="BM114">MIN(IF(ISBLANK(AA3:AA102),"",IF(AA3:AA102&gt;=BM115-$AM104*(BM117-BM115),AA3:AA102,"")))</f>
        <v>8.7818641247849794E-14</v>
      </c>
      <c r="BN114" s="6">
        <f t="array" ref="BN114">MIN(IF(ISBLANK(AB3:AB102),"",IF(AB3:AB102&gt;=BN115-$AM104*(BN117-BN115),AB3:AB102,"")))</f>
        <v>9.4591001698063299E-14</v>
      </c>
      <c r="BO114" s="6">
        <f t="array" ref="BO114">MIN(IF(ISBLANK(AC3:AC102),"",IF(AC3:AC102&gt;=BO115-$AM104*(BO117-BO115),AC3:AC102,"")))</f>
        <v>8.9039886574937504E-14</v>
      </c>
      <c r="BP114" s="6">
        <f t="array" ref="BP114">MIN(IF(ISBLANK(AD3:AD102),"",IF(AD3:AD102&gt;=BP115-$AM104*(BP117-BP115),AD3:AD102,"")))</f>
        <v>8.7374552037999794E-14</v>
      </c>
      <c r="BQ114" s="6">
        <f t="array" ref="BQ114">MIN(IF(ISBLANK(AE3:AE102),"",IF(AE3:AE102&gt;=BQ115-$AM104*(BQ117-BQ115),AE3:AE102,"")))</f>
        <v>9.4591001698063299E-14</v>
      </c>
      <c r="BR114" s="6">
        <f t="array" ref="BR114">MIN(IF(ISBLANK(AF3:AF102),"",IF(AF3:AF102&gt;=BR115-$AM104*(BR117-BR115),AF3:AF102,"")))</f>
        <v>8.9150908877399994E-14</v>
      </c>
      <c r="BS114" s="6">
        <f t="array" ref="BS114">MIN(IF(ISBLANK(AG3:AG102),"",IF(AG3:AG102&gt;=BS115-$AM104*(BS117-BS115),AG3:AG102,"")))</f>
        <v>8.7374552037999794E-14</v>
      </c>
      <c r="BT114" s="6">
        <f t="array" ref="BT114">MIN(IF(ISBLANK(AH3:AH102),"",IF(AH3:AH102&gt;=BT115-$AM104*(BT117-BT115),AH3:AH102,"")))</f>
        <v>9.4591001698063299E-14</v>
      </c>
      <c r="BU114" s="7">
        <f t="array" ref="BU114">MIN(IF(ISBLANK(AI3:AI102),"",IF(AI3:AI102&gt;=BU115-$AM104*(BU117-BU115),AI3:AI102,"")))</f>
        <v>8.9150908877399994E-14</v>
      </c>
      <c r="BW114" s="15" t="s">
        <v>37</v>
      </c>
      <c r="BX114" s="15">
        <f>[1]!DAGOSTINO(A3:A102)</f>
        <v>2.9390131538526396</v>
      </c>
      <c r="BY114" s="15">
        <f>[1]!DAGOSTINO(B3:B102)</f>
        <v>1.7639729831407713</v>
      </c>
      <c r="BZ114" s="15">
        <f>[1]!DAGOSTINO(C3:C102)</f>
        <v>1.0758811296095581</v>
      </c>
      <c r="CA114" s="15">
        <f>[1]!DAGOSTINO(D3:D102)</f>
        <v>1.7318636319812459</v>
      </c>
      <c r="CB114" s="15">
        <f>[1]!DAGOSTINO(E3:E102)</f>
        <v>0.53942712799321779</v>
      </c>
      <c r="CC114" s="15">
        <f>[1]!DAGOSTINO(F3:F102)</f>
        <v>2.1963582762555767</v>
      </c>
      <c r="CD114" s="15">
        <f>[1]!DAGOSTINO(G3:G102)</f>
        <v>1.4130408698383528</v>
      </c>
      <c r="CE114" s="15">
        <f>[1]!DAGOSTINO(H3:H102)</f>
        <v>1.6250089439319204</v>
      </c>
      <c r="CF114" s="15">
        <f>[1]!DAGOSTINO(I3:I102)</f>
        <v>3.1830361666412337</v>
      </c>
      <c r="CG114" s="15">
        <f>[1]!DAGOSTINO(J3:J102)</f>
        <v>1.6250089439319204</v>
      </c>
      <c r="CH114" s="15">
        <f>[1]!DAGOSTINO(K3:K102)</f>
        <v>7.2910824617257952E-2</v>
      </c>
      <c r="CI114" s="15">
        <f>[1]!DAGOSTINO(L3:L102)</f>
        <v>7.335581382167093</v>
      </c>
      <c r="CJ114" s="15">
        <f>[1]!DAGOSTINO(M3:M102)</f>
        <v>6.1370666856001108</v>
      </c>
      <c r="CK114" s="15">
        <f>[1]!DAGOSTINO(N3:N102)</f>
        <v>6.564101623558158</v>
      </c>
      <c r="CL114" s="15">
        <f>[1]!DAGOSTINO(O3:O102)</f>
        <v>1.9426076936549463</v>
      </c>
      <c r="CM114" s="15">
        <f>[1]!DAGOSTINO(P3:P102)</f>
        <v>24.408731655732609</v>
      </c>
      <c r="CN114" s="15">
        <f>[1]!DAGOSTINO(Q3:Q102)</f>
        <v>1.4663554396238614</v>
      </c>
      <c r="CO114" s="15">
        <f>[1]!DAGOSTINO(R3:R102)</f>
        <v>9.3239344672972475</v>
      </c>
      <c r="CP114" s="15">
        <f>[1]!DAGOSTINO(S3:S102)</f>
        <v>1.0729401083985786</v>
      </c>
      <c r="CQ114" s="15">
        <f>[1]!DAGOSTINO(T3:T102)</f>
        <v>9.3239344672972475</v>
      </c>
      <c r="CR114" s="15">
        <f>[1]!DAGOSTINO(U3:U102)</f>
        <v>215.99782954207478</v>
      </c>
      <c r="CS114" s="15">
        <f>[1]!DAGOSTINO(V3:V102)</f>
        <v>199.43808188170536</v>
      </c>
      <c r="CT114" s="15">
        <f>[1]!DAGOSTINO(W3:W102)</f>
        <v>82.628561052934231</v>
      </c>
      <c r="CU114" s="15">
        <f>[1]!DAGOSTINO(X3:X102)</f>
        <v>215.99782954207478</v>
      </c>
      <c r="CV114" s="15">
        <f>[1]!DAGOSTINO(Y3:Y102)</f>
        <v>199.43808188170536</v>
      </c>
      <c r="CW114" s="15">
        <f>[1]!DAGOSTINO(Z3:Z102)</f>
        <v>82.628561052934231</v>
      </c>
      <c r="CX114" s="15">
        <f>[1]!DAGOSTINO(AA3:AA102)</f>
        <v>1.6156888500070963</v>
      </c>
      <c r="CY114" s="15">
        <f>[1]!DAGOSTINO(AB3:AB102)</f>
        <v>215.9872543124238</v>
      </c>
      <c r="CZ114" s="15">
        <f>[1]!DAGOSTINO(AC3:AC102)</f>
        <v>0.9697241001017145</v>
      </c>
      <c r="DA114" s="15">
        <f>[1]!DAGOSTINO(AD3:AD102)</f>
        <v>215.99780968103966</v>
      </c>
      <c r="DB114" s="15">
        <f>[1]!DAGOSTINO(AE3:AE102)</f>
        <v>199.43808188170536</v>
      </c>
      <c r="DC114" s="15">
        <f>[1]!DAGOSTINO(AF3:AF102)</f>
        <v>82.628561052934231</v>
      </c>
      <c r="DD114" s="15">
        <f>[1]!DAGOSTINO(AG3:AG102)</f>
        <v>215.99780968103966</v>
      </c>
      <c r="DE114" s="15">
        <f>[1]!DAGOSTINO(AH3:AH102)</f>
        <v>199.43808188170536</v>
      </c>
      <c r="DF114" s="15">
        <f>[1]!DAGOSTINO(AI3:AI102)</f>
        <v>82.628561052934231</v>
      </c>
    </row>
    <row r="115" spans="1:110" x14ac:dyDescent="0.45">
      <c r="A115" t="s">
        <v>9</v>
      </c>
      <c r="B115">
        <f>B116-B117</f>
        <v>3.9968028886506014E-15</v>
      </c>
      <c r="C115">
        <f t="shared" ref="C115:AJ115" si="16">C116-C117</f>
        <v>8.9928064994632E-15</v>
      </c>
      <c r="D115">
        <f t="shared" si="16"/>
        <v>3.774758283725507E-15</v>
      </c>
      <c r="E115">
        <f t="shared" si="16"/>
        <v>8.9928064994632E-15</v>
      </c>
      <c r="F115">
        <f t="shared" si="16"/>
        <v>3.4416913763379979E-15</v>
      </c>
      <c r="G115">
        <f t="shared" si="16"/>
        <v>1.0658141036401099E-14</v>
      </c>
      <c r="H115">
        <f t="shared" si="16"/>
        <v>3.5527136788005009E-15</v>
      </c>
      <c r="I115">
        <f t="shared" si="16"/>
        <v>8.9928064994632E-15</v>
      </c>
      <c r="J115">
        <f t="shared" si="16"/>
        <v>3.774758283725608E-15</v>
      </c>
      <c r="K115">
        <f t="shared" si="16"/>
        <v>8.9928064994632E-15</v>
      </c>
      <c r="L115">
        <f t="shared" si="16"/>
        <v>3.774758283725507E-15</v>
      </c>
      <c r="M115">
        <f t="shared" si="16"/>
        <v>8.4376949871511897E-15</v>
      </c>
      <c r="N115">
        <f t="shared" si="16"/>
        <v>4.6629367034255944E-15</v>
      </c>
      <c r="O115">
        <f t="shared" si="16"/>
        <v>8.5487172896136927E-15</v>
      </c>
      <c r="P115">
        <f t="shared" si="16"/>
        <v>4.5519144009630913E-15</v>
      </c>
      <c r="Q115">
        <f t="shared" si="16"/>
        <v>1.4321877017663598E-14</v>
      </c>
      <c r="R115">
        <f t="shared" si="16"/>
        <v>2.9976021664879984E-15</v>
      </c>
      <c r="S115">
        <f t="shared" si="16"/>
        <v>8.2156503822260953E-15</v>
      </c>
      <c r="T115">
        <f t="shared" si="16"/>
        <v>2.5535129566378979E-15</v>
      </c>
      <c r="U115">
        <f t="shared" si="16"/>
        <v>8.2156503822260953E-15</v>
      </c>
      <c r="V115">
        <f t="shared" si="16"/>
        <v>7.200418039587929E-11</v>
      </c>
      <c r="W115">
        <f t="shared" si="16"/>
        <v>7.0134009710898136E-11</v>
      </c>
      <c r="X115">
        <f t="shared" si="16"/>
        <v>2.2204460492499344E-16</v>
      </c>
      <c r="Y115">
        <f t="shared" si="16"/>
        <v>7.200418039587929E-11</v>
      </c>
      <c r="Z115">
        <f t="shared" si="16"/>
        <v>7.0134009710898136E-11</v>
      </c>
      <c r="AA115">
        <f t="shared" si="16"/>
        <v>2.2204460492499344E-16</v>
      </c>
      <c r="AB115">
        <f t="shared" si="16"/>
        <v>3.4416913763380105E-15</v>
      </c>
      <c r="AC115" s="20">
        <f t="shared" si="16"/>
        <v>4.287348254194967E-12</v>
      </c>
      <c r="AD115">
        <f t="shared" si="16"/>
        <v>4.4408920985010048E-16</v>
      </c>
      <c r="AE115">
        <f t="shared" si="16"/>
        <v>7.2006178797323602E-11</v>
      </c>
      <c r="AF115">
        <f t="shared" si="16"/>
        <v>7.0134009710898136E-11</v>
      </c>
      <c r="AG115">
        <f t="shared" si="16"/>
        <v>2.2204460492499344E-16</v>
      </c>
      <c r="AH115">
        <f t="shared" si="16"/>
        <v>7.2006178797323602E-11</v>
      </c>
      <c r="AI115">
        <f t="shared" si="16"/>
        <v>7.0134009710898136E-11</v>
      </c>
      <c r="AJ115">
        <f t="shared" si="16"/>
        <v>2.2204460492499344E-16</v>
      </c>
      <c r="AL115" t="s">
        <v>23</v>
      </c>
      <c r="AM115" s="8">
        <f>_xlfn.QUARTILE.INC(A3:A102,1)</f>
        <v>8.8373752760162398E-14</v>
      </c>
      <c r="AN115" s="9">
        <f t="shared" ref="AN115:BU115" si="17">_xlfn.QUARTILE.INC(B3:B102,1)</f>
        <v>9.4035890185750696E-14</v>
      </c>
      <c r="AO115" s="9">
        <f t="shared" si="17"/>
        <v>8.8373752760162398E-14</v>
      </c>
      <c r="AP115" s="9">
        <f t="shared" si="17"/>
        <v>9.411915691259757E-14</v>
      </c>
      <c r="AQ115" s="9">
        <f t="shared" si="17"/>
        <v>8.9150908877399994E-14</v>
      </c>
      <c r="AR115" s="9">
        <f t="shared" si="17"/>
        <v>9.4813046302988305E-14</v>
      </c>
      <c r="AS115" s="9">
        <f t="shared" si="17"/>
        <v>8.9706020389712598E-14</v>
      </c>
      <c r="AT115" s="9">
        <f t="shared" si="17"/>
        <v>9.4146912488213199E-14</v>
      </c>
      <c r="AU115" s="9">
        <f t="shared" si="17"/>
        <v>8.9817042692175101E-14</v>
      </c>
      <c r="AV115" s="9">
        <f t="shared" si="17"/>
        <v>9.4146912488213199E-14</v>
      </c>
      <c r="AW115" s="9">
        <f t="shared" si="17"/>
        <v>8.8817841970012498E-14</v>
      </c>
      <c r="AX115" s="9">
        <f t="shared" si="17"/>
        <v>9.2703622556200495E-14</v>
      </c>
      <c r="AY115" s="9">
        <f t="shared" si="17"/>
        <v>8.8790086394396869E-14</v>
      </c>
      <c r="AZ115" s="9">
        <f t="shared" si="17"/>
        <v>9.278688928304737E-14</v>
      </c>
      <c r="BA115" s="9">
        <f t="shared" si="17"/>
        <v>8.8928864272475001E-14</v>
      </c>
      <c r="BB115" s="9">
        <f t="shared" si="17"/>
        <v>9.4785290727372677E-14</v>
      </c>
      <c r="BC115" s="9">
        <f t="shared" si="17"/>
        <v>8.8151708155237404E-14</v>
      </c>
      <c r="BD115" s="9">
        <f t="shared" si="17"/>
        <v>9.2703622556200495E-14</v>
      </c>
      <c r="BE115" s="9">
        <f t="shared" si="17"/>
        <v>8.8151708155237404E-14</v>
      </c>
      <c r="BF115" s="9">
        <f t="shared" si="17"/>
        <v>9.2703622556200495E-14</v>
      </c>
      <c r="BG115" s="9">
        <f t="shared" si="17"/>
        <v>8.8706819667549995E-14</v>
      </c>
      <c r="BH115" s="9">
        <f t="shared" si="17"/>
        <v>9.7449825986473065E-14</v>
      </c>
      <c r="BI115" s="9">
        <f t="shared" si="17"/>
        <v>8.9150908877399994E-14</v>
      </c>
      <c r="BJ115" s="9">
        <f t="shared" si="17"/>
        <v>8.8706819667549995E-14</v>
      </c>
      <c r="BK115" s="9">
        <f t="shared" si="17"/>
        <v>9.7449825986473065E-14</v>
      </c>
      <c r="BL115" s="9">
        <f t="shared" si="17"/>
        <v>8.9150908877399994E-14</v>
      </c>
      <c r="BM115" s="9">
        <f t="shared" si="17"/>
        <v>8.8706819667549995E-14</v>
      </c>
      <c r="BN115" s="9">
        <f t="shared" si="17"/>
        <v>9.9975583367494867E-14</v>
      </c>
      <c r="BO115" s="9">
        <f t="shared" si="17"/>
        <v>8.9150908877399994E-14</v>
      </c>
      <c r="BP115" s="9">
        <f t="shared" si="17"/>
        <v>8.8901108696859372E-14</v>
      </c>
      <c r="BQ115" s="9">
        <f t="shared" si="17"/>
        <v>9.7449825986473065E-14</v>
      </c>
      <c r="BR115" s="9">
        <f t="shared" si="17"/>
        <v>8.9150908877399994E-14</v>
      </c>
      <c r="BS115" s="9">
        <f t="shared" si="17"/>
        <v>8.8901108696859372E-14</v>
      </c>
      <c r="BT115" s="9">
        <f t="shared" si="17"/>
        <v>9.7449825986473065E-14</v>
      </c>
      <c r="BU115" s="10">
        <f t="shared" si="17"/>
        <v>8.9150908877399994E-14</v>
      </c>
      <c r="BW115" t="s">
        <v>33</v>
      </c>
      <c r="BX115">
        <f>[1]!DPTEST(A3:A102)</f>
        <v>0.23003896372050314</v>
      </c>
      <c r="BY115">
        <f>[1]!DPTEST(B3:B102)</f>
        <v>0.41395976677987778</v>
      </c>
      <c r="BZ115">
        <f>[1]!DPTEST(C3:C102)</f>
        <v>0.58394962128097572</v>
      </c>
      <c r="CA115">
        <f>[1]!DPTEST(D3:D102)</f>
        <v>0.42065939279648246</v>
      </c>
      <c r="CB115">
        <f>[1]!DPTEST(E3:E102)</f>
        <v>0.7635981850272302</v>
      </c>
      <c r="CC115">
        <f>[1]!DPTEST(F3:F102)</f>
        <v>0.33347774812118758</v>
      </c>
      <c r="CD115">
        <f>[1]!DPTEST(G3:G102)</f>
        <v>0.49335788515755308</v>
      </c>
      <c r="CE115">
        <f>[1]!DPTEST(H3:H102)</f>
        <v>0.44374532566265135</v>
      </c>
      <c r="CF115">
        <f>[1]!DPTEST(I3:I102)</f>
        <v>0.20361627052666531</v>
      </c>
      <c r="CG115">
        <f>[1]!DPTEST(J3:J102)</f>
        <v>0.44374532566265135</v>
      </c>
      <c r="CH115">
        <f>[1]!DPTEST(K3:K102)</f>
        <v>0.96420108443826491</v>
      </c>
      <c r="CI115">
        <f>[1]!DPTEST(L3:L102)</f>
        <v>2.5532817560617316E-2</v>
      </c>
      <c r="CJ115">
        <f>[1]!DPTEST(M3:M102)</f>
        <v>4.6489288730737099E-2</v>
      </c>
      <c r="CK115">
        <f>[1]!DPTEST(N3:N102)</f>
        <v>3.7551167409830666E-2</v>
      </c>
      <c r="CL115">
        <f>[1]!DPTEST(O3:O102)</f>
        <v>0.37858909397054019</v>
      </c>
      <c r="CM115">
        <f>[1]!DPTEST(P3:P102)</f>
        <v>5.0085413755285302E-6</v>
      </c>
      <c r="CN115">
        <f>[1]!DPTEST(Q3:Q102)</f>
        <v>0.48038004890478481</v>
      </c>
      <c r="CO115">
        <f>[1]!DPTEST(R3:R102)</f>
        <v>9.447857963978179E-3</v>
      </c>
      <c r="CP115">
        <f>[1]!DPTEST(S3:S102)</f>
        <v>0.58480895706848346</v>
      </c>
      <c r="CQ115">
        <f>[1]!DPTEST(T3:T102)</f>
        <v>9.447857963978179E-3</v>
      </c>
      <c r="CR115">
        <f>[1]!DPTEST(U3:U102)</f>
        <v>0</v>
      </c>
      <c r="CS115">
        <f>[1]!DPTEST(V3:V102)</f>
        <v>0</v>
      </c>
      <c r="CT115">
        <f>[1]!DPTEST(W3:W102)</f>
        <v>0</v>
      </c>
      <c r="CU115">
        <f>[1]!DPTEST(X3:X102)</f>
        <v>0</v>
      </c>
      <c r="CV115">
        <f>[1]!DPTEST(Y3:Y102)</f>
        <v>0</v>
      </c>
      <c r="CW115">
        <f>[1]!DPTEST(Z3:Z102)</f>
        <v>0</v>
      </c>
      <c r="CX115">
        <f>[1]!DPTEST(AA3:AA102)</f>
        <v>0.44581802540776505</v>
      </c>
      <c r="CY115">
        <f>[1]!DPTEST(AB3:AB102)</f>
        <v>0</v>
      </c>
      <c r="CZ115">
        <f>[1]!DPTEST(AC3:AC102)</f>
        <v>0.6157821380199523</v>
      </c>
      <c r="DA115">
        <f>[1]!DPTEST(AD3:AD102)</f>
        <v>0</v>
      </c>
      <c r="DB115">
        <f>[1]!DPTEST(AE3:AE102)</f>
        <v>0</v>
      </c>
      <c r="DC115">
        <f>[1]!DPTEST(AF3:AF102)</f>
        <v>0</v>
      </c>
      <c r="DD115">
        <f>[1]!DPTEST(AG3:AG102)</f>
        <v>0</v>
      </c>
      <c r="DE115">
        <f>[1]!DPTEST(AH3:AH102)</f>
        <v>0</v>
      </c>
      <c r="DF115">
        <f>[1]!DPTEST(AI3:AI102)</f>
        <v>0</v>
      </c>
    </row>
    <row r="116" spans="1:110" x14ac:dyDescent="0.45">
      <c r="A116" t="s">
        <v>10</v>
      </c>
      <c r="B116">
        <f>MAX(A3:A102)</f>
        <v>9.0816243414337805E-14</v>
      </c>
      <c r="C116">
        <f t="shared" ref="C116:AJ116" si="18">MAX(B3:B102)</f>
        <v>1.00031094518726E-13</v>
      </c>
      <c r="D116">
        <f t="shared" si="18"/>
        <v>9.0372154204487705E-14</v>
      </c>
      <c r="E116">
        <f t="shared" si="18"/>
        <v>1.00031094518726E-13</v>
      </c>
      <c r="F116">
        <f t="shared" si="18"/>
        <v>9.1482377229112899E-14</v>
      </c>
      <c r="G116">
        <f t="shared" si="18"/>
        <v>1.02362562870439E-13</v>
      </c>
      <c r="H116">
        <f t="shared" si="18"/>
        <v>9.2259533346350496E-14</v>
      </c>
      <c r="I116">
        <f t="shared" si="18"/>
        <v>1.00031094518726E-13</v>
      </c>
      <c r="J116">
        <f t="shared" si="18"/>
        <v>9.1593399531575402E-14</v>
      </c>
      <c r="K116">
        <f t="shared" si="18"/>
        <v>1.00031094518726E-13</v>
      </c>
      <c r="L116">
        <f t="shared" si="18"/>
        <v>9.1149310321725301E-14</v>
      </c>
      <c r="M116">
        <f t="shared" si="18"/>
        <v>9.9698027611338994E-14</v>
      </c>
      <c r="N116">
        <f t="shared" si="18"/>
        <v>9.1926466438962898E-14</v>
      </c>
      <c r="O116">
        <f t="shared" si="18"/>
        <v>9.9698027611338994E-14</v>
      </c>
      <c r="P116">
        <f t="shared" si="18"/>
        <v>9.1815444136500395E-14</v>
      </c>
      <c r="Q116">
        <f t="shared" si="18"/>
        <v>1.05915276549239E-13</v>
      </c>
      <c r="R116">
        <f t="shared" si="18"/>
        <v>9.0150109599562698E-14</v>
      </c>
      <c r="S116">
        <f t="shared" si="18"/>
        <v>9.9698027611338994E-14</v>
      </c>
      <c r="T116">
        <f t="shared" si="18"/>
        <v>8.9594998087250095E-14</v>
      </c>
      <c r="U116">
        <f t="shared" si="18"/>
        <v>9.9698027611338994E-14</v>
      </c>
      <c r="V116">
        <f t="shared" si="18"/>
        <v>7.2091221881009902E-11</v>
      </c>
      <c r="W116">
        <f t="shared" si="18"/>
        <v>7.0228600712596199E-11</v>
      </c>
      <c r="X116">
        <f t="shared" si="18"/>
        <v>8.9261931179862497E-14</v>
      </c>
      <c r="Y116">
        <f t="shared" si="18"/>
        <v>7.2091221881009902E-11</v>
      </c>
      <c r="Z116">
        <f t="shared" si="18"/>
        <v>7.0228600712596199E-11</v>
      </c>
      <c r="AA116">
        <f t="shared" si="18"/>
        <v>8.9261931179862497E-14</v>
      </c>
      <c r="AB116">
        <f t="shared" si="18"/>
        <v>9.1260332624187805E-14</v>
      </c>
      <c r="AC116" s="20">
        <f t="shared" si="18"/>
        <v>4.3819392558930303E-12</v>
      </c>
      <c r="AD116">
        <f t="shared" si="18"/>
        <v>8.9483975784787605E-14</v>
      </c>
      <c r="AE116">
        <f t="shared" si="18"/>
        <v>7.2093553349361602E-11</v>
      </c>
      <c r="AF116">
        <f t="shared" si="18"/>
        <v>7.0228600712596199E-11</v>
      </c>
      <c r="AG116">
        <f t="shared" si="18"/>
        <v>8.9261931179862497E-14</v>
      </c>
      <c r="AH116">
        <f t="shared" si="18"/>
        <v>7.2093553349361602E-11</v>
      </c>
      <c r="AI116">
        <f t="shared" si="18"/>
        <v>7.0228600712596199E-11</v>
      </c>
      <c r="AJ116">
        <f t="shared" si="18"/>
        <v>8.9261931179862497E-14</v>
      </c>
      <c r="AL116" t="s">
        <v>3</v>
      </c>
      <c r="AM116" s="8">
        <f>MEDIAN(A3:A102)</f>
        <v>8.8817841970012498E-14</v>
      </c>
      <c r="AN116" s="9">
        <f t="shared" ref="AN116:BU116" si="19">MEDIAN(B3:B102)</f>
        <v>9.5257135512838406E-14</v>
      </c>
      <c r="AO116" s="9">
        <f t="shared" si="19"/>
        <v>8.8706819667549995E-14</v>
      </c>
      <c r="AP116" s="9">
        <f t="shared" si="19"/>
        <v>9.5257135512838406E-14</v>
      </c>
      <c r="AQ116" s="9">
        <f t="shared" si="19"/>
        <v>8.9706020389712598E-14</v>
      </c>
      <c r="AR116" s="9">
        <f t="shared" si="19"/>
        <v>9.6367358537463499E-14</v>
      </c>
      <c r="AS116" s="9">
        <f t="shared" si="19"/>
        <v>9.0205620750793944E-14</v>
      </c>
      <c r="AT116" s="9">
        <f t="shared" si="19"/>
        <v>9.5312646664069651E-14</v>
      </c>
      <c r="AU116" s="9">
        <f t="shared" si="19"/>
        <v>9.0372154204487705E-14</v>
      </c>
      <c r="AV116" s="9">
        <f t="shared" si="19"/>
        <v>9.5312646664069651E-14</v>
      </c>
      <c r="AW116" s="9">
        <f t="shared" si="19"/>
        <v>8.9317442331093793E-14</v>
      </c>
      <c r="AX116" s="9">
        <f t="shared" si="19"/>
        <v>9.3924867883288205E-14</v>
      </c>
      <c r="AY116" s="9">
        <f t="shared" si="19"/>
        <v>8.9206420028631252E-14</v>
      </c>
      <c r="AZ116" s="9">
        <f t="shared" si="19"/>
        <v>9.4091401336981941E-14</v>
      </c>
      <c r="BA116" s="9">
        <f t="shared" si="19"/>
        <v>8.965050923848134E-14</v>
      </c>
      <c r="BB116" s="9">
        <f t="shared" si="19"/>
        <v>9.6256336235000996E-14</v>
      </c>
      <c r="BC116" s="9">
        <f t="shared" si="19"/>
        <v>8.8540286213856158E-14</v>
      </c>
      <c r="BD116" s="9">
        <f t="shared" si="19"/>
        <v>9.3647312127131954E-14</v>
      </c>
      <c r="BE116" s="9">
        <f t="shared" si="19"/>
        <v>8.8484775062624901E-14</v>
      </c>
      <c r="BF116" s="9">
        <f t="shared" si="19"/>
        <v>9.3647312127131954E-14</v>
      </c>
      <c r="BG116" s="9">
        <f t="shared" si="19"/>
        <v>8.9261931179862497E-14</v>
      </c>
      <c r="BH116" s="9">
        <f t="shared" si="19"/>
        <v>9.9364960703951498E-14</v>
      </c>
      <c r="BI116" s="9">
        <f t="shared" si="19"/>
        <v>8.9150908877399994E-14</v>
      </c>
      <c r="BJ116" s="9">
        <f t="shared" si="19"/>
        <v>8.9261931179862497E-14</v>
      </c>
      <c r="BK116" s="9">
        <f t="shared" si="19"/>
        <v>9.9364960703951498E-14</v>
      </c>
      <c r="BL116" s="9">
        <f t="shared" si="19"/>
        <v>8.9150908877399994E-14</v>
      </c>
      <c r="BM116" s="9">
        <f t="shared" si="19"/>
        <v>8.9372953482325102E-14</v>
      </c>
      <c r="BN116" s="9">
        <f t="shared" si="19"/>
        <v>1.0264011862659499E-13</v>
      </c>
      <c r="BO116" s="9">
        <f t="shared" si="19"/>
        <v>8.9261931179862497E-14</v>
      </c>
      <c r="BP116" s="9">
        <f t="shared" si="19"/>
        <v>8.9594998087250095E-14</v>
      </c>
      <c r="BQ116" s="9">
        <f t="shared" si="19"/>
        <v>9.9364960703951498E-14</v>
      </c>
      <c r="BR116" s="9">
        <f t="shared" si="19"/>
        <v>8.9150908877399994E-14</v>
      </c>
      <c r="BS116" s="9">
        <f t="shared" si="19"/>
        <v>8.9594998087250095E-14</v>
      </c>
      <c r="BT116" s="9">
        <f t="shared" si="19"/>
        <v>9.9364960703951498E-14</v>
      </c>
      <c r="BU116" s="10">
        <f t="shared" si="19"/>
        <v>8.9150908877399994E-14</v>
      </c>
      <c r="BW116" t="s">
        <v>34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</row>
    <row r="117" spans="1:110" x14ac:dyDescent="0.45">
      <c r="A117" t="s">
        <v>11</v>
      </c>
      <c r="B117">
        <f>MIN(A3:A102)</f>
        <v>8.6819440525687204E-14</v>
      </c>
      <c r="C117">
        <f t="shared" ref="C117:AJ117" si="20">MIN(B3:B102)</f>
        <v>9.1038288019262798E-14</v>
      </c>
      <c r="D117">
        <f t="shared" si="20"/>
        <v>8.6597395920762198E-14</v>
      </c>
      <c r="E117">
        <f t="shared" si="20"/>
        <v>9.1038288019262798E-14</v>
      </c>
      <c r="F117">
        <f t="shared" si="20"/>
        <v>8.8040685852774901E-14</v>
      </c>
      <c r="G117">
        <f t="shared" si="20"/>
        <v>9.1704421834037905E-14</v>
      </c>
      <c r="H117">
        <f t="shared" si="20"/>
        <v>8.8706819667549995E-14</v>
      </c>
      <c r="I117">
        <f t="shared" si="20"/>
        <v>9.1038288019262798E-14</v>
      </c>
      <c r="J117">
        <f t="shared" si="20"/>
        <v>8.7818641247849794E-14</v>
      </c>
      <c r="K117">
        <f t="shared" si="20"/>
        <v>9.1038288019262798E-14</v>
      </c>
      <c r="L117">
        <f t="shared" si="20"/>
        <v>8.7374552037999794E-14</v>
      </c>
      <c r="M117">
        <f t="shared" si="20"/>
        <v>9.1260332624187805E-14</v>
      </c>
      <c r="N117">
        <f t="shared" si="20"/>
        <v>8.7263529735537304E-14</v>
      </c>
      <c r="O117">
        <f t="shared" si="20"/>
        <v>9.1149310321725301E-14</v>
      </c>
      <c r="P117">
        <f t="shared" si="20"/>
        <v>8.7263529735537304E-14</v>
      </c>
      <c r="Q117">
        <f t="shared" si="20"/>
        <v>9.1593399531575402E-14</v>
      </c>
      <c r="R117">
        <f t="shared" si="20"/>
        <v>8.71525074330747E-14</v>
      </c>
      <c r="S117">
        <f t="shared" si="20"/>
        <v>9.1482377229112899E-14</v>
      </c>
      <c r="T117">
        <f t="shared" si="20"/>
        <v>8.7041485130612197E-14</v>
      </c>
      <c r="U117">
        <f t="shared" si="20"/>
        <v>9.1482377229112899E-14</v>
      </c>
      <c r="V117">
        <f t="shared" si="20"/>
        <v>8.7041485130612197E-14</v>
      </c>
      <c r="W117">
        <f t="shared" si="20"/>
        <v>9.4591001698063299E-14</v>
      </c>
      <c r="X117">
        <f t="shared" si="20"/>
        <v>8.9039886574937504E-14</v>
      </c>
      <c r="Y117">
        <f t="shared" si="20"/>
        <v>8.7041485130612197E-14</v>
      </c>
      <c r="Z117">
        <f t="shared" si="20"/>
        <v>9.4591001698063299E-14</v>
      </c>
      <c r="AA117">
        <f t="shared" si="20"/>
        <v>8.9039886574937504E-14</v>
      </c>
      <c r="AB117">
        <f t="shared" si="20"/>
        <v>8.7818641247849794E-14</v>
      </c>
      <c r="AC117" s="20">
        <f t="shared" si="20"/>
        <v>9.4591001698063299E-14</v>
      </c>
      <c r="AD117">
        <f t="shared" si="20"/>
        <v>8.9039886574937504E-14</v>
      </c>
      <c r="AE117">
        <f t="shared" si="20"/>
        <v>8.7374552037999794E-14</v>
      </c>
      <c r="AF117">
        <f t="shared" si="20"/>
        <v>9.4591001698063299E-14</v>
      </c>
      <c r="AG117">
        <f t="shared" si="20"/>
        <v>8.9039886574937504E-14</v>
      </c>
      <c r="AH117">
        <f t="shared" si="20"/>
        <v>8.7374552037999794E-14</v>
      </c>
      <c r="AI117">
        <f t="shared" si="20"/>
        <v>9.4591001698063299E-14</v>
      </c>
      <c r="AJ117">
        <f t="shared" si="20"/>
        <v>8.9039886574937504E-14</v>
      </c>
      <c r="AL117" t="s">
        <v>24</v>
      </c>
      <c r="AM117" s="8">
        <f>_xlfn.QUARTILE.INC(A3:A102,3)</f>
        <v>8.9261931179862497E-14</v>
      </c>
      <c r="AN117" s="9">
        <f t="shared" ref="AN117:BU117" si="21">_xlfn.QUARTILE.INC(B3:B102,3)</f>
        <v>9.6506136415541732E-14</v>
      </c>
      <c r="AO117" s="9">
        <f t="shared" si="21"/>
        <v>8.9372953482325102E-14</v>
      </c>
      <c r="AP117" s="9">
        <f t="shared" si="21"/>
        <v>9.6478380839926103E-14</v>
      </c>
      <c r="AQ117" s="9">
        <f t="shared" si="21"/>
        <v>9.0150109599562698E-14</v>
      </c>
      <c r="AR117" s="9">
        <f t="shared" si="21"/>
        <v>9.7477581562088694E-14</v>
      </c>
      <c r="AS117" s="9">
        <f t="shared" si="21"/>
        <v>9.0621954385028327E-14</v>
      </c>
      <c r="AT117" s="9">
        <f t="shared" si="21"/>
        <v>9.6506136415541732E-14</v>
      </c>
      <c r="AU117" s="9">
        <f t="shared" si="21"/>
        <v>9.0816243414337805E-14</v>
      </c>
      <c r="AV117" s="9">
        <f t="shared" si="21"/>
        <v>9.6506136415541732E-14</v>
      </c>
      <c r="AW117" s="9">
        <f t="shared" si="21"/>
        <v>8.9817042692175101E-14</v>
      </c>
      <c r="AX117" s="9">
        <f t="shared" si="21"/>
        <v>9.5062846483529029E-14</v>
      </c>
      <c r="AY117" s="9">
        <f t="shared" si="21"/>
        <v>8.9817042692175101E-14</v>
      </c>
      <c r="AZ117" s="9">
        <f t="shared" si="21"/>
        <v>9.5062846483529029E-14</v>
      </c>
      <c r="BA117" s="9">
        <f t="shared" si="21"/>
        <v>9.0150109599562698E-14</v>
      </c>
      <c r="BB117" s="9">
        <f t="shared" si="21"/>
        <v>9.7477581562088694E-14</v>
      </c>
      <c r="BC117" s="9">
        <f t="shared" si="21"/>
        <v>8.8928864272475001E-14</v>
      </c>
      <c r="BD117" s="9">
        <f t="shared" si="21"/>
        <v>9.5062846483529029E-14</v>
      </c>
      <c r="BE117" s="9">
        <f t="shared" si="21"/>
        <v>8.8928864272475001E-14</v>
      </c>
      <c r="BF117" s="9">
        <f t="shared" si="21"/>
        <v>9.5062846483529029E-14</v>
      </c>
      <c r="BG117" s="9">
        <f t="shared" si="21"/>
        <v>8.9817042692175101E-14</v>
      </c>
      <c r="BH117" s="9">
        <f t="shared" si="21"/>
        <v>1.01363362148276E-13</v>
      </c>
      <c r="BI117" s="9">
        <f t="shared" si="21"/>
        <v>8.9150908877399994E-14</v>
      </c>
      <c r="BJ117" s="9">
        <f t="shared" si="21"/>
        <v>8.9817042692175101E-14</v>
      </c>
      <c r="BK117" s="9">
        <f t="shared" si="21"/>
        <v>1.01363362148276E-13</v>
      </c>
      <c r="BL117" s="9">
        <f t="shared" si="21"/>
        <v>8.9150908877399994E-14</v>
      </c>
      <c r="BM117" s="9">
        <f t="shared" si="21"/>
        <v>8.9928064994637604E-14</v>
      </c>
      <c r="BN117" s="9">
        <f t="shared" si="21"/>
        <v>1.05360165036927E-13</v>
      </c>
      <c r="BO117" s="9">
        <f t="shared" si="21"/>
        <v>8.9261931179862497E-14</v>
      </c>
      <c r="BP117" s="9">
        <f t="shared" si="21"/>
        <v>9.0372154204487705E-14</v>
      </c>
      <c r="BQ117" s="9">
        <f t="shared" si="21"/>
        <v>1.01363362148276E-13</v>
      </c>
      <c r="BR117" s="9">
        <f t="shared" si="21"/>
        <v>8.9150908877399994E-14</v>
      </c>
      <c r="BS117" s="9">
        <f t="shared" si="21"/>
        <v>9.0372154204487705E-14</v>
      </c>
      <c r="BT117" s="9">
        <f t="shared" si="21"/>
        <v>1.01363362148276E-13</v>
      </c>
      <c r="BU117" s="10">
        <f t="shared" si="21"/>
        <v>8.9150908877399994E-14</v>
      </c>
      <c r="BW117" s="1" t="s">
        <v>35</v>
      </c>
      <c r="BX117" s="14" t="str">
        <f>IF(BX115&lt;BX116,"no","yes")</f>
        <v>yes</v>
      </c>
      <c r="BY117" s="14" t="str">
        <f t="shared" ref="BY117:DF117" si="22">IF(BY115&lt;BY116,"no","yes")</f>
        <v>yes</v>
      </c>
      <c r="BZ117" s="14" t="str">
        <f t="shared" si="22"/>
        <v>yes</v>
      </c>
      <c r="CA117" s="14" t="str">
        <f t="shared" si="22"/>
        <v>yes</v>
      </c>
      <c r="CB117" s="14" t="str">
        <f t="shared" si="22"/>
        <v>yes</v>
      </c>
      <c r="CC117" s="14" t="str">
        <f t="shared" si="22"/>
        <v>yes</v>
      </c>
      <c r="CD117" s="14" t="str">
        <f t="shared" si="22"/>
        <v>yes</v>
      </c>
      <c r="CE117" s="14" t="str">
        <f t="shared" si="22"/>
        <v>yes</v>
      </c>
      <c r="CF117" s="14" t="str">
        <f t="shared" si="22"/>
        <v>yes</v>
      </c>
      <c r="CG117" s="14" t="str">
        <f t="shared" si="22"/>
        <v>yes</v>
      </c>
      <c r="CH117" s="14" t="str">
        <f t="shared" si="22"/>
        <v>yes</v>
      </c>
      <c r="CI117" s="14" t="str">
        <f t="shared" si="22"/>
        <v>no</v>
      </c>
      <c r="CJ117" s="14" t="str">
        <f t="shared" si="22"/>
        <v>no</v>
      </c>
      <c r="CK117" s="14" t="str">
        <f t="shared" si="22"/>
        <v>no</v>
      </c>
      <c r="CL117" s="14" t="str">
        <f t="shared" si="22"/>
        <v>yes</v>
      </c>
      <c r="CM117" s="14" t="str">
        <f t="shared" si="22"/>
        <v>no</v>
      </c>
      <c r="CN117" s="14" t="str">
        <f t="shared" si="22"/>
        <v>yes</v>
      </c>
      <c r="CO117" s="14" t="str">
        <f t="shared" si="22"/>
        <v>no</v>
      </c>
      <c r="CP117" s="14" t="str">
        <f t="shared" si="22"/>
        <v>yes</v>
      </c>
      <c r="CQ117" s="14" t="str">
        <f t="shared" si="22"/>
        <v>no</v>
      </c>
      <c r="CR117" s="14" t="str">
        <f t="shared" si="22"/>
        <v>no</v>
      </c>
      <c r="CS117" s="14" t="str">
        <f t="shared" si="22"/>
        <v>no</v>
      </c>
      <c r="CT117" s="14" t="str">
        <f t="shared" si="22"/>
        <v>no</v>
      </c>
      <c r="CU117" s="14" t="str">
        <f t="shared" si="22"/>
        <v>no</v>
      </c>
      <c r="CV117" s="14" t="str">
        <f t="shared" si="22"/>
        <v>no</v>
      </c>
      <c r="CW117" s="14" t="str">
        <f t="shared" si="22"/>
        <v>no</v>
      </c>
      <c r="CX117" s="14" t="str">
        <f t="shared" si="22"/>
        <v>yes</v>
      </c>
      <c r="CY117" s="14" t="str">
        <f t="shared" si="22"/>
        <v>no</v>
      </c>
      <c r="CZ117" s="14" t="str">
        <f t="shared" si="22"/>
        <v>yes</v>
      </c>
      <c r="DA117" s="14" t="str">
        <f t="shared" si="22"/>
        <v>no</v>
      </c>
      <c r="DB117" s="14" t="str">
        <f t="shared" si="22"/>
        <v>no</v>
      </c>
      <c r="DC117" s="14" t="str">
        <f t="shared" si="22"/>
        <v>no</v>
      </c>
      <c r="DD117" s="14" t="str">
        <f t="shared" si="22"/>
        <v>no</v>
      </c>
      <c r="DE117" s="14" t="str">
        <f t="shared" si="22"/>
        <v>no</v>
      </c>
      <c r="DF117" s="14" t="str">
        <f t="shared" si="22"/>
        <v>no</v>
      </c>
    </row>
    <row r="118" spans="1:110" x14ac:dyDescent="0.45">
      <c r="A118" t="s">
        <v>12</v>
      </c>
      <c r="B118">
        <f>SUM(A3:A102)</f>
        <v>8.8831164646308009E-12</v>
      </c>
      <c r="C118">
        <f t="shared" ref="C118:AJ118" si="23">SUM(B3:B102)</f>
        <v>9.540035428301506E-12</v>
      </c>
      <c r="D118">
        <f t="shared" si="23"/>
        <v>8.8795637509520004E-12</v>
      </c>
      <c r="E118">
        <f t="shared" si="23"/>
        <v>9.5405905398138186E-12</v>
      </c>
      <c r="F118">
        <f t="shared" si="23"/>
        <v>8.9697138605515631E-12</v>
      </c>
      <c r="G118">
        <f t="shared" si="23"/>
        <v>9.6272989580370417E-12</v>
      </c>
      <c r="H118">
        <f t="shared" si="23"/>
        <v>9.018785718239995E-12</v>
      </c>
      <c r="I118">
        <f t="shared" si="23"/>
        <v>9.5449204096098567E-12</v>
      </c>
      <c r="J118">
        <f t="shared" si="23"/>
        <v>9.025669100992671E-12</v>
      </c>
      <c r="K118">
        <f t="shared" si="23"/>
        <v>9.5449204096098567E-12</v>
      </c>
      <c r="L118">
        <f t="shared" si="23"/>
        <v>8.933298545343858E-12</v>
      </c>
      <c r="M118">
        <f t="shared" si="23"/>
        <v>9.4095842229080517E-12</v>
      </c>
      <c r="N118">
        <f t="shared" si="23"/>
        <v>8.9256380064739444E-12</v>
      </c>
      <c r="O118">
        <f t="shared" si="23"/>
        <v>9.4108054682351394E-12</v>
      </c>
      <c r="P118">
        <f t="shared" si="23"/>
        <v>8.9547258497191235E-12</v>
      </c>
      <c r="Q118">
        <f t="shared" si="23"/>
        <v>9.6437302588014908E-12</v>
      </c>
      <c r="R118">
        <f t="shared" si="23"/>
        <v>8.850919996916673E-12</v>
      </c>
      <c r="S118">
        <f t="shared" si="23"/>
        <v>9.4053653754144761E-12</v>
      </c>
      <c r="T118">
        <f t="shared" si="23"/>
        <v>8.8544727105954719E-12</v>
      </c>
      <c r="U118">
        <f t="shared" si="23"/>
        <v>9.4053653754144761E-12</v>
      </c>
      <c r="V118">
        <f t="shared" si="23"/>
        <v>8.1275874919128897E-11</v>
      </c>
      <c r="W118">
        <f t="shared" si="23"/>
        <v>1.1062961657870556E-10</v>
      </c>
      <c r="X118">
        <f t="shared" si="23"/>
        <v>8.9147578208326179E-12</v>
      </c>
      <c r="Y118">
        <f t="shared" si="23"/>
        <v>8.1275874919128897E-11</v>
      </c>
      <c r="Z118">
        <f t="shared" si="23"/>
        <v>1.1062961657870556E-10</v>
      </c>
      <c r="AA118">
        <f t="shared" si="23"/>
        <v>8.9147578208326179E-12</v>
      </c>
      <c r="AB118">
        <f t="shared" si="23"/>
        <v>8.9360741029054209E-12</v>
      </c>
      <c r="AC118" s="20">
        <f t="shared" si="23"/>
        <v>1.4557355321187486E-11</v>
      </c>
      <c r="AD118">
        <f t="shared" si="23"/>
        <v>8.9230844935173065E-12</v>
      </c>
      <c r="AE118">
        <f t="shared" si="23"/>
        <v>8.1308182409145476E-11</v>
      </c>
      <c r="AF118">
        <f t="shared" si="23"/>
        <v>1.1062961657870556E-10</v>
      </c>
      <c r="AG118">
        <f t="shared" si="23"/>
        <v>8.9147578208326179E-12</v>
      </c>
      <c r="AH118">
        <f t="shared" si="23"/>
        <v>8.1308182409145476E-11</v>
      </c>
      <c r="AI118">
        <f t="shared" si="23"/>
        <v>1.1062961657870556E-10</v>
      </c>
      <c r="AJ118">
        <f t="shared" si="23"/>
        <v>8.9147578208326179E-12</v>
      </c>
      <c r="AL118" t="s">
        <v>25</v>
      </c>
      <c r="AM118" s="8">
        <f t="array" ref="AM118">MAX(IF(ISBLANK(A3:A102),"",IF(A3:A102&lt;=AM117+$AM104*(AM117-AM115),A3:A102,"")))</f>
        <v>9.0816243414337805E-14</v>
      </c>
      <c r="AN118" s="9">
        <f t="array" ref="AN118">MAX(IF(ISBLANK(B3:B102),"",IF(B3:B102&lt;=AN117+$AM104*(AN117-AN115),B3:B102,"")))</f>
        <v>1.00031094518726E-13</v>
      </c>
      <c r="AO118" s="9">
        <f t="array" ref="AO118">MAX(IF(ISBLANK(C3:C102),"",IF(C3:C102&lt;=AO117+$AM104*(AO117-AO115),C3:C102,"")))</f>
        <v>9.0372154204487705E-14</v>
      </c>
      <c r="AP118" s="9">
        <f t="array" ref="AP118">MAX(IF(ISBLANK(D3:D102),"",IF(D3:D102&lt;=AP117+$AM104*(AP117-AP115),D3:D102,"")))</f>
        <v>1.00031094518726E-13</v>
      </c>
      <c r="AQ118" s="9">
        <f t="array" ref="AQ118">MAX(IF(ISBLANK(E3:E102),"",IF(E3:E102&lt;=AQ117+$AM104*(AQ117-AQ115),E3:E102,"")))</f>
        <v>9.1482377229112899E-14</v>
      </c>
      <c r="AR118" s="9">
        <f t="array" ref="AR118">MAX(IF(ISBLANK(F3:F102),"",IF(F3:F102&lt;=AR117+$AM104*(AR117-AR115),F3:F102,"")))</f>
        <v>1.02362562870439E-13</v>
      </c>
      <c r="AS118" s="9">
        <f t="array" ref="AS118">MAX(IF(ISBLANK(G3:G102),"",IF(G3:G102&lt;=AS117+$AM104*(AS117-AS115),G3:G102,"")))</f>
        <v>9.2259533346350496E-14</v>
      </c>
      <c r="AT118" s="9">
        <f t="array" ref="AT118">MAX(IF(ISBLANK(H3:H102),"",IF(H3:H102&lt;=AT117+$AM104*(AT117-AT115),H3:H102,"")))</f>
        <v>1.00031094518726E-13</v>
      </c>
      <c r="AU118" s="9">
        <f t="array" ref="AU118">MAX(IF(ISBLANK(I3:I102),"",IF(I3:I102&lt;=AU117+$AM104*(AU117-AU115),I3:I102,"")))</f>
        <v>9.1593399531575402E-14</v>
      </c>
      <c r="AV118" s="9">
        <f t="array" ref="AV118">MAX(IF(ISBLANK(J3:J102),"",IF(J3:J102&lt;=AV117+$AM104*(AV117-AV115),J3:J102,"")))</f>
        <v>1.00031094518726E-13</v>
      </c>
      <c r="AW118" s="9">
        <f t="array" ref="AW118">MAX(IF(ISBLANK(K3:K102),"",IF(K3:K102&lt;=AW117+$AM104*(AW117-AW115),K3:K102,"")))</f>
        <v>9.1149310321725301E-14</v>
      </c>
      <c r="AX118" s="9">
        <f t="array" ref="AX118">MAX(IF(ISBLANK(L3:L102),"",IF(L3:L102&lt;=AX117+$AM104*(AX117-AX115),L3:L102,"")))</f>
        <v>9.9698027611338994E-14</v>
      </c>
      <c r="AY118" s="9">
        <f t="array" ref="AY118">MAX(IF(ISBLANK(M3:M102),"",IF(M3:M102&lt;=AY117+$AM104*(AY117-AY115),M3:M102,"")))</f>
        <v>9.1926466438962898E-14</v>
      </c>
      <c r="AZ118" s="9">
        <f t="array" ref="AZ118">MAX(IF(ISBLANK(N3:N102),"",IF(N3:N102&lt;=AZ117+$AM104*(AZ117-AZ115),N3:N102,"")))</f>
        <v>9.9698027611338994E-14</v>
      </c>
      <c r="BA118" s="9">
        <f t="array" ref="BA118">MAX(IF(ISBLANK(O3:O102),"",IF(O3:O102&lt;=BA117+$AM104*(BA117-BA115),O3:O102,"")))</f>
        <v>9.1815444136500395E-14</v>
      </c>
      <c r="BB118" s="9">
        <f t="array" ref="BB118">MAX(IF(ISBLANK(P3:P102),"",IF(P3:P102&lt;=BB117+$AM104*(BB117-BB115),P3:P102,"")))</f>
        <v>1.02584607475364E-13</v>
      </c>
      <c r="BC118" s="9">
        <f t="array" ref="BC118">MAX(IF(ISBLANK(Q3:Q102),"",IF(Q3:Q102&lt;=BC117+$AM104*(BC117-BC115),Q3:Q102,"")))</f>
        <v>9.0150109599562698E-14</v>
      </c>
      <c r="BD118" s="9">
        <f t="array" ref="BD118">MAX(IF(ISBLANK(R3:R102),"",IF(R3:R102&lt;=BD117+$AM104*(BD117-BD115),R3:R102,"")))</f>
        <v>9.9698027611338994E-14</v>
      </c>
      <c r="BE118" s="9">
        <f t="array" ref="BE118">MAX(IF(ISBLANK(S3:S102),"",IF(S3:S102&lt;=BE117+$AM104*(BE117-BE115),S3:S102,"")))</f>
        <v>8.9594998087250095E-14</v>
      </c>
      <c r="BF118" s="9">
        <f t="array" ref="BF118">MAX(IF(ISBLANK(T3:T102),"",IF(T3:T102&lt;=BF117+$AM104*(BF117-BF115),T3:T102,"")))</f>
        <v>9.9698027611338994E-14</v>
      </c>
      <c r="BG118" s="9">
        <f t="array" ref="BG118">MAX(IF(ISBLANK(U3:U102),"",IF(U3:U102&lt;=BG117+$AM104*(BG117-BG115),U3:U102,"")))</f>
        <v>9.1371354926650295E-14</v>
      </c>
      <c r="BH118" s="9">
        <f t="array" ref="BH118">MAX(IF(ISBLANK(V3:V102),"",IF(V3:V102&lt;=BH117+$AM104*(BH117-BH115),V3:V102,"")))</f>
        <v>1.06692432666477E-13</v>
      </c>
      <c r="BI118" s="9">
        <f t="array" ref="BI118">MAX(IF(ISBLANK(W3:W102),"",IF(W3:W102&lt;=BI117+$AM104*(BI117-BI115),W3:W102,"")))</f>
        <v>8.9150908877399994E-14</v>
      </c>
      <c r="BJ118" s="9">
        <f t="array" ref="BJ118">MAX(IF(ISBLANK(X3:X102),"",IF(X3:X102&lt;=BJ117+$AM104*(BJ117-BJ115),X3:X102,"")))</f>
        <v>9.1371354926650295E-14</v>
      </c>
      <c r="BK118" s="9">
        <f t="array" ref="BK118">MAX(IF(ISBLANK(Y3:Y102),"",IF(Y3:Y102&lt;=BK117+$AM104*(BK117-BK115),Y3:Y102,"")))</f>
        <v>1.06692432666477E-13</v>
      </c>
      <c r="BL118" s="9">
        <f t="array" ref="BL118">MAX(IF(ISBLANK(Z3:Z102),"",IF(Z3:Z102&lt;=BL117+$AM104*(BL117-BL115),Z3:Z102,"")))</f>
        <v>8.9150908877399994E-14</v>
      </c>
      <c r="BM118" s="9">
        <f t="array" ref="BM118">MAX(IF(ISBLANK(AA3:AA102),"",IF(AA3:AA102&lt;=BM117+$AM104*(BM117-BM115),AA3:AA102,"")))</f>
        <v>9.1260332624187805E-14</v>
      </c>
      <c r="BN118" s="9">
        <f t="array" ref="BN118">MAX(IF(ISBLANK(AB3:AB102),"",IF(AB3:AB102&lt;=BN117+$AM104*(BN117-BN115),AB3:AB102,"")))</f>
        <v>1.11799458579753E-13</v>
      </c>
      <c r="BO118" s="9">
        <f t="array" ref="BO118">MAX(IF(ISBLANK(AC3:AC102),"",IF(AC3:AC102&lt;=BO117+$AM104*(BO117-BO115),AC3:AC102,"")))</f>
        <v>8.9483975784787605E-14</v>
      </c>
      <c r="BP118" s="9">
        <f t="array" ref="BP118">MAX(IF(ISBLANK(AD3:AD102),"",IF(AD3:AD102&lt;=BP117+$AM104*(BP117-BP115),AD3:AD102,"")))</f>
        <v>9.2148511043887905E-14</v>
      </c>
      <c r="BQ118" s="9">
        <f t="array" ref="BQ118">MAX(IF(ISBLANK(AE3:AE102),"",IF(AE3:AE102&lt;=BQ117+$AM104*(BQ117-BQ115),AE3:AE102,"")))</f>
        <v>1.06692432666477E-13</v>
      </c>
      <c r="BR118" s="9">
        <f t="array" ref="BR118">MAX(IF(ISBLANK(AF3:AF102),"",IF(AF3:AF102&lt;=BR117+$AM104*(BR117-BR115),AF3:AF102,"")))</f>
        <v>8.9150908877399994E-14</v>
      </c>
      <c r="BS118" s="9">
        <f t="array" ref="BS118">MAX(IF(ISBLANK(AG3:AG102),"",IF(AG3:AG102&lt;=BS117+$AM104*(BS117-BS115),AG3:AG102,"")))</f>
        <v>9.2148511043887905E-14</v>
      </c>
      <c r="BT118" s="9">
        <f t="array" ref="BT118">MAX(IF(ISBLANK(AH3:AH102),"",IF(AH3:AH102&lt;=BT117+$AM104*(BT117-BT115),AH3:AH102,"")))</f>
        <v>1.06692432666477E-13</v>
      </c>
      <c r="BU118" s="10">
        <f t="array" ref="BU118">MAX(IF(ISBLANK(AI3:AI102),"",IF(AI3:AI102&lt;=BU117+$AM104*(BU117-BU115),AI3:AI102,"")))</f>
        <v>8.9150908877399994E-14</v>
      </c>
    </row>
    <row r="119" spans="1:110" x14ac:dyDescent="0.45">
      <c r="A119" t="s">
        <v>13</v>
      </c>
      <c r="B119">
        <f>COUNT(A3:A102)</f>
        <v>100</v>
      </c>
      <c r="C119">
        <f t="shared" ref="C119:AJ119" si="24">COUNT(B3:B102)</f>
        <v>100</v>
      </c>
      <c r="D119">
        <f t="shared" si="24"/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H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M119">
        <f t="shared" si="24"/>
        <v>100</v>
      </c>
      <c r="N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Y119">
        <f t="shared" si="24"/>
        <v>100</v>
      </c>
      <c r="Z119">
        <f t="shared" si="24"/>
        <v>100</v>
      </c>
      <c r="AA119">
        <f t="shared" si="24"/>
        <v>100</v>
      </c>
      <c r="AB119">
        <f t="shared" si="24"/>
        <v>100</v>
      </c>
      <c r="AC119" s="20">
        <f t="shared" si="24"/>
        <v>100</v>
      </c>
      <c r="AD119">
        <f t="shared" si="24"/>
        <v>100</v>
      </c>
      <c r="AE119">
        <f t="shared" si="24"/>
        <v>100</v>
      </c>
      <c r="AF119">
        <f t="shared" si="24"/>
        <v>100</v>
      </c>
      <c r="AG119">
        <f t="shared" si="24"/>
        <v>100</v>
      </c>
      <c r="AH119">
        <f t="shared" si="24"/>
        <v>100</v>
      </c>
      <c r="AI119">
        <f t="shared" si="24"/>
        <v>100</v>
      </c>
      <c r="AJ119">
        <f t="shared" si="24"/>
        <v>100</v>
      </c>
      <c r="AL119" t="s">
        <v>1</v>
      </c>
      <c r="AM119" s="11">
        <f>AVERAGE(A3:A102)</f>
        <v>8.8831164646308013E-14</v>
      </c>
      <c r="AN119" s="12">
        <f t="shared" ref="AN119:BU119" si="25">AVERAGE(B3:B102)</f>
        <v>9.540035428301506E-14</v>
      </c>
      <c r="AO119" s="12">
        <f t="shared" si="25"/>
        <v>8.8795637509520002E-14</v>
      </c>
      <c r="AP119" s="12">
        <f t="shared" si="25"/>
        <v>9.540590539813818E-14</v>
      </c>
      <c r="AQ119" s="12">
        <f t="shared" si="25"/>
        <v>8.969713860551563E-14</v>
      </c>
      <c r="AR119" s="12">
        <f t="shared" si="25"/>
        <v>9.6272989580370422E-14</v>
      </c>
      <c r="AS119" s="12">
        <f t="shared" si="25"/>
        <v>9.0187857182399945E-14</v>
      </c>
      <c r="AT119" s="12">
        <f t="shared" si="25"/>
        <v>9.5449204096098573E-14</v>
      </c>
      <c r="AU119" s="12">
        <f t="shared" si="25"/>
        <v>9.0256691009926705E-14</v>
      </c>
      <c r="AV119" s="12">
        <f t="shared" si="25"/>
        <v>9.5449204096098573E-14</v>
      </c>
      <c r="AW119" s="12">
        <f t="shared" si="25"/>
        <v>8.9332985453438582E-14</v>
      </c>
      <c r="AX119" s="12">
        <f t="shared" si="25"/>
        <v>9.4095842229080513E-14</v>
      </c>
      <c r="AY119" s="12">
        <f t="shared" si="25"/>
        <v>8.925638006473944E-14</v>
      </c>
      <c r="AZ119" s="12">
        <f t="shared" si="25"/>
        <v>9.4108054682351392E-14</v>
      </c>
      <c r="BA119" s="12">
        <f t="shared" si="25"/>
        <v>8.9547258497191231E-14</v>
      </c>
      <c r="BB119" s="12">
        <f t="shared" si="25"/>
        <v>9.6437302588014909E-14</v>
      </c>
      <c r="BC119" s="12">
        <f t="shared" si="25"/>
        <v>8.8509199969166733E-14</v>
      </c>
      <c r="BD119" s="12">
        <f t="shared" si="25"/>
        <v>9.4053653754144758E-14</v>
      </c>
      <c r="BE119" s="12">
        <f t="shared" si="25"/>
        <v>8.8544727105954718E-14</v>
      </c>
      <c r="BF119" s="12">
        <f t="shared" si="25"/>
        <v>9.4053653754144758E-14</v>
      </c>
      <c r="BG119" s="12">
        <f t="shared" si="25"/>
        <v>8.1275874919128893E-13</v>
      </c>
      <c r="BH119" s="12">
        <f t="shared" si="25"/>
        <v>1.1062961657870555E-12</v>
      </c>
      <c r="BI119" s="12">
        <f t="shared" si="25"/>
        <v>8.9147578208326173E-14</v>
      </c>
      <c r="BJ119" s="12">
        <f t="shared" si="25"/>
        <v>8.1275874919128893E-13</v>
      </c>
      <c r="BK119" s="12">
        <f t="shared" si="25"/>
        <v>1.1062961657870555E-12</v>
      </c>
      <c r="BL119" s="12">
        <f t="shared" si="25"/>
        <v>8.9147578208326173E-14</v>
      </c>
      <c r="BM119" s="12">
        <f t="shared" si="25"/>
        <v>8.9360741029054211E-14</v>
      </c>
      <c r="BN119" s="12">
        <f t="shared" si="25"/>
        <v>1.4557355321187485E-13</v>
      </c>
      <c r="BO119" s="12">
        <f t="shared" si="25"/>
        <v>8.9230844935173059E-14</v>
      </c>
      <c r="BP119" s="12">
        <f t="shared" si="25"/>
        <v>8.1308182409145473E-13</v>
      </c>
      <c r="BQ119" s="12">
        <f t="shared" si="25"/>
        <v>1.1062961657870555E-12</v>
      </c>
      <c r="BR119" s="12">
        <f t="shared" si="25"/>
        <v>8.9147578208326173E-14</v>
      </c>
      <c r="BS119" s="12">
        <f t="shared" si="25"/>
        <v>8.1308182409145473E-13</v>
      </c>
      <c r="BT119" s="12">
        <f t="shared" si="25"/>
        <v>1.1062961657870555E-12</v>
      </c>
      <c r="BU119" s="13">
        <f t="shared" si="25"/>
        <v>8.9147578208326173E-14</v>
      </c>
    </row>
    <row r="120" spans="1:110" x14ac:dyDescent="0.45">
      <c r="A120" t="s">
        <v>14</v>
      </c>
      <c r="B120">
        <f>GEOMEAN(A3:A102)</f>
        <v>8.8828364866499614E-14</v>
      </c>
      <c r="C120">
        <f t="shared" ref="C120:AJ120" si="26">GEOMEAN(B3:B102)</f>
        <v>9.5380119579136999E-14</v>
      </c>
      <c r="D120">
        <f t="shared" si="26"/>
        <v>8.8792234378279713E-14</v>
      </c>
      <c r="E120">
        <f t="shared" si="26"/>
        <v>9.5387661689791344E-14</v>
      </c>
      <c r="F120">
        <f t="shared" si="26"/>
        <v>8.9693881130041874E-14</v>
      </c>
      <c r="G120">
        <f t="shared" si="26"/>
        <v>9.625130881278578E-14</v>
      </c>
      <c r="H120">
        <f t="shared" si="26"/>
        <v>9.0185059014965466E-14</v>
      </c>
      <c r="I120">
        <f t="shared" si="26"/>
        <v>9.5430650546910753E-14</v>
      </c>
      <c r="J120">
        <f t="shared" si="26"/>
        <v>9.0253508168830654E-14</v>
      </c>
      <c r="K120">
        <f t="shared" si="26"/>
        <v>9.5430650546910753E-14</v>
      </c>
      <c r="L120">
        <f t="shared" si="26"/>
        <v>8.9330155104649657E-14</v>
      </c>
      <c r="M120">
        <f t="shared" si="26"/>
        <v>9.4080899530710463E-14</v>
      </c>
      <c r="N120">
        <f t="shared" si="26"/>
        <v>8.9253409678372678E-14</v>
      </c>
      <c r="O120">
        <f t="shared" si="26"/>
        <v>9.4093454100129082E-14</v>
      </c>
      <c r="P120">
        <f t="shared" si="26"/>
        <v>8.9543180523578429E-14</v>
      </c>
      <c r="Q120">
        <f t="shared" si="26"/>
        <v>9.6408490412990226E-14</v>
      </c>
      <c r="R120">
        <f t="shared" si="26"/>
        <v>8.8507512390601839E-14</v>
      </c>
      <c r="S120">
        <f t="shared" si="26"/>
        <v>9.4038836055533211E-14</v>
      </c>
      <c r="T120">
        <f t="shared" si="26"/>
        <v>8.8543113248869077E-14</v>
      </c>
      <c r="U120">
        <f t="shared" si="26"/>
        <v>9.4038836055533211E-14</v>
      </c>
      <c r="V120">
        <f t="shared" si="26"/>
        <v>9.6956368726238585E-14</v>
      </c>
      <c r="W120">
        <f t="shared" si="26"/>
        <v>1.1702066518931845E-13</v>
      </c>
      <c r="X120">
        <f t="shared" si="26"/>
        <v>8.9147574812461742E-14</v>
      </c>
      <c r="Y120">
        <f t="shared" si="26"/>
        <v>9.6956368726238585E-14</v>
      </c>
      <c r="Z120">
        <f t="shared" si="26"/>
        <v>1.1702066518931845E-13</v>
      </c>
      <c r="AA120">
        <f t="shared" si="26"/>
        <v>8.9147574812461742E-14</v>
      </c>
      <c r="AB120">
        <f t="shared" si="26"/>
        <v>8.9357124210780779E-14</v>
      </c>
      <c r="AC120" s="20">
        <f t="shared" si="26"/>
        <v>1.0663693615660596E-13</v>
      </c>
      <c r="AD120">
        <f t="shared" si="26"/>
        <v>8.9230792337751451E-14</v>
      </c>
      <c r="AE120">
        <f t="shared" si="26"/>
        <v>9.7271082106755138E-14</v>
      </c>
      <c r="AF120">
        <f t="shared" si="26"/>
        <v>1.1702066518931845E-13</v>
      </c>
      <c r="AG120">
        <f t="shared" si="26"/>
        <v>8.9147574812461742E-14</v>
      </c>
      <c r="AH120">
        <f t="shared" si="26"/>
        <v>9.7271082106755138E-14</v>
      </c>
      <c r="AI120">
        <f t="shared" si="26"/>
        <v>1.1702066518931845E-13</v>
      </c>
      <c r="AJ120">
        <f t="shared" si="26"/>
        <v>8.9147574812461742E-14</v>
      </c>
    </row>
    <row r="121" spans="1:110" x14ac:dyDescent="0.45">
      <c r="A121" t="s">
        <v>15</v>
      </c>
      <c r="B121">
        <f>HARMEAN(A3:A102)</f>
        <v>8.8825569906924688E-14</v>
      </c>
      <c r="C121">
        <f t="shared" ref="C121:AJ121" si="27">HARMEAN(B3:B102)</f>
        <v>9.5359945328034644E-14</v>
      </c>
      <c r="D121">
        <f t="shared" si="27"/>
        <v>8.8788826185258319E-14</v>
      </c>
      <c r="E121">
        <f t="shared" si="27"/>
        <v>9.5369474566230734E-14</v>
      </c>
      <c r="F121">
        <f t="shared" si="27"/>
        <v>8.9690623895133951E-14</v>
      </c>
      <c r="G121">
        <f t="shared" si="27"/>
        <v>9.6229703420380828E-14</v>
      </c>
      <c r="H121">
        <f t="shared" si="27"/>
        <v>9.0182264677111005E-14</v>
      </c>
      <c r="I121">
        <f t="shared" si="27"/>
        <v>9.5412156313921237E-14</v>
      </c>
      <c r="J121">
        <f t="shared" si="27"/>
        <v>9.0250317477382755E-14</v>
      </c>
      <c r="K121">
        <f t="shared" si="27"/>
        <v>9.5412156313921237E-14</v>
      </c>
      <c r="L121">
        <f t="shared" si="27"/>
        <v>8.9327323635853462E-14</v>
      </c>
      <c r="M121">
        <f t="shared" si="27"/>
        <v>9.4066058791872094E-14</v>
      </c>
      <c r="N121">
        <f t="shared" si="27"/>
        <v>8.9250445256552208E-14</v>
      </c>
      <c r="O121">
        <f t="shared" si="27"/>
        <v>9.4078940505499837E-14</v>
      </c>
      <c r="P121">
        <f t="shared" si="27"/>
        <v>8.9539095023060583E-14</v>
      </c>
      <c r="Q121">
        <f t="shared" si="27"/>
        <v>9.6380114039209448E-14</v>
      </c>
      <c r="R121">
        <f t="shared" si="27"/>
        <v>8.8505823087639803E-14</v>
      </c>
      <c r="S121">
        <f t="shared" si="27"/>
        <v>9.4024137113121486E-14</v>
      </c>
      <c r="T121">
        <f t="shared" si="27"/>
        <v>8.8541498120022311E-14</v>
      </c>
      <c r="U121">
        <f t="shared" si="27"/>
        <v>9.4024137113121486E-14</v>
      </c>
      <c r="V121">
        <f t="shared" si="27"/>
        <v>9.0873955401111697E-14</v>
      </c>
      <c r="W121">
        <f t="shared" si="27"/>
        <v>1.0245363282354973E-13</v>
      </c>
      <c r="X121">
        <f t="shared" si="27"/>
        <v>8.9147571415125915E-14</v>
      </c>
      <c r="Y121">
        <f t="shared" si="27"/>
        <v>9.0873955401111697E-14</v>
      </c>
      <c r="Z121">
        <f t="shared" si="27"/>
        <v>1.0245363282354973E-13</v>
      </c>
      <c r="AA121">
        <f t="shared" si="27"/>
        <v>8.9147571415125915E-14</v>
      </c>
      <c r="AB121">
        <f t="shared" si="27"/>
        <v>8.9353509841000987E-14</v>
      </c>
      <c r="AC121">
        <f t="shared" si="27"/>
        <v>1.0364842304670248E-13</v>
      </c>
      <c r="AD121">
        <f t="shared" si="27"/>
        <v>8.9230739744901715E-14</v>
      </c>
      <c r="AE121">
        <f t="shared" si="27"/>
        <v>9.1171144135072273E-14</v>
      </c>
      <c r="AF121">
        <f t="shared" si="27"/>
        <v>1.0245363282354973E-13</v>
      </c>
      <c r="AG121">
        <f t="shared" si="27"/>
        <v>8.9147571415125915E-14</v>
      </c>
      <c r="AH121">
        <f t="shared" si="27"/>
        <v>9.1171144135072273E-14</v>
      </c>
      <c r="AI121">
        <f t="shared" si="27"/>
        <v>1.0245363282354973E-13</v>
      </c>
      <c r="AJ121">
        <f t="shared" si="27"/>
        <v>8.9147571415125915E-14</v>
      </c>
      <c r="AL121" t="s">
        <v>20</v>
      </c>
      <c r="AM121" s="3">
        <f>IF(MIN(AM114:BU114)&gt;=0,0,MIN(AM114:BU114))</f>
        <v>0</v>
      </c>
    </row>
    <row r="122" spans="1:110" x14ac:dyDescent="0.45">
      <c r="A122" t="s">
        <v>16</v>
      </c>
      <c r="B122">
        <f>AVEDEV(A3:A102)</f>
        <v>5.6505911061322223E-16</v>
      </c>
      <c r="C122">
        <f t="shared" ref="C122:AJ122" si="28">AVEDEV(B3:B102)</f>
        <v>1.5786261187145067E-15</v>
      </c>
      <c r="D122">
        <f t="shared" si="28"/>
        <v>6.2527760746889286E-16</v>
      </c>
      <c r="E122">
        <f t="shared" si="28"/>
        <v>1.5047962875769352E-15</v>
      </c>
      <c r="F122">
        <f t="shared" si="28"/>
        <v>6.1817218011127982E-16</v>
      </c>
      <c r="G122">
        <f t="shared" si="28"/>
        <v>1.6305845562669472E-15</v>
      </c>
      <c r="H122">
        <f t="shared" si="28"/>
        <v>5.7731597280507235E-16</v>
      </c>
      <c r="I122">
        <f t="shared" si="28"/>
        <v>1.5041745626831436E-15</v>
      </c>
      <c r="J122">
        <f t="shared" si="28"/>
        <v>6.1994853695068116E-16</v>
      </c>
      <c r="K122">
        <f t="shared" si="28"/>
        <v>1.5041745626831436E-15</v>
      </c>
      <c r="L122">
        <f t="shared" si="28"/>
        <v>5.7065463465734108E-16</v>
      </c>
      <c r="M122">
        <f t="shared" si="28"/>
        <v>1.3879564164653944E-15</v>
      </c>
      <c r="N122">
        <f t="shared" si="28"/>
        <v>5.8508753397746238E-16</v>
      </c>
      <c r="O122">
        <f t="shared" si="28"/>
        <v>1.3422596367718178E-15</v>
      </c>
      <c r="P122">
        <f t="shared" si="28"/>
        <v>6.7963412675453444E-16</v>
      </c>
      <c r="Q122">
        <f t="shared" si="28"/>
        <v>1.7525536577522434E-15</v>
      </c>
      <c r="R122">
        <f t="shared" si="28"/>
        <v>4.3742787170231433E-16</v>
      </c>
      <c r="S122">
        <f t="shared" si="28"/>
        <v>1.4114043267454798E-15</v>
      </c>
      <c r="T122">
        <f t="shared" si="28"/>
        <v>4.3982595343550692E-16</v>
      </c>
      <c r="U122">
        <f t="shared" si="28"/>
        <v>1.4114043267454798E-15</v>
      </c>
      <c r="V122">
        <f t="shared" si="28"/>
        <v>1.425569262636371E-12</v>
      </c>
      <c r="W122">
        <f t="shared" si="28"/>
        <v>1.9532466977167894E-12</v>
      </c>
      <c r="X122">
        <f t="shared" si="28"/>
        <v>8.6153306710408435E-18</v>
      </c>
      <c r="Y122">
        <f t="shared" si="28"/>
        <v>1.425569262636371E-12</v>
      </c>
      <c r="Z122">
        <f t="shared" si="28"/>
        <v>1.9532466977167894E-12</v>
      </c>
      <c r="AA122">
        <f t="shared" si="28"/>
        <v>8.6153306710408435E-18</v>
      </c>
      <c r="AB122">
        <f t="shared" si="28"/>
        <v>6.5711880381514496E-16</v>
      </c>
      <c r="AC122">
        <f t="shared" si="28"/>
        <v>8.4727314053623217E-14</v>
      </c>
      <c r="AD122">
        <f t="shared" si="28"/>
        <v>7.6916251146018947E-17</v>
      </c>
      <c r="AE122">
        <f t="shared" si="28"/>
        <v>1.4256094305054053E-12</v>
      </c>
      <c r="AF122">
        <f t="shared" si="28"/>
        <v>1.9532466977167894E-12</v>
      </c>
      <c r="AG122">
        <f t="shared" si="28"/>
        <v>8.6153306710408435E-18</v>
      </c>
      <c r="AH122">
        <f t="shared" si="28"/>
        <v>1.4256094305054053E-12</v>
      </c>
      <c r="AI122">
        <f t="shared" si="28"/>
        <v>1.9532466977167894E-12</v>
      </c>
      <c r="AJ122">
        <f t="shared" si="28"/>
        <v>8.6153306710408435E-18</v>
      </c>
    </row>
    <row r="123" spans="1:110" x14ac:dyDescent="0.45">
      <c r="A123" t="s">
        <v>17</v>
      </c>
      <c r="B123">
        <f>[1]!MAD(A3:A102)</f>
        <v>4.4408920985010048E-16</v>
      </c>
      <c r="C123">
        <f>[1]!MAD(B3:B102)</f>
        <v>1.2212453270877101E-15</v>
      </c>
      <c r="D123">
        <f>[1]!MAD(C3:C102)</f>
        <v>5.5511151231250254E-16</v>
      </c>
      <c r="E123">
        <f>[1]!MAD(D3:D102)</f>
        <v>1.2212453270876974E-15</v>
      </c>
      <c r="F123">
        <f>[1]!MAD(E3:E102)</f>
        <v>4.99600361081352E-16</v>
      </c>
      <c r="G123">
        <f>[1]!MAD(F3:F102)</f>
        <v>1.4432899320127035E-15</v>
      </c>
      <c r="H123">
        <f>[1]!MAD(G3:G102)</f>
        <v>4.9960036108125733E-16</v>
      </c>
      <c r="I123">
        <f>[1]!MAD(H3:H102)</f>
        <v>1.1657341758564522E-15</v>
      </c>
      <c r="J123">
        <f>[1]!MAD(I3:I102)</f>
        <v>5.5511151231259089E-16</v>
      </c>
      <c r="K123">
        <f>[1]!MAD(J3:J102)</f>
        <v>1.1657341758564522E-15</v>
      </c>
      <c r="L123">
        <f>[1]!MAD(K3:K102)</f>
        <v>4.9960036108130151E-16</v>
      </c>
      <c r="M123">
        <f>[1]!MAD(L3:L102)</f>
        <v>1.2212453270876974E-15</v>
      </c>
      <c r="N123">
        <f>[1]!MAD(M3:M102)</f>
        <v>4.9960036108134569E-16</v>
      </c>
      <c r="O123">
        <f>[1]!MAD(N3:N102)</f>
        <v>1.0547118733939618E-15</v>
      </c>
      <c r="P123">
        <f>[1]!MAD(O3:O102)</f>
        <v>6.1062266354384872E-16</v>
      </c>
      <c r="Q123">
        <f>[1]!MAD(P3:P102)</f>
        <v>1.3322676295502005E-15</v>
      </c>
      <c r="R123">
        <f>[1]!MAD(Q3:Q102)</f>
        <v>3.8857805861879848E-16</v>
      </c>
      <c r="S123">
        <f>[1]!MAD(R3:R102)</f>
        <v>1.2767564783188417E-15</v>
      </c>
      <c r="T123">
        <f>[1]!MAD(S3:S102)</f>
        <v>3.3306690738759745E-16</v>
      </c>
      <c r="U123">
        <f>[1]!MAD(T3:T102)</f>
        <v>1.2767564783188417E-15</v>
      </c>
      <c r="V123">
        <f>[1]!MAD(U3:U102)</f>
        <v>5.5511151231260351E-16</v>
      </c>
      <c r="W123">
        <f>[1]!MAD(V3:V102)</f>
        <v>1.9984014443244992E-15</v>
      </c>
      <c r="X123">
        <f>[1]!MAD(W3:W102)</f>
        <v>0</v>
      </c>
      <c r="Y123">
        <f>[1]!MAD(X3:X102)</f>
        <v>5.5511151231260351E-16</v>
      </c>
      <c r="Z123">
        <f>[1]!MAD(Y3:Y102)</f>
        <v>1.9984014443244992E-15</v>
      </c>
      <c r="AA123">
        <f>[1]!MAD(Z3:Z102)</f>
        <v>0</v>
      </c>
      <c r="AB123">
        <f>[1]!MAD(AA3:AA102)</f>
        <v>5.5511151231260351E-16</v>
      </c>
      <c r="AC123">
        <f>[1]!MAD(AB3:AB102)</f>
        <v>2.7200464103320122E-15</v>
      </c>
      <c r="AD123">
        <f>[1]!MAD(AC3:AC102)</f>
        <v>1.1102230246250303E-16</v>
      </c>
      <c r="AE123">
        <f>[1]!MAD(AD3:AD102)</f>
        <v>7.7715611723760958E-16</v>
      </c>
      <c r="AF123">
        <f>[1]!MAD(AE3:AE102)</f>
        <v>1.9984014443244992E-15</v>
      </c>
      <c r="AG123">
        <f>[1]!MAD(AF3:AF102)</f>
        <v>0</v>
      </c>
      <c r="AH123">
        <f>[1]!MAD(AG3:AG102)</f>
        <v>7.7715611723760958E-16</v>
      </c>
      <c r="AI123">
        <f>[1]!MAD(AH3:AH102)</f>
        <v>1.9984014443244992E-15</v>
      </c>
      <c r="AJ123">
        <f>[1]!MAD(AI3:AI102)</f>
        <v>0</v>
      </c>
      <c r="AL123" t="s">
        <v>21</v>
      </c>
      <c r="AM123" t="s">
        <v>30</v>
      </c>
      <c r="AN123" t="s">
        <v>30</v>
      </c>
      <c r="AO123" t="s">
        <v>30</v>
      </c>
      <c r="AP123" t="s">
        <v>30</v>
      </c>
      <c r="AQ123" t="s">
        <v>30</v>
      </c>
      <c r="AR123" t="s">
        <v>30</v>
      </c>
      <c r="AS123">
        <f>G84</f>
        <v>9.1371354926650295E-14</v>
      </c>
      <c r="AT123" t="s">
        <v>30</v>
      </c>
      <c r="AU123" t="s">
        <v>30</v>
      </c>
      <c r="AV123" t="s">
        <v>30</v>
      </c>
      <c r="AW123" t="s">
        <v>30</v>
      </c>
      <c r="AX123" t="s">
        <v>30</v>
      </c>
      <c r="AY123" t="s">
        <v>30</v>
      </c>
      <c r="AZ123" t="s">
        <v>30</v>
      </c>
      <c r="BA123" t="s">
        <v>30</v>
      </c>
      <c r="BB123">
        <f>P28</f>
        <v>9.2370555648812999E-14</v>
      </c>
      <c r="BC123" t="s">
        <v>30</v>
      </c>
      <c r="BD123" t="s">
        <v>30</v>
      </c>
      <c r="BE123" t="s">
        <v>30</v>
      </c>
      <c r="BF123" t="s">
        <v>30</v>
      </c>
      <c r="BG123" t="s">
        <v>30</v>
      </c>
      <c r="BH123">
        <f>V56</f>
        <v>1.0613732115416401E-13</v>
      </c>
      <c r="BI123" t="s">
        <v>30</v>
      </c>
      <c r="BJ123" t="s">
        <v>30</v>
      </c>
      <c r="BK123">
        <f>Y56</f>
        <v>1.0613732115416401E-13</v>
      </c>
      <c r="BL123" t="s">
        <v>30</v>
      </c>
      <c r="BM123">
        <f>AA43</f>
        <v>9.0372154204487705E-14</v>
      </c>
      <c r="BN123">
        <f>AB56</f>
        <v>1.03361763592602E-13</v>
      </c>
      <c r="BO123" t="s">
        <v>30</v>
      </c>
      <c r="BP123" t="s">
        <v>30</v>
      </c>
      <c r="BQ123">
        <f>AE56</f>
        <v>1.0613732115416401E-13</v>
      </c>
      <c r="BR123" t="s">
        <v>30</v>
      </c>
      <c r="BS123" t="s">
        <v>30</v>
      </c>
      <c r="BT123">
        <f>AH56</f>
        <v>1.0613732115416401E-13</v>
      </c>
      <c r="BU123" t="s">
        <v>30</v>
      </c>
    </row>
    <row r="124" spans="1:110" x14ac:dyDescent="0.45">
      <c r="A124" s="1" t="s">
        <v>18</v>
      </c>
      <c r="B124" s="1">
        <f>[1]!IQR(A3:A102,FALSE)</f>
        <v>8.8817841970009999E-16</v>
      </c>
      <c r="C124" s="1">
        <f>[1]!IQR(B3:B102,FALSE)</f>
        <v>2.4702462297910364E-15</v>
      </c>
      <c r="D124" s="1">
        <f>[1]!IQR(C3:C102,FALSE)</f>
        <v>9.99200722162704E-16</v>
      </c>
      <c r="E124" s="1">
        <f>[1]!IQR(D3:D102,FALSE)</f>
        <v>2.3592239273285334E-15</v>
      </c>
      <c r="F124" s="1">
        <f>[1]!IQR(E3:E102,FALSE)</f>
        <v>9.99200722162704E-16</v>
      </c>
      <c r="G124" s="1">
        <f>[1]!IQR(F3:F102,FALSE)</f>
        <v>2.6645352591003883E-15</v>
      </c>
      <c r="H124" s="1">
        <f>[1]!IQR(G3:G102,FALSE)</f>
        <v>9.159339953157289E-16</v>
      </c>
      <c r="I124" s="1">
        <f>[1]!IQR(H3:H102,FALSE)</f>
        <v>2.3592239273285334E-15</v>
      </c>
      <c r="J124" s="1">
        <f>[1]!IQR(I3:I102,FALSE)</f>
        <v>9.99200722162704E-16</v>
      </c>
      <c r="K124" s="1">
        <f>[1]!IQR(J3:J102,FALSE)</f>
        <v>2.3592239273285334E-15</v>
      </c>
      <c r="L124" s="1">
        <f>[1]!IQR(K3:K102,FALSE)</f>
        <v>9.9920072216260302E-16</v>
      </c>
      <c r="M124" s="1">
        <f>[1]!IQR(L3:L102,FALSE)</f>
        <v>2.3592239273285334E-15</v>
      </c>
      <c r="N124" s="1">
        <f>[1]!IQR(M3:M102,FALSE)</f>
        <v>1.0269562977782319E-15</v>
      </c>
      <c r="O124" s="1">
        <f>[1]!IQR(N3:N102,FALSE)</f>
        <v>2.2759572004816593E-15</v>
      </c>
      <c r="P124" s="1">
        <f>[1]!IQR(O3:O102,FALSE)</f>
        <v>1.2212453270876974E-15</v>
      </c>
      <c r="Q124" s="1">
        <f>[1]!IQR(P3:P102,FALSE)</f>
        <v>2.6922908347160172E-15</v>
      </c>
      <c r="R124" s="1">
        <f>[1]!IQR(Q3:Q102,FALSE)</f>
        <v>7.7715611723759696E-16</v>
      </c>
      <c r="S124" s="1">
        <f>[1]!IQR(R3:R102,FALSE)</f>
        <v>2.3592239273285334E-15</v>
      </c>
      <c r="T124" s="1">
        <f>[1]!IQR(S3:S102,FALSE)</f>
        <v>7.7715611723759696E-16</v>
      </c>
      <c r="U124" s="1">
        <f>[1]!IQR(T3:T102,FALSE)</f>
        <v>2.3592239273285334E-15</v>
      </c>
      <c r="V124" s="1">
        <f>[1]!IQR(U3:U102,FALSE)</f>
        <v>1.1102230246251061E-15</v>
      </c>
      <c r="W124" s="1">
        <f>[1]!IQR(V3:V102,FALSE)</f>
        <v>3.9135361618029321E-15</v>
      </c>
      <c r="X124" s="1">
        <f>[1]!IQR(W3:W102,FALSE)</f>
        <v>0</v>
      </c>
      <c r="Y124" s="1">
        <f>[1]!IQR(X3:X102,FALSE)</f>
        <v>1.1102230246251061E-15</v>
      </c>
      <c r="Z124" s="1">
        <f>[1]!IQR(Y3:Y102,FALSE)</f>
        <v>3.9135361618029321E-15</v>
      </c>
      <c r="AA124" s="1">
        <f>[1]!IQR(Z3:Z102,FALSE)</f>
        <v>0</v>
      </c>
      <c r="AB124" s="1">
        <f>[1]!IQR(AA3:AA102,FALSE)</f>
        <v>1.2212453270876091E-15</v>
      </c>
      <c r="AC124" s="1">
        <f>[1]!IQR(AB3:AB102,FALSE)</f>
        <v>5.3845816694321354E-15</v>
      </c>
      <c r="AD124" s="1">
        <f>[1]!IQR(AC3:AC102,FALSE)</f>
        <v>1.1102230246250303E-16</v>
      </c>
      <c r="AE124" s="1">
        <f>[1]!IQR(AD3:AD102,FALSE)</f>
        <v>1.4710455076283324E-15</v>
      </c>
      <c r="AF124" s="1">
        <f>[1]!IQR(AE3:AE102,FALSE)</f>
        <v>3.9135361618029321E-15</v>
      </c>
      <c r="AG124" s="1">
        <f>[1]!IQR(AF3:AF102,FALSE)</f>
        <v>0</v>
      </c>
      <c r="AH124" s="1">
        <f>[1]!IQR(AG3:AG102,FALSE)</f>
        <v>1.4710455076283324E-15</v>
      </c>
      <c r="AI124" s="1">
        <f>[1]!IQR(AH3:AH102,FALSE)</f>
        <v>3.9135361618029321E-15</v>
      </c>
      <c r="AJ124" s="1">
        <f>[1]!IQR(AI3:AI102,FALSE)</f>
        <v>0</v>
      </c>
      <c r="BB124">
        <f>P56</f>
        <v>9.4146912488213199E-14</v>
      </c>
    </row>
    <row r="126" spans="1:110" x14ac:dyDescent="0.45">
      <c r="A126" t="s">
        <v>38</v>
      </c>
    </row>
    <row r="128" spans="1:110" x14ac:dyDescent="0.45">
      <c r="B128" t="str">
        <f>A2</f>
        <v>UF Bitdiff Cbrt</v>
      </c>
      <c r="C128" t="str">
        <f t="shared" ref="C128:AJ128" si="29">B2</f>
        <v>UF BitdiffVA Cbrt</v>
      </c>
      <c r="D128" t="str">
        <f t="shared" si="29"/>
        <v>UF HardLog Cbrt</v>
      </c>
      <c r="E128" t="str">
        <f t="shared" si="29"/>
        <v>UF HardLogVA Cbrt</v>
      </c>
      <c r="F128" t="str">
        <f t="shared" si="29"/>
        <v>UF Log Cbrt</v>
      </c>
      <c r="G128" t="str">
        <f t="shared" si="29"/>
        <v>UF LogVA Cbrt</v>
      </c>
      <c r="H128" t="str">
        <f t="shared" si="29"/>
        <v>UF Mul Cbrt</v>
      </c>
      <c r="I128" t="str">
        <f t="shared" si="29"/>
        <v>UF MulVA Cbrt</v>
      </c>
      <c r="J128" t="str">
        <f t="shared" si="29"/>
        <v>UF NoLog Cbrt</v>
      </c>
      <c r="K128" t="str">
        <f t="shared" si="29"/>
        <v>UF NoLogVA Cbrt</v>
      </c>
      <c r="L128" t="str">
        <f t="shared" si="29"/>
        <v>UFDistr Bitdiff Cbrt</v>
      </c>
      <c r="M128" t="str">
        <f t="shared" si="29"/>
        <v>UFDistr BitdiffVA Cbrt</v>
      </c>
      <c r="N128" t="str">
        <f t="shared" si="29"/>
        <v>UFDistr HardLog Cbrt</v>
      </c>
      <c r="O128" t="str">
        <f t="shared" si="29"/>
        <v>UFDistr HardLogVA Cbrt</v>
      </c>
      <c r="P128" t="str">
        <f t="shared" si="29"/>
        <v>UFDistr Log Cbrt</v>
      </c>
      <c r="Q128" t="str">
        <f t="shared" si="29"/>
        <v>UFDistr LogVA Cbrt</v>
      </c>
      <c r="R128" t="str">
        <f t="shared" si="29"/>
        <v>UFDistr Mul Cbrt</v>
      </c>
      <c r="S128" t="str">
        <f t="shared" si="29"/>
        <v>UFDistr MulVA Cbrt</v>
      </c>
      <c r="T128" t="str">
        <f t="shared" si="29"/>
        <v>UFDistr NoLog Cbrt</v>
      </c>
      <c r="U128" t="str">
        <f t="shared" si="29"/>
        <v>UFDistr NoLogVA Cbrt</v>
      </c>
      <c r="V128" t="str">
        <f t="shared" si="29"/>
        <v>UFCenter Bitdiff Cbrt</v>
      </c>
      <c r="W128" t="str">
        <f t="shared" si="29"/>
        <v>UFCenter BitdiffVA Cbrt</v>
      </c>
      <c r="X128" t="str">
        <f t="shared" si="29"/>
        <v>UFCenter BitdiffFN Cbrt</v>
      </c>
      <c r="Y128" t="str">
        <f t="shared" si="29"/>
        <v>UFCenter HardLog Cbrt</v>
      </c>
      <c r="Z128" t="str">
        <f t="shared" si="29"/>
        <v>UFCenter HardLogVA Cbrt</v>
      </c>
      <c r="AA128" t="str">
        <f t="shared" si="29"/>
        <v>UFCenter HardLogFN Cbrt</v>
      </c>
      <c r="AB128" t="str">
        <f t="shared" si="29"/>
        <v>UFCenter Log Cbrt</v>
      </c>
      <c r="AC128" t="str">
        <f t="shared" si="29"/>
        <v>UFCenter LogVA Cbrt</v>
      </c>
      <c r="AD128" t="str">
        <f t="shared" si="29"/>
        <v>UFCenter LogFN Cbrt</v>
      </c>
      <c r="AE128" t="str">
        <f t="shared" si="29"/>
        <v>UFCenter Mul Cbrt</v>
      </c>
      <c r="AF128" t="str">
        <f t="shared" si="29"/>
        <v>UFCenter MulVA Cbrt</v>
      </c>
      <c r="AG128" t="str">
        <f t="shared" si="29"/>
        <v>UFCenter MulFN Cbrt</v>
      </c>
      <c r="AH128" t="str">
        <f t="shared" si="29"/>
        <v>UFCenter NoLog Cbrt</v>
      </c>
      <c r="AI128" t="str">
        <f t="shared" si="29"/>
        <v>UFCenter NoLogVA Cbrt</v>
      </c>
      <c r="AJ128" t="str">
        <f t="shared" si="29"/>
        <v>UFCenter NoLogFN Cbrt</v>
      </c>
    </row>
    <row r="129" spans="1:37" x14ac:dyDescent="0.45">
      <c r="A129" t="s">
        <v>39</v>
      </c>
      <c r="B129" s="5">
        <f>MEDIAN(A3:A102)</f>
        <v>8.8817841970012498E-14</v>
      </c>
      <c r="C129" s="6">
        <f t="shared" ref="C129:AJ129" si="30">MEDIAN(B3:B102)</f>
        <v>9.5257135512838406E-14</v>
      </c>
      <c r="D129" s="6">
        <f t="shared" si="30"/>
        <v>8.8706819667549995E-14</v>
      </c>
      <c r="E129" s="6">
        <f t="shared" si="30"/>
        <v>9.5257135512838406E-14</v>
      </c>
      <c r="F129" s="6">
        <f t="shared" si="30"/>
        <v>8.9706020389712598E-14</v>
      </c>
      <c r="G129" s="6">
        <f t="shared" si="30"/>
        <v>9.6367358537463499E-14</v>
      </c>
      <c r="H129" s="6">
        <f t="shared" si="30"/>
        <v>9.0205620750793944E-14</v>
      </c>
      <c r="I129" s="6">
        <f t="shared" si="30"/>
        <v>9.5312646664069651E-14</v>
      </c>
      <c r="J129" s="6">
        <f t="shared" si="30"/>
        <v>9.0372154204487705E-14</v>
      </c>
      <c r="K129" s="6">
        <f t="shared" si="30"/>
        <v>9.5312646664069651E-14</v>
      </c>
      <c r="L129" s="6">
        <f t="shared" si="30"/>
        <v>8.9317442331093793E-14</v>
      </c>
      <c r="M129" s="6">
        <f t="shared" si="30"/>
        <v>9.3924867883288205E-14</v>
      </c>
      <c r="N129" s="6">
        <f t="shared" si="30"/>
        <v>8.9206420028631252E-14</v>
      </c>
      <c r="O129" s="6">
        <f t="shared" si="30"/>
        <v>9.4091401336981941E-14</v>
      </c>
      <c r="P129" s="6">
        <f t="shared" si="30"/>
        <v>8.965050923848134E-14</v>
      </c>
      <c r="Q129" s="6">
        <f t="shared" si="30"/>
        <v>9.6256336235000996E-14</v>
      </c>
      <c r="R129" s="6">
        <f t="shared" si="30"/>
        <v>8.8540286213856158E-14</v>
      </c>
      <c r="S129" s="6">
        <f t="shared" si="30"/>
        <v>9.3647312127131954E-14</v>
      </c>
      <c r="T129" s="6">
        <f t="shared" si="30"/>
        <v>8.8484775062624901E-14</v>
      </c>
      <c r="U129" s="6">
        <f t="shared" si="30"/>
        <v>9.3647312127131954E-14</v>
      </c>
      <c r="V129" s="6">
        <f t="shared" si="30"/>
        <v>8.9261931179862497E-14</v>
      </c>
      <c r="W129" s="6">
        <f t="shared" si="30"/>
        <v>9.9364960703951498E-14</v>
      </c>
      <c r="X129" s="6">
        <f t="shared" si="30"/>
        <v>8.9150908877399994E-14</v>
      </c>
      <c r="Y129" s="6">
        <f t="shared" si="30"/>
        <v>8.9261931179862497E-14</v>
      </c>
      <c r="Z129" s="6">
        <f t="shared" si="30"/>
        <v>9.9364960703951498E-14</v>
      </c>
      <c r="AA129" s="6">
        <f t="shared" si="30"/>
        <v>8.9150908877399994E-14</v>
      </c>
      <c r="AB129" s="6">
        <f t="shared" si="30"/>
        <v>8.9372953482325102E-14</v>
      </c>
      <c r="AC129" s="6">
        <f t="shared" si="30"/>
        <v>1.0264011862659499E-13</v>
      </c>
      <c r="AD129" s="6">
        <f t="shared" si="30"/>
        <v>8.9261931179862497E-14</v>
      </c>
      <c r="AE129" s="6">
        <f t="shared" si="30"/>
        <v>8.9594998087250095E-14</v>
      </c>
      <c r="AF129" s="6">
        <f t="shared" si="30"/>
        <v>9.9364960703951498E-14</v>
      </c>
      <c r="AG129" s="6">
        <f t="shared" si="30"/>
        <v>8.9150908877399994E-14</v>
      </c>
      <c r="AH129" s="6">
        <f t="shared" si="30"/>
        <v>8.9594998087250095E-14</v>
      </c>
      <c r="AI129" s="6">
        <f t="shared" si="30"/>
        <v>9.9364960703951498E-14</v>
      </c>
      <c r="AJ129" s="7">
        <f t="shared" si="30"/>
        <v>8.9150908877399994E-14</v>
      </c>
    </row>
    <row r="130" spans="1:37" x14ac:dyDescent="0.45">
      <c r="A130" t="s">
        <v>40</v>
      </c>
      <c r="B130" s="8">
        <f>[1]!RANK_SUM(A3:AI102, 1,1)</f>
        <v>175050</v>
      </c>
      <c r="C130" s="9">
        <f>[1]!RANK_SUM(A3:AI102, 2,1)</f>
        <v>175050</v>
      </c>
      <c r="D130" s="9">
        <f>[1]!RANK_SUM(A3:AI102, 3,1)</f>
        <v>175050</v>
      </c>
      <c r="E130" s="9">
        <f>[1]!RANK_SUM(A3:AI102, 4,1)</f>
        <v>175050</v>
      </c>
      <c r="F130" s="9">
        <f>[1]!RANK_SUM(A3:AI102, 5,1)</f>
        <v>175050</v>
      </c>
      <c r="G130" s="9">
        <f>[1]!RANK_SUM(A3:AI102, 6,1)</f>
        <v>175050</v>
      </c>
      <c r="H130" s="9">
        <f>[1]!RANK_SUM(A3:AI102, 7,1)</f>
        <v>175050</v>
      </c>
      <c r="I130" s="9">
        <f>[1]!RANK_SUM(A3:AI102, 8,1)</f>
        <v>175050</v>
      </c>
      <c r="J130" s="9">
        <f>[1]!RANK_SUM(A3:AI102, 9,1)</f>
        <v>175050</v>
      </c>
      <c r="K130" s="9">
        <f>[1]!RANK_SUM(A3:AI102, 10,1)</f>
        <v>175050</v>
      </c>
      <c r="L130" s="9">
        <f>[1]!RANK_SUM(A3:AI102, 11,1)</f>
        <v>175050</v>
      </c>
      <c r="M130" s="9">
        <f>[1]!RANK_SUM(A3:AI102, 12,1)</f>
        <v>175050</v>
      </c>
      <c r="N130" s="9">
        <f>[1]!RANK_SUM(A3:AI102, 13,1)</f>
        <v>175050</v>
      </c>
      <c r="O130" s="9">
        <f>[1]!RANK_SUM(A3:AI102, 14,1)</f>
        <v>175050</v>
      </c>
      <c r="P130" s="9">
        <f>[1]!RANK_SUM(A3:AI102, 15,1)</f>
        <v>175050</v>
      </c>
      <c r="Q130" s="9">
        <f>[1]!RANK_SUM(A3:AI102, 16,1)</f>
        <v>175050</v>
      </c>
      <c r="R130" s="9">
        <f>[1]!RANK_SUM(A3:AI102, 17,1)</f>
        <v>175050</v>
      </c>
      <c r="S130" s="9">
        <f>[1]!RANK_SUM(A3:AI102, 18,1)</f>
        <v>175050</v>
      </c>
      <c r="T130" s="9">
        <f>[1]!RANK_SUM(A3:AI102, 19,1)</f>
        <v>175050</v>
      </c>
      <c r="U130" s="9">
        <f>[1]!RANK_SUM(A3:AI102, 20,1)</f>
        <v>175050</v>
      </c>
      <c r="V130" s="9">
        <f>[1]!RANK_SUM(A3:AI102, 21,1)</f>
        <v>175050</v>
      </c>
      <c r="W130" s="9">
        <f>[1]!RANK_SUM(A3:AI102, 22,1)</f>
        <v>175050</v>
      </c>
      <c r="X130" s="9">
        <f>[1]!RANK_SUM(A3:AI102, 23,1)</f>
        <v>175050</v>
      </c>
      <c r="Y130" s="9">
        <f>[1]!RANK_SUM(A3:AI102, 24,1)</f>
        <v>175050</v>
      </c>
      <c r="Z130" s="9">
        <f>[1]!RANK_SUM(A3:AI102, 25,1)</f>
        <v>175050</v>
      </c>
      <c r="AA130" s="9">
        <f>[1]!RANK_SUM(A3:AI102, 26,1)</f>
        <v>175050</v>
      </c>
      <c r="AB130" s="9">
        <f>[1]!RANK_SUM(A3:AI102, 27,1)</f>
        <v>175050</v>
      </c>
      <c r="AC130" s="9">
        <f>[1]!RANK_SUM(A3:AI102, 28,1)</f>
        <v>175050</v>
      </c>
      <c r="AD130" s="9">
        <f>[1]!RANK_SUM(A3:AI102, 29,1)</f>
        <v>175050</v>
      </c>
      <c r="AE130" s="9">
        <f>[1]!RANK_SUM(A3:AI102, 30,1)</f>
        <v>175050</v>
      </c>
      <c r="AF130" s="9">
        <f>[1]!RANK_SUM(A3:AI102, 31,1)</f>
        <v>175050</v>
      </c>
      <c r="AG130" s="9">
        <f>[1]!RANK_SUM(A3:AI102, 32,1)</f>
        <v>175050</v>
      </c>
      <c r="AH130" s="9">
        <f>[1]!RANK_SUM(A3:AI102, 33,1)</f>
        <v>175050</v>
      </c>
      <c r="AI130" s="9">
        <f>[1]!RANK_SUM(A3:AI102, 34,1)</f>
        <v>175050</v>
      </c>
      <c r="AJ130" s="10">
        <f>[1]!RANK_SUM(A3:AI102, 35,1)</f>
        <v>175050</v>
      </c>
    </row>
    <row r="131" spans="1:37" x14ac:dyDescent="0.45">
      <c r="A131" t="s">
        <v>41</v>
      </c>
      <c r="B131" s="8">
        <f>COUNT(A3:A102)</f>
        <v>100</v>
      </c>
      <c r="C131" s="9">
        <f t="shared" ref="C131:AJ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>
        <f t="shared" si="31"/>
        <v>100</v>
      </c>
      <c r="Z131" s="9">
        <f t="shared" si="31"/>
        <v>100</v>
      </c>
      <c r="AA131" s="9">
        <f t="shared" si="31"/>
        <v>100</v>
      </c>
      <c r="AB131" s="9">
        <f t="shared" si="31"/>
        <v>100</v>
      </c>
      <c r="AC131" s="9">
        <f t="shared" si="31"/>
        <v>100</v>
      </c>
      <c r="AD131" s="9">
        <f t="shared" si="31"/>
        <v>100</v>
      </c>
      <c r="AE131" s="9">
        <f t="shared" si="31"/>
        <v>100</v>
      </c>
      <c r="AF131" s="9">
        <f t="shared" si="31"/>
        <v>100</v>
      </c>
      <c r="AG131" s="9">
        <f t="shared" si="31"/>
        <v>100</v>
      </c>
      <c r="AH131" s="9">
        <f t="shared" si="31"/>
        <v>100</v>
      </c>
      <c r="AI131" s="9">
        <f t="shared" si="31"/>
        <v>100</v>
      </c>
      <c r="AJ131" s="10">
        <f t="shared" si="31"/>
        <v>100</v>
      </c>
      <c r="AK131" s="16">
        <f>SUM(B131:AJ131)</f>
        <v>3500</v>
      </c>
    </row>
    <row r="132" spans="1:37" x14ac:dyDescent="0.45">
      <c r="A132" t="s">
        <v>42</v>
      </c>
      <c r="B132" s="11">
        <f>B130^2/B131</f>
        <v>306425025</v>
      </c>
      <c r="C132" s="12">
        <f t="shared" ref="C132:AJ132" si="32">C130^2/C131</f>
        <v>306425025</v>
      </c>
      <c r="D132" s="12">
        <f t="shared" si="32"/>
        <v>306425025</v>
      </c>
      <c r="E132" s="12">
        <f t="shared" si="32"/>
        <v>306425025</v>
      </c>
      <c r="F132" s="12">
        <f t="shared" si="32"/>
        <v>306425025</v>
      </c>
      <c r="G132" s="12">
        <f t="shared" si="32"/>
        <v>306425025</v>
      </c>
      <c r="H132" s="12">
        <f t="shared" si="32"/>
        <v>306425025</v>
      </c>
      <c r="I132" s="12">
        <f t="shared" si="32"/>
        <v>306425025</v>
      </c>
      <c r="J132" s="12">
        <f t="shared" si="32"/>
        <v>306425025</v>
      </c>
      <c r="K132" s="12">
        <f t="shared" si="32"/>
        <v>306425025</v>
      </c>
      <c r="L132" s="12">
        <f t="shared" si="32"/>
        <v>306425025</v>
      </c>
      <c r="M132" s="12">
        <f t="shared" si="32"/>
        <v>306425025</v>
      </c>
      <c r="N132" s="12">
        <f t="shared" si="32"/>
        <v>306425025</v>
      </c>
      <c r="O132" s="12">
        <f t="shared" si="32"/>
        <v>306425025</v>
      </c>
      <c r="P132" s="12">
        <f t="shared" si="32"/>
        <v>306425025</v>
      </c>
      <c r="Q132" s="12">
        <f t="shared" si="32"/>
        <v>306425025</v>
      </c>
      <c r="R132" s="12">
        <f t="shared" si="32"/>
        <v>306425025</v>
      </c>
      <c r="S132" s="12">
        <f t="shared" si="32"/>
        <v>306425025</v>
      </c>
      <c r="T132" s="12">
        <f t="shared" si="32"/>
        <v>306425025</v>
      </c>
      <c r="U132" s="12">
        <f t="shared" si="32"/>
        <v>306425025</v>
      </c>
      <c r="V132" s="12">
        <f t="shared" si="32"/>
        <v>306425025</v>
      </c>
      <c r="W132" s="12">
        <f t="shared" si="32"/>
        <v>306425025</v>
      </c>
      <c r="X132" s="12">
        <f t="shared" si="32"/>
        <v>306425025</v>
      </c>
      <c r="Y132" s="12">
        <f t="shared" si="32"/>
        <v>306425025</v>
      </c>
      <c r="Z132" s="12">
        <f t="shared" si="32"/>
        <v>306425025</v>
      </c>
      <c r="AA132" s="12">
        <f t="shared" si="32"/>
        <v>306425025</v>
      </c>
      <c r="AB132" s="12">
        <f t="shared" si="32"/>
        <v>306425025</v>
      </c>
      <c r="AC132" s="12">
        <f t="shared" si="32"/>
        <v>306425025</v>
      </c>
      <c r="AD132" s="12">
        <f t="shared" si="32"/>
        <v>306425025</v>
      </c>
      <c r="AE132" s="12">
        <f t="shared" si="32"/>
        <v>306425025</v>
      </c>
      <c r="AF132" s="12">
        <f t="shared" si="32"/>
        <v>306425025</v>
      </c>
      <c r="AG132" s="12">
        <f t="shared" si="32"/>
        <v>306425025</v>
      </c>
      <c r="AH132" s="12">
        <f t="shared" si="32"/>
        <v>306425025</v>
      </c>
      <c r="AI132" s="12">
        <f t="shared" si="32"/>
        <v>306425025</v>
      </c>
      <c r="AJ132" s="13">
        <f t="shared" si="32"/>
        <v>306425025</v>
      </c>
      <c r="AK132" s="17">
        <f>SUM(B132:AJ132)</f>
        <v>10724875875</v>
      </c>
    </row>
    <row r="133" spans="1:37" x14ac:dyDescent="0.45">
      <c r="A133" t="s">
        <v>43</v>
      </c>
      <c r="AK133" s="17">
        <f>12*AK132/(AK131*(AK131+1))-3*(AK131+1)</f>
        <v>0</v>
      </c>
    </row>
    <row r="134" spans="1:37" x14ac:dyDescent="0.45">
      <c r="A134" t="s">
        <v>44</v>
      </c>
      <c r="AK134" s="17">
        <f>AK133/(1-[1]!TiesCorrection(A3:AI102)/(3500*(3500^2-1)))</f>
        <v>0</v>
      </c>
    </row>
    <row r="135" spans="1:37" x14ac:dyDescent="0.45">
      <c r="A135" t="s">
        <v>45</v>
      </c>
      <c r="AK135" s="17">
        <f>COUNTA(B128:AJ128)-1</f>
        <v>34</v>
      </c>
    </row>
    <row r="136" spans="1:37" x14ac:dyDescent="0.45">
      <c r="A136" t="s">
        <v>33</v>
      </c>
      <c r="AK136" s="17">
        <f>_xlfn.CHISQ.DIST.RT(AK134,AK135)</f>
        <v>1</v>
      </c>
    </row>
    <row r="137" spans="1:37" x14ac:dyDescent="0.45">
      <c r="A137" t="s">
        <v>34</v>
      </c>
      <c r="AK137" s="17">
        <v>0.05</v>
      </c>
    </row>
    <row r="138" spans="1:37" x14ac:dyDescent="0.45">
      <c r="A138" t="s">
        <v>46</v>
      </c>
      <c r="AK138" s="18" t="str">
        <f>IF(AK136&lt;AK137,"yes","no")</f>
        <v>no</v>
      </c>
    </row>
    <row r="141" spans="1:37" x14ac:dyDescent="0.45">
      <c r="A141" t="s">
        <v>92</v>
      </c>
      <c r="B141" s="19">
        <v>8.3266726846886703E-14</v>
      </c>
    </row>
    <row r="142" spans="1:37" x14ac:dyDescent="0.45">
      <c r="A142" t="s">
        <v>90</v>
      </c>
      <c r="B142" s="19">
        <v>8.7263529735537304E-14</v>
      </c>
    </row>
    <row r="143" spans="1:37" x14ac:dyDescent="0.45">
      <c r="A143" t="s">
        <v>91</v>
      </c>
      <c r="B143" s="19">
        <v>1.4599432773820801E-13</v>
      </c>
    </row>
    <row r="144" spans="1:37" x14ac:dyDescent="0.45">
      <c r="A144" t="s">
        <v>93</v>
      </c>
      <c r="B144" s="19" t="str">
        <f>IF(B110&lt;=$B$140,"YES","NO")</f>
        <v>NO</v>
      </c>
      <c r="C144" s="19" t="str">
        <f t="shared" ref="C144:AJ144" si="33">IF(C110&lt;=$B$140,"YES","NO")</f>
        <v>NO</v>
      </c>
      <c r="D144" s="19" t="str">
        <f t="shared" si="33"/>
        <v>NO</v>
      </c>
      <c r="E144" s="19" t="str">
        <f t="shared" si="33"/>
        <v>NO</v>
      </c>
      <c r="F144" s="19" t="str">
        <f t="shared" si="33"/>
        <v>NO</v>
      </c>
      <c r="G144" s="19" t="str">
        <f t="shared" si="33"/>
        <v>NO</v>
      </c>
      <c r="H144" s="19" t="str">
        <f t="shared" si="33"/>
        <v>NO</v>
      </c>
      <c r="I144" s="19" t="str">
        <f t="shared" si="33"/>
        <v>NO</v>
      </c>
      <c r="J144" s="19" t="str">
        <f t="shared" si="33"/>
        <v>NO</v>
      </c>
      <c r="K144" s="19" t="str">
        <f t="shared" si="33"/>
        <v>NO</v>
      </c>
      <c r="L144" s="19" t="str">
        <f t="shared" si="33"/>
        <v>NO</v>
      </c>
      <c r="M144" s="19" t="str">
        <f t="shared" si="33"/>
        <v>NO</v>
      </c>
      <c r="N144" s="19" t="str">
        <f t="shared" si="33"/>
        <v>NO</v>
      </c>
      <c r="O144" s="19" t="str">
        <f t="shared" si="33"/>
        <v>NO</v>
      </c>
      <c r="P144" s="19" t="str">
        <f t="shared" si="33"/>
        <v>NO</v>
      </c>
      <c r="Q144" s="19" t="str">
        <f t="shared" si="33"/>
        <v>NO</v>
      </c>
      <c r="R144" s="19" t="str">
        <f t="shared" si="33"/>
        <v>NO</v>
      </c>
      <c r="S144" s="19" t="str">
        <f t="shared" si="33"/>
        <v>NO</v>
      </c>
      <c r="T144" s="19" t="str">
        <f t="shared" si="33"/>
        <v>NO</v>
      </c>
      <c r="U144" s="19" t="str">
        <f t="shared" si="33"/>
        <v>NO</v>
      </c>
      <c r="V144" s="19" t="str">
        <f t="shared" si="33"/>
        <v>NO</v>
      </c>
      <c r="W144" s="19" t="str">
        <f t="shared" si="33"/>
        <v>NO</v>
      </c>
      <c r="X144" s="19" t="str">
        <f t="shared" si="33"/>
        <v>NO</v>
      </c>
      <c r="Y144" s="19" t="str">
        <f t="shared" si="33"/>
        <v>NO</v>
      </c>
      <c r="Z144" s="19" t="str">
        <f t="shared" si="33"/>
        <v>NO</v>
      </c>
      <c r="AA144" s="19" t="str">
        <f t="shared" si="33"/>
        <v>NO</v>
      </c>
      <c r="AB144" s="19" t="str">
        <f t="shared" si="33"/>
        <v>NO</v>
      </c>
      <c r="AC144" s="19" t="str">
        <f t="shared" si="33"/>
        <v>NO</v>
      </c>
      <c r="AD144" s="19" t="str">
        <f t="shared" si="33"/>
        <v>NO</v>
      </c>
      <c r="AE144" s="19" t="str">
        <f t="shared" si="33"/>
        <v>NO</v>
      </c>
      <c r="AF144" s="19" t="str">
        <f t="shared" si="33"/>
        <v>NO</v>
      </c>
      <c r="AG144" s="19" t="str">
        <f t="shared" si="33"/>
        <v>NO</v>
      </c>
      <c r="AH144" s="19" t="str">
        <f t="shared" si="33"/>
        <v>NO</v>
      </c>
      <c r="AI144" s="19" t="str">
        <f t="shared" si="33"/>
        <v>NO</v>
      </c>
      <c r="AJ144" s="19" t="str">
        <f t="shared" si="33"/>
        <v>NO</v>
      </c>
    </row>
    <row r="145" spans="1:36" x14ac:dyDescent="0.45">
      <c r="A145" t="s">
        <v>88</v>
      </c>
      <c r="B145" t="str">
        <f>IF(B110&lt;$B$141,"YES","NO")</f>
        <v>NO</v>
      </c>
      <c r="C145" t="str">
        <f t="shared" ref="C145:AJ145" si="34">IF(C110&lt;$B$141,"YES","NO")</f>
        <v>NO</v>
      </c>
      <c r="D145" t="str">
        <f t="shared" si="34"/>
        <v>NO</v>
      </c>
      <c r="E145" t="str">
        <f t="shared" si="34"/>
        <v>NO</v>
      </c>
      <c r="F145" t="str">
        <f t="shared" si="34"/>
        <v>NO</v>
      </c>
      <c r="G145" t="str">
        <f t="shared" si="34"/>
        <v>NO</v>
      </c>
      <c r="H145" t="str">
        <f t="shared" si="34"/>
        <v>NO</v>
      </c>
      <c r="I145" t="str">
        <f t="shared" si="34"/>
        <v>NO</v>
      </c>
      <c r="J145" t="str">
        <f t="shared" si="34"/>
        <v>NO</v>
      </c>
      <c r="K145" t="str">
        <f t="shared" si="34"/>
        <v>NO</v>
      </c>
      <c r="L145" t="str">
        <f t="shared" si="34"/>
        <v>NO</v>
      </c>
      <c r="M145" t="str">
        <f t="shared" si="34"/>
        <v>NO</v>
      </c>
      <c r="N145" t="str">
        <f t="shared" si="34"/>
        <v>NO</v>
      </c>
      <c r="O145" t="str">
        <f t="shared" si="34"/>
        <v>NO</v>
      </c>
      <c r="P145" t="str">
        <f t="shared" si="34"/>
        <v>NO</v>
      </c>
      <c r="Q145" t="str">
        <f t="shared" si="34"/>
        <v>NO</v>
      </c>
      <c r="R145" t="str">
        <f t="shared" si="34"/>
        <v>NO</v>
      </c>
      <c r="S145" t="str">
        <f t="shared" si="34"/>
        <v>NO</v>
      </c>
      <c r="T145" t="str">
        <f t="shared" si="34"/>
        <v>NO</v>
      </c>
      <c r="U145" t="str">
        <f t="shared" si="34"/>
        <v>NO</v>
      </c>
      <c r="V145" t="str">
        <f t="shared" si="34"/>
        <v>NO</v>
      </c>
      <c r="W145" t="str">
        <f t="shared" si="34"/>
        <v>NO</v>
      </c>
      <c r="X145" t="str">
        <f t="shared" si="34"/>
        <v>NO</v>
      </c>
      <c r="Y145" t="str">
        <f t="shared" si="34"/>
        <v>NO</v>
      </c>
      <c r="Z145" t="str">
        <f t="shared" si="34"/>
        <v>NO</v>
      </c>
      <c r="AA145" t="str">
        <f t="shared" si="34"/>
        <v>NO</v>
      </c>
      <c r="AB145" t="str">
        <f t="shared" si="34"/>
        <v>NO</v>
      </c>
      <c r="AC145" t="str">
        <f t="shared" si="34"/>
        <v>NO</v>
      </c>
      <c r="AD145" t="str">
        <f t="shared" si="34"/>
        <v>NO</v>
      </c>
      <c r="AE145" t="str">
        <f t="shared" si="34"/>
        <v>NO</v>
      </c>
      <c r="AF145" t="str">
        <f t="shared" si="34"/>
        <v>NO</v>
      </c>
      <c r="AG145" t="str">
        <f t="shared" si="34"/>
        <v>NO</v>
      </c>
      <c r="AH145" t="str">
        <f t="shared" si="34"/>
        <v>NO</v>
      </c>
      <c r="AI145" t="str">
        <f t="shared" si="34"/>
        <v>NO</v>
      </c>
      <c r="AJ145" t="str">
        <f t="shared" si="34"/>
        <v>NO</v>
      </c>
    </row>
    <row r="146" spans="1:36" x14ac:dyDescent="0.45">
      <c r="A146" t="s">
        <v>89</v>
      </c>
      <c r="B146" t="str">
        <f>IF(B110&lt;$B$142,"YES","NO")</f>
        <v>NO</v>
      </c>
      <c r="C146" t="str">
        <f t="shared" ref="C146:AJ146" si="35">IF(C110&lt;$B$142,"YES","NO")</f>
        <v>NO</v>
      </c>
      <c r="D146" t="str">
        <f t="shared" si="35"/>
        <v>NO</v>
      </c>
      <c r="E146" t="str">
        <f t="shared" si="35"/>
        <v>NO</v>
      </c>
      <c r="F146" t="str">
        <f t="shared" si="35"/>
        <v>NO</v>
      </c>
      <c r="G146" t="str">
        <f t="shared" si="35"/>
        <v>NO</v>
      </c>
      <c r="H146" t="str">
        <f t="shared" si="35"/>
        <v>NO</v>
      </c>
      <c r="I146" t="str">
        <f t="shared" si="35"/>
        <v>NO</v>
      </c>
      <c r="J146" t="str">
        <f t="shared" si="35"/>
        <v>NO</v>
      </c>
      <c r="K146" t="str">
        <f t="shared" si="35"/>
        <v>NO</v>
      </c>
      <c r="L146" t="str">
        <f t="shared" si="35"/>
        <v>NO</v>
      </c>
      <c r="M146" t="str">
        <f t="shared" si="35"/>
        <v>NO</v>
      </c>
      <c r="N146" t="str">
        <f t="shared" si="35"/>
        <v>NO</v>
      </c>
      <c r="O146" t="str">
        <f t="shared" si="35"/>
        <v>NO</v>
      </c>
      <c r="P146" t="str">
        <f t="shared" si="35"/>
        <v>NO</v>
      </c>
      <c r="Q146" t="str">
        <f t="shared" si="35"/>
        <v>NO</v>
      </c>
      <c r="R146" t="str">
        <f t="shared" si="35"/>
        <v>NO</v>
      </c>
      <c r="S146" t="str">
        <f t="shared" si="35"/>
        <v>NO</v>
      </c>
      <c r="T146" t="str">
        <f t="shared" si="35"/>
        <v>NO</v>
      </c>
      <c r="U146" t="str">
        <f t="shared" si="35"/>
        <v>NO</v>
      </c>
      <c r="V146" t="str">
        <f t="shared" si="35"/>
        <v>NO</v>
      </c>
      <c r="W146" t="str">
        <f t="shared" si="35"/>
        <v>NO</v>
      </c>
      <c r="X146" t="str">
        <f t="shared" si="35"/>
        <v>NO</v>
      </c>
      <c r="Y146" t="str">
        <f t="shared" si="35"/>
        <v>NO</v>
      </c>
      <c r="Z146" t="str">
        <f t="shared" si="35"/>
        <v>NO</v>
      </c>
      <c r="AA146" t="str">
        <f t="shared" si="35"/>
        <v>NO</v>
      </c>
      <c r="AB146" t="str">
        <f t="shared" si="35"/>
        <v>NO</v>
      </c>
      <c r="AC146" t="str">
        <f t="shared" si="35"/>
        <v>NO</v>
      </c>
      <c r="AD146" t="str">
        <f t="shared" si="35"/>
        <v>NO</v>
      </c>
      <c r="AE146" t="str">
        <f t="shared" si="35"/>
        <v>NO</v>
      </c>
      <c r="AF146" t="str">
        <f t="shared" si="35"/>
        <v>NO</v>
      </c>
      <c r="AG146" t="str">
        <f t="shared" si="35"/>
        <v>NO</v>
      </c>
      <c r="AH146" t="str">
        <f t="shared" si="35"/>
        <v>NO</v>
      </c>
      <c r="AI146" t="str">
        <f t="shared" si="35"/>
        <v>NO</v>
      </c>
      <c r="AJ146" t="str">
        <f t="shared" si="35"/>
        <v>NO</v>
      </c>
    </row>
  </sheetData>
  <conditionalFormatting sqref="B107:AJ107">
    <cfRule type="top10" dxfId="39" priority="9" bottom="1" rank="1"/>
    <cfRule type="top10" dxfId="38" priority="10" rank="1"/>
  </conditionalFormatting>
  <conditionalFormatting sqref="B109:AJ109">
    <cfRule type="top10" dxfId="37" priority="7" bottom="1" rank="1"/>
    <cfRule type="top10" dxfId="36" priority="8" rank="1"/>
  </conditionalFormatting>
  <conditionalFormatting sqref="B111:AJ111">
    <cfRule type="top10" dxfId="35" priority="5" bottom="1" rank="1"/>
    <cfRule type="top10" dxfId="34" priority="6" rank="1"/>
  </conditionalFormatting>
  <conditionalFormatting sqref="B116:AJ116">
    <cfRule type="top10" dxfId="33" priority="3" bottom="1" rank="1"/>
    <cfRule type="top10" dxfId="32" priority="4" rank="1"/>
  </conditionalFormatting>
  <conditionalFormatting sqref="B117:AJ117">
    <cfRule type="top10" dxfId="31" priority="1" bottom="1" rank="1"/>
    <cfRule type="top10" dxfId="3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38"/>
  <sheetViews>
    <sheetView topLeftCell="A81" zoomScale="70" zoomScaleNormal="70" workbookViewId="0">
      <selection activeCell="W124" sqref="W124"/>
    </sheetView>
  </sheetViews>
  <sheetFormatPr defaultRowHeight="14.25" x14ac:dyDescent="0.45"/>
  <sheetData>
    <row r="1" spans="1:35" x14ac:dyDescent="0.45">
      <c r="A1" t="s">
        <v>84</v>
      </c>
    </row>
    <row r="2" spans="1:35" x14ac:dyDescent="0.4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</row>
    <row r="3" spans="1:35" x14ac:dyDescent="0.45">
      <c r="A3">
        <v>134879</v>
      </c>
      <c r="B3">
        <v>10906</v>
      </c>
      <c r="C3">
        <v>170051</v>
      </c>
      <c r="D3">
        <v>8500</v>
      </c>
      <c r="E3">
        <v>131935</v>
      </c>
      <c r="F3">
        <v>12278</v>
      </c>
      <c r="G3">
        <v>17960</v>
      </c>
      <c r="H3">
        <v>12209</v>
      </c>
      <c r="I3">
        <v>10055</v>
      </c>
      <c r="J3">
        <v>11246</v>
      </c>
      <c r="K3">
        <v>34172</v>
      </c>
      <c r="L3">
        <v>12807</v>
      </c>
      <c r="M3">
        <v>46848</v>
      </c>
      <c r="N3">
        <v>11455</v>
      </c>
      <c r="O3">
        <v>23839</v>
      </c>
      <c r="P3">
        <v>5830</v>
      </c>
      <c r="Q3">
        <v>15442</v>
      </c>
      <c r="R3">
        <v>9665</v>
      </c>
      <c r="S3">
        <v>18312</v>
      </c>
      <c r="T3">
        <v>10472</v>
      </c>
      <c r="U3">
        <v>10542</v>
      </c>
      <c r="V3">
        <v>4832</v>
      </c>
      <c r="W3">
        <v>10787</v>
      </c>
      <c r="X3">
        <v>9740</v>
      </c>
      <c r="Y3">
        <v>6575</v>
      </c>
      <c r="Z3">
        <v>10222</v>
      </c>
      <c r="AA3">
        <v>7920</v>
      </c>
      <c r="AB3">
        <v>5488</v>
      </c>
      <c r="AC3">
        <v>9222</v>
      </c>
      <c r="AD3">
        <v>7213</v>
      </c>
      <c r="AE3">
        <v>7981</v>
      </c>
      <c r="AF3">
        <v>11042</v>
      </c>
      <c r="AG3">
        <v>7291</v>
      </c>
      <c r="AH3">
        <v>8006</v>
      </c>
      <c r="AI3">
        <v>10825</v>
      </c>
    </row>
    <row r="4" spans="1:35" x14ac:dyDescent="0.45">
      <c r="A4">
        <v>78226</v>
      </c>
      <c r="B4">
        <v>9708</v>
      </c>
      <c r="C4">
        <v>94702</v>
      </c>
      <c r="D4">
        <v>6079</v>
      </c>
      <c r="E4">
        <v>73164</v>
      </c>
      <c r="F4">
        <v>8132</v>
      </c>
      <c r="G4">
        <v>10609</v>
      </c>
      <c r="H4">
        <v>5572</v>
      </c>
      <c r="I4">
        <v>10994</v>
      </c>
      <c r="J4">
        <v>5795</v>
      </c>
      <c r="K4">
        <v>53437</v>
      </c>
      <c r="L4">
        <v>7326</v>
      </c>
      <c r="M4">
        <v>40190</v>
      </c>
      <c r="N4">
        <v>7344</v>
      </c>
      <c r="O4">
        <v>21828</v>
      </c>
      <c r="P4">
        <v>4012</v>
      </c>
      <c r="Q4">
        <v>21878</v>
      </c>
      <c r="R4">
        <v>9421</v>
      </c>
      <c r="S4">
        <v>10885</v>
      </c>
      <c r="T4">
        <v>9496</v>
      </c>
      <c r="U4">
        <v>6575</v>
      </c>
      <c r="V4">
        <v>4565</v>
      </c>
      <c r="W4">
        <v>5496</v>
      </c>
      <c r="X4">
        <v>5159</v>
      </c>
      <c r="Y4">
        <v>6225</v>
      </c>
      <c r="Z4">
        <v>6315</v>
      </c>
      <c r="AA4">
        <v>7516</v>
      </c>
      <c r="AB4">
        <v>4384</v>
      </c>
      <c r="AC4">
        <v>4766</v>
      </c>
      <c r="AD4">
        <v>5922</v>
      </c>
      <c r="AE4">
        <v>4610</v>
      </c>
      <c r="AF4">
        <v>5484</v>
      </c>
      <c r="AG4">
        <v>5329</v>
      </c>
      <c r="AH4">
        <v>6148</v>
      </c>
      <c r="AI4">
        <v>6185</v>
      </c>
    </row>
    <row r="5" spans="1:35" x14ac:dyDescent="0.45">
      <c r="A5">
        <v>69043</v>
      </c>
      <c r="B5">
        <v>5975</v>
      </c>
      <c r="C5">
        <v>98733</v>
      </c>
      <c r="D5">
        <v>6244</v>
      </c>
      <c r="E5">
        <v>54406</v>
      </c>
      <c r="F5">
        <v>6056</v>
      </c>
      <c r="G5">
        <v>9098</v>
      </c>
      <c r="H5">
        <v>11669</v>
      </c>
      <c r="I5">
        <v>11281</v>
      </c>
      <c r="J5">
        <v>11524</v>
      </c>
      <c r="K5">
        <v>35210</v>
      </c>
      <c r="L5">
        <v>5901</v>
      </c>
      <c r="M5">
        <v>24106</v>
      </c>
      <c r="N5">
        <v>6053</v>
      </c>
      <c r="O5">
        <v>19127</v>
      </c>
      <c r="P5">
        <v>5155</v>
      </c>
      <c r="Q5">
        <v>10537</v>
      </c>
      <c r="R5">
        <v>14080</v>
      </c>
      <c r="S5">
        <v>10232</v>
      </c>
      <c r="T5">
        <v>10830</v>
      </c>
      <c r="U5">
        <v>5664</v>
      </c>
      <c r="V5">
        <v>4401</v>
      </c>
      <c r="W5">
        <v>5264</v>
      </c>
      <c r="X5">
        <v>4192</v>
      </c>
      <c r="Y5">
        <v>5099</v>
      </c>
      <c r="Z5">
        <v>6605</v>
      </c>
      <c r="AA5">
        <v>2790</v>
      </c>
      <c r="AB5">
        <v>4831</v>
      </c>
      <c r="AC5">
        <v>4042</v>
      </c>
      <c r="AD5">
        <v>10693</v>
      </c>
      <c r="AE5">
        <v>4623</v>
      </c>
      <c r="AF5">
        <v>5063</v>
      </c>
      <c r="AG5">
        <v>4270</v>
      </c>
      <c r="AH5">
        <v>5048</v>
      </c>
      <c r="AI5">
        <v>6490</v>
      </c>
    </row>
    <row r="6" spans="1:35" x14ac:dyDescent="0.45">
      <c r="A6">
        <v>52853</v>
      </c>
      <c r="B6">
        <v>5445</v>
      </c>
      <c r="C6">
        <v>97384</v>
      </c>
      <c r="D6">
        <v>5332</v>
      </c>
      <c r="E6">
        <v>59841</v>
      </c>
      <c r="F6">
        <v>6575</v>
      </c>
      <c r="G6">
        <v>8042</v>
      </c>
      <c r="H6">
        <v>7566</v>
      </c>
      <c r="I6">
        <v>7900</v>
      </c>
      <c r="J6">
        <v>7667</v>
      </c>
      <c r="K6">
        <v>25080</v>
      </c>
      <c r="L6">
        <v>4704</v>
      </c>
      <c r="M6">
        <v>13873</v>
      </c>
      <c r="N6">
        <v>4750</v>
      </c>
      <c r="O6">
        <v>16753</v>
      </c>
      <c r="P6">
        <v>2906</v>
      </c>
      <c r="Q6">
        <v>6035</v>
      </c>
      <c r="R6">
        <v>4706</v>
      </c>
      <c r="S6">
        <v>8502</v>
      </c>
      <c r="T6">
        <v>5586</v>
      </c>
      <c r="U6">
        <v>3449</v>
      </c>
      <c r="V6">
        <v>3497</v>
      </c>
      <c r="W6">
        <v>5165</v>
      </c>
      <c r="X6">
        <v>3651</v>
      </c>
      <c r="Y6">
        <v>4547</v>
      </c>
      <c r="Z6">
        <v>4236</v>
      </c>
      <c r="AA6">
        <v>2737</v>
      </c>
      <c r="AB6">
        <v>2924</v>
      </c>
      <c r="AC6">
        <v>4450</v>
      </c>
      <c r="AD6">
        <v>4043</v>
      </c>
      <c r="AE6">
        <v>3324</v>
      </c>
      <c r="AF6">
        <v>5258</v>
      </c>
      <c r="AG6">
        <v>3771</v>
      </c>
      <c r="AH6">
        <v>3630</v>
      </c>
      <c r="AI6">
        <v>5319</v>
      </c>
    </row>
    <row r="7" spans="1:35" x14ac:dyDescent="0.45">
      <c r="A7">
        <v>83415</v>
      </c>
      <c r="B7">
        <v>4040</v>
      </c>
      <c r="C7">
        <v>70935</v>
      </c>
      <c r="D7">
        <v>4802</v>
      </c>
      <c r="E7">
        <v>82875</v>
      </c>
      <c r="F7">
        <v>6234</v>
      </c>
      <c r="G7">
        <v>6266</v>
      </c>
      <c r="H7">
        <v>3688</v>
      </c>
      <c r="I7">
        <v>5126</v>
      </c>
      <c r="J7">
        <v>3791</v>
      </c>
      <c r="K7">
        <v>23156</v>
      </c>
      <c r="L7">
        <v>5072</v>
      </c>
      <c r="M7">
        <v>23200</v>
      </c>
      <c r="N7">
        <v>6545</v>
      </c>
      <c r="O7">
        <v>13036</v>
      </c>
      <c r="P7">
        <v>2129</v>
      </c>
      <c r="Q7">
        <v>7239</v>
      </c>
      <c r="R7">
        <v>6774</v>
      </c>
      <c r="S7">
        <v>7456</v>
      </c>
      <c r="T7">
        <v>7210</v>
      </c>
      <c r="U7">
        <v>3356</v>
      </c>
      <c r="V7">
        <v>3096</v>
      </c>
      <c r="W7">
        <v>3466</v>
      </c>
      <c r="X7">
        <v>3032</v>
      </c>
      <c r="Y7">
        <v>3099</v>
      </c>
      <c r="Z7">
        <v>3750</v>
      </c>
      <c r="AA7">
        <v>2027</v>
      </c>
      <c r="AB7">
        <v>2182</v>
      </c>
      <c r="AC7">
        <v>3099</v>
      </c>
      <c r="AD7">
        <v>3129</v>
      </c>
      <c r="AE7">
        <v>3278</v>
      </c>
      <c r="AF7">
        <v>3475</v>
      </c>
      <c r="AG7">
        <v>3359</v>
      </c>
      <c r="AH7">
        <v>2934</v>
      </c>
      <c r="AI7">
        <v>3533</v>
      </c>
    </row>
    <row r="8" spans="1:35" x14ac:dyDescent="0.45">
      <c r="A8">
        <v>94428</v>
      </c>
      <c r="B8">
        <v>4002</v>
      </c>
      <c r="C8">
        <v>90298</v>
      </c>
      <c r="D8">
        <v>4646</v>
      </c>
      <c r="E8">
        <v>54757</v>
      </c>
      <c r="F8">
        <v>5648</v>
      </c>
      <c r="G8">
        <v>6176</v>
      </c>
      <c r="H8">
        <v>3909</v>
      </c>
      <c r="I8">
        <v>4560</v>
      </c>
      <c r="J8">
        <v>3882</v>
      </c>
      <c r="K8">
        <v>14977</v>
      </c>
      <c r="L8">
        <v>3796</v>
      </c>
      <c r="M8">
        <v>12346</v>
      </c>
      <c r="N8">
        <v>4044</v>
      </c>
      <c r="O8">
        <v>11628</v>
      </c>
      <c r="P8">
        <v>2768</v>
      </c>
      <c r="Q8">
        <v>6729</v>
      </c>
      <c r="R8">
        <v>3737</v>
      </c>
      <c r="S8">
        <v>6602</v>
      </c>
      <c r="T8">
        <v>4283</v>
      </c>
      <c r="U8">
        <v>3362</v>
      </c>
      <c r="V8">
        <v>3892</v>
      </c>
      <c r="W8">
        <v>4139</v>
      </c>
      <c r="X8">
        <v>3884</v>
      </c>
      <c r="Y8">
        <v>3877</v>
      </c>
      <c r="Z8">
        <v>3906</v>
      </c>
      <c r="AA8">
        <v>2453</v>
      </c>
      <c r="AB8">
        <v>2386</v>
      </c>
      <c r="AC8">
        <v>2992</v>
      </c>
      <c r="AD8">
        <v>3267</v>
      </c>
      <c r="AE8">
        <v>3220</v>
      </c>
      <c r="AF8">
        <v>4240</v>
      </c>
      <c r="AG8">
        <v>3276</v>
      </c>
      <c r="AH8">
        <v>3388</v>
      </c>
      <c r="AI8">
        <v>3390</v>
      </c>
    </row>
    <row r="9" spans="1:35" x14ac:dyDescent="0.45">
      <c r="A9">
        <v>74016</v>
      </c>
      <c r="B9">
        <v>3824</v>
      </c>
      <c r="C9">
        <v>98317</v>
      </c>
      <c r="D9">
        <v>3792</v>
      </c>
      <c r="E9">
        <v>39949</v>
      </c>
      <c r="F9">
        <v>4123</v>
      </c>
      <c r="G9">
        <v>4798</v>
      </c>
      <c r="H9">
        <v>3466</v>
      </c>
      <c r="I9">
        <v>6116</v>
      </c>
      <c r="J9">
        <v>3481</v>
      </c>
      <c r="K9">
        <v>18699</v>
      </c>
      <c r="L9">
        <v>3620</v>
      </c>
      <c r="M9">
        <v>17195</v>
      </c>
      <c r="N9">
        <v>3786</v>
      </c>
      <c r="O9">
        <v>12605</v>
      </c>
      <c r="P9">
        <v>2391</v>
      </c>
      <c r="Q9">
        <v>6825</v>
      </c>
      <c r="R9">
        <v>3187</v>
      </c>
      <c r="S9">
        <v>4450</v>
      </c>
      <c r="T9">
        <v>4079</v>
      </c>
      <c r="U9">
        <v>3053</v>
      </c>
      <c r="V9">
        <v>2906</v>
      </c>
      <c r="W9">
        <v>3459</v>
      </c>
      <c r="X9">
        <v>2924</v>
      </c>
      <c r="Y9">
        <v>3210</v>
      </c>
      <c r="Z9">
        <v>3997</v>
      </c>
      <c r="AA9">
        <v>2055</v>
      </c>
      <c r="AB9">
        <v>2029</v>
      </c>
      <c r="AC9">
        <v>2646</v>
      </c>
      <c r="AD9">
        <v>3213</v>
      </c>
      <c r="AE9">
        <v>2966</v>
      </c>
      <c r="AF9">
        <v>3482</v>
      </c>
      <c r="AG9">
        <v>2983</v>
      </c>
      <c r="AH9">
        <v>3128</v>
      </c>
      <c r="AI9">
        <v>3988</v>
      </c>
    </row>
    <row r="10" spans="1:35" x14ac:dyDescent="0.45">
      <c r="A10">
        <v>43810</v>
      </c>
      <c r="B10">
        <v>4281</v>
      </c>
      <c r="C10">
        <v>70081</v>
      </c>
      <c r="D10">
        <v>3551</v>
      </c>
      <c r="E10">
        <v>45771</v>
      </c>
      <c r="F10">
        <v>4199</v>
      </c>
      <c r="G10">
        <v>5960</v>
      </c>
      <c r="H10">
        <v>3772</v>
      </c>
      <c r="I10">
        <v>5839</v>
      </c>
      <c r="J10">
        <v>3796</v>
      </c>
      <c r="K10">
        <v>16240</v>
      </c>
      <c r="L10">
        <v>3988</v>
      </c>
      <c r="M10">
        <v>17829</v>
      </c>
      <c r="N10">
        <v>4285</v>
      </c>
      <c r="O10">
        <v>11117</v>
      </c>
      <c r="P10">
        <v>5447</v>
      </c>
      <c r="Q10">
        <v>6300</v>
      </c>
      <c r="R10">
        <v>4166</v>
      </c>
      <c r="S10">
        <v>6408</v>
      </c>
      <c r="T10">
        <v>3698</v>
      </c>
      <c r="U10">
        <v>3078</v>
      </c>
      <c r="V10">
        <v>3008</v>
      </c>
      <c r="W10">
        <v>3406</v>
      </c>
      <c r="X10">
        <v>3254</v>
      </c>
      <c r="Y10">
        <v>3143</v>
      </c>
      <c r="Z10">
        <v>4204</v>
      </c>
      <c r="AA10">
        <v>2074</v>
      </c>
      <c r="AB10">
        <v>2431</v>
      </c>
      <c r="AC10">
        <v>2856</v>
      </c>
      <c r="AD10">
        <v>3549</v>
      </c>
      <c r="AE10">
        <v>3032</v>
      </c>
      <c r="AF10">
        <v>3369</v>
      </c>
      <c r="AG10">
        <v>3272</v>
      </c>
      <c r="AH10">
        <v>2882</v>
      </c>
      <c r="AI10">
        <v>3579</v>
      </c>
    </row>
    <row r="11" spans="1:35" x14ac:dyDescent="0.45">
      <c r="A11">
        <v>66064</v>
      </c>
      <c r="B11">
        <v>3651</v>
      </c>
      <c r="C11">
        <v>87486</v>
      </c>
      <c r="D11">
        <v>3365</v>
      </c>
      <c r="E11">
        <v>73194</v>
      </c>
      <c r="F11">
        <v>4016</v>
      </c>
      <c r="G11">
        <v>6233</v>
      </c>
      <c r="H11">
        <v>3945</v>
      </c>
      <c r="I11">
        <v>5841</v>
      </c>
      <c r="J11">
        <v>4029</v>
      </c>
      <c r="K11">
        <v>15158</v>
      </c>
      <c r="L11">
        <v>4265</v>
      </c>
      <c r="M11">
        <v>22912</v>
      </c>
      <c r="N11">
        <v>3975</v>
      </c>
      <c r="O11">
        <v>10988</v>
      </c>
      <c r="P11">
        <v>2443</v>
      </c>
      <c r="Q11">
        <v>7118</v>
      </c>
      <c r="R11">
        <v>4387</v>
      </c>
      <c r="S11">
        <v>6432</v>
      </c>
      <c r="T11">
        <v>4222</v>
      </c>
      <c r="U11">
        <v>2982</v>
      </c>
      <c r="V11">
        <v>3054</v>
      </c>
      <c r="W11">
        <v>3810</v>
      </c>
      <c r="X11">
        <v>3265</v>
      </c>
      <c r="Y11">
        <v>2932</v>
      </c>
      <c r="Z11">
        <v>3849</v>
      </c>
      <c r="AA11">
        <v>1392</v>
      </c>
      <c r="AB11">
        <v>2054</v>
      </c>
      <c r="AC11">
        <v>2915</v>
      </c>
      <c r="AD11">
        <v>2830</v>
      </c>
      <c r="AE11">
        <v>3087</v>
      </c>
      <c r="AF11">
        <v>3785</v>
      </c>
      <c r="AG11">
        <v>3348</v>
      </c>
      <c r="AH11">
        <v>2981</v>
      </c>
      <c r="AI11">
        <v>3746</v>
      </c>
    </row>
    <row r="12" spans="1:35" x14ac:dyDescent="0.45">
      <c r="A12">
        <v>46254</v>
      </c>
      <c r="B12">
        <v>4269</v>
      </c>
      <c r="C12">
        <v>55550</v>
      </c>
      <c r="D12">
        <v>3811</v>
      </c>
      <c r="E12">
        <v>76859</v>
      </c>
      <c r="F12">
        <v>4135</v>
      </c>
      <c r="G12">
        <v>5831</v>
      </c>
      <c r="H12">
        <v>5874</v>
      </c>
      <c r="I12">
        <v>5541</v>
      </c>
      <c r="J12">
        <v>5811</v>
      </c>
      <c r="K12">
        <v>32378</v>
      </c>
      <c r="L12">
        <v>3650</v>
      </c>
      <c r="M12">
        <v>23819</v>
      </c>
      <c r="N12">
        <v>3979</v>
      </c>
      <c r="O12">
        <v>13376</v>
      </c>
      <c r="P12">
        <v>2424</v>
      </c>
      <c r="Q12">
        <v>6543</v>
      </c>
      <c r="R12">
        <v>4093</v>
      </c>
      <c r="S12">
        <v>6787</v>
      </c>
      <c r="T12">
        <v>3738</v>
      </c>
      <c r="U12">
        <v>3059</v>
      </c>
      <c r="V12">
        <v>2957</v>
      </c>
      <c r="W12">
        <v>3418</v>
      </c>
      <c r="X12">
        <v>3294</v>
      </c>
      <c r="Y12">
        <v>2861</v>
      </c>
      <c r="Z12">
        <v>3678</v>
      </c>
      <c r="AA12">
        <v>1966</v>
      </c>
      <c r="AB12">
        <v>2267</v>
      </c>
      <c r="AC12">
        <v>2830</v>
      </c>
      <c r="AD12">
        <v>3398</v>
      </c>
      <c r="AE12">
        <v>2926</v>
      </c>
      <c r="AF12">
        <v>3320</v>
      </c>
      <c r="AG12">
        <v>2991</v>
      </c>
      <c r="AH12">
        <v>3173</v>
      </c>
      <c r="AI12">
        <v>4136</v>
      </c>
    </row>
    <row r="13" spans="1:35" x14ac:dyDescent="0.45">
      <c r="A13">
        <v>56117</v>
      </c>
      <c r="B13">
        <v>3914</v>
      </c>
      <c r="C13">
        <v>62025</v>
      </c>
      <c r="D13">
        <v>3601</v>
      </c>
      <c r="E13">
        <v>57240</v>
      </c>
      <c r="F13">
        <v>4124</v>
      </c>
      <c r="G13">
        <v>5305</v>
      </c>
      <c r="H13">
        <v>4957</v>
      </c>
      <c r="I13">
        <v>5919</v>
      </c>
      <c r="J13">
        <v>5282</v>
      </c>
      <c r="K13">
        <v>19950</v>
      </c>
      <c r="L13">
        <v>6305</v>
      </c>
      <c r="M13">
        <v>32185</v>
      </c>
      <c r="N13">
        <v>4478</v>
      </c>
      <c r="O13">
        <v>13092</v>
      </c>
      <c r="P13">
        <v>2552</v>
      </c>
      <c r="Q13">
        <v>6764</v>
      </c>
      <c r="R13">
        <v>4236</v>
      </c>
      <c r="S13">
        <v>7006</v>
      </c>
      <c r="T13">
        <v>3972</v>
      </c>
      <c r="U13">
        <v>3309</v>
      </c>
      <c r="V13">
        <v>2962</v>
      </c>
      <c r="W13">
        <v>3596</v>
      </c>
      <c r="X13">
        <v>3012</v>
      </c>
      <c r="Y13">
        <v>3266</v>
      </c>
      <c r="Z13">
        <v>3515</v>
      </c>
      <c r="AA13">
        <v>2356</v>
      </c>
      <c r="AB13">
        <v>2388</v>
      </c>
      <c r="AC13">
        <v>3018</v>
      </c>
      <c r="AD13">
        <v>3551</v>
      </c>
      <c r="AE13">
        <v>2937</v>
      </c>
      <c r="AF13">
        <v>3589</v>
      </c>
      <c r="AG13">
        <v>3366</v>
      </c>
      <c r="AH13">
        <v>3025</v>
      </c>
      <c r="AI13">
        <v>3566</v>
      </c>
    </row>
    <row r="14" spans="1:35" x14ac:dyDescent="0.45">
      <c r="A14">
        <v>68391</v>
      </c>
      <c r="B14">
        <v>5557</v>
      </c>
      <c r="C14">
        <v>79083</v>
      </c>
      <c r="D14">
        <v>3856</v>
      </c>
      <c r="E14">
        <v>35871</v>
      </c>
      <c r="F14">
        <v>5952</v>
      </c>
      <c r="G14">
        <v>6518</v>
      </c>
      <c r="H14">
        <v>4446</v>
      </c>
      <c r="I14">
        <v>6520</v>
      </c>
      <c r="J14">
        <v>4238</v>
      </c>
      <c r="K14">
        <v>22445</v>
      </c>
      <c r="L14">
        <v>5149</v>
      </c>
      <c r="M14">
        <v>21930</v>
      </c>
      <c r="N14">
        <v>5913</v>
      </c>
      <c r="O14">
        <v>11304</v>
      </c>
      <c r="P14">
        <v>2743</v>
      </c>
      <c r="Q14">
        <v>6772</v>
      </c>
      <c r="R14">
        <v>6271</v>
      </c>
      <c r="S14">
        <v>7199</v>
      </c>
      <c r="T14">
        <v>6480</v>
      </c>
      <c r="U14">
        <v>3215</v>
      </c>
      <c r="V14">
        <v>3200</v>
      </c>
      <c r="W14">
        <v>3739</v>
      </c>
      <c r="X14">
        <v>3006</v>
      </c>
      <c r="Y14">
        <v>2969</v>
      </c>
      <c r="Z14">
        <v>3287</v>
      </c>
      <c r="AA14">
        <v>2067</v>
      </c>
      <c r="AB14">
        <v>2276</v>
      </c>
      <c r="AC14">
        <v>3196</v>
      </c>
      <c r="AD14">
        <v>3514</v>
      </c>
      <c r="AE14">
        <v>3133</v>
      </c>
      <c r="AF14">
        <v>3733</v>
      </c>
      <c r="AG14">
        <v>3079</v>
      </c>
      <c r="AH14">
        <v>3212</v>
      </c>
      <c r="AI14">
        <v>3724</v>
      </c>
    </row>
    <row r="15" spans="1:35" x14ac:dyDescent="0.45">
      <c r="A15">
        <v>106824</v>
      </c>
      <c r="B15">
        <v>5323</v>
      </c>
      <c r="C15">
        <v>75442</v>
      </c>
      <c r="D15">
        <v>5708</v>
      </c>
      <c r="E15">
        <v>43190</v>
      </c>
      <c r="F15">
        <v>5312</v>
      </c>
      <c r="G15">
        <v>6482</v>
      </c>
      <c r="H15">
        <v>5333</v>
      </c>
      <c r="I15">
        <v>6891</v>
      </c>
      <c r="J15">
        <v>4827</v>
      </c>
      <c r="K15">
        <v>16979</v>
      </c>
      <c r="L15">
        <v>4208</v>
      </c>
      <c r="M15">
        <v>17690</v>
      </c>
      <c r="N15">
        <v>4291</v>
      </c>
      <c r="O15">
        <v>16126</v>
      </c>
      <c r="P15">
        <v>2913</v>
      </c>
      <c r="Q15">
        <v>7496</v>
      </c>
      <c r="R15">
        <v>3171</v>
      </c>
      <c r="S15">
        <v>5757</v>
      </c>
      <c r="T15">
        <v>4649</v>
      </c>
      <c r="U15">
        <v>3560</v>
      </c>
      <c r="V15">
        <v>3090</v>
      </c>
      <c r="W15">
        <v>3975</v>
      </c>
      <c r="X15">
        <v>3114</v>
      </c>
      <c r="Y15">
        <v>4079</v>
      </c>
      <c r="Z15">
        <v>3989</v>
      </c>
      <c r="AA15">
        <v>1341</v>
      </c>
      <c r="AB15">
        <v>2376</v>
      </c>
      <c r="AC15">
        <v>3122</v>
      </c>
      <c r="AD15">
        <v>3556</v>
      </c>
      <c r="AE15">
        <v>3132</v>
      </c>
      <c r="AF15">
        <v>3945</v>
      </c>
      <c r="AG15">
        <v>3813</v>
      </c>
      <c r="AH15">
        <v>4085</v>
      </c>
      <c r="AI15">
        <v>7440</v>
      </c>
    </row>
    <row r="16" spans="1:35" x14ac:dyDescent="0.45">
      <c r="A16">
        <v>66599</v>
      </c>
      <c r="B16">
        <v>4016</v>
      </c>
      <c r="C16">
        <v>63341</v>
      </c>
      <c r="D16">
        <v>3474</v>
      </c>
      <c r="E16">
        <v>40733</v>
      </c>
      <c r="F16">
        <v>5715</v>
      </c>
      <c r="G16">
        <v>4040</v>
      </c>
      <c r="H16">
        <v>3642</v>
      </c>
      <c r="I16">
        <v>5638</v>
      </c>
      <c r="J16">
        <v>3621</v>
      </c>
      <c r="K16">
        <v>13402</v>
      </c>
      <c r="L16">
        <v>3672</v>
      </c>
      <c r="M16">
        <v>22760</v>
      </c>
      <c r="N16">
        <v>3483</v>
      </c>
      <c r="O16">
        <v>10716</v>
      </c>
      <c r="P16">
        <v>2594</v>
      </c>
      <c r="Q16">
        <v>6560</v>
      </c>
      <c r="R16">
        <v>2823</v>
      </c>
      <c r="S16">
        <v>5805</v>
      </c>
      <c r="T16">
        <v>3586</v>
      </c>
      <c r="U16">
        <v>2887</v>
      </c>
      <c r="V16">
        <v>2597</v>
      </c>
      <c r="W16">
        <v>3212</v>
      </c>
      <c r="X16">
        <v>3166</v>
      </c>
      <c r="Y16">
        <v>2702</v>
      </c>
      <c r="Z16">
        <v>3341</v>
      </c>
      <c r="AA16">
        <v>1903</v>
      </c>
      <c r="AB16">
        <v>2022</v>
      </c>
      <c r="AC16">
        <v>2767</v>
      </c>
      <c r="AD16">
        <v>2969</v>
      </c>
      <c r="AE16">
        <v>2779</v>
      </c>
      <c r="AF16">
        <v>3198</v>
      </c>
      <c r="AG16">
        <v>2792</v>
      </c>
      <c r="AH16">
        <v>2787</v>
      </c>
      <c r="AI16">
        <v>3061</v>
      </c>
    </row>
    <row r="17" spans="1:35" x14ac:dyDescent="0.45">
      <c r="A17">
        <v>67778</v>
      </c>
      <c r="B17">
        <v>3437</v>
      </c>
      <c r="C17">
        <v>75399</v>
      </c>
      <c r="D17">
        <v>3062</v>
      </c>
      <c r="E17">
        <v>51487</v>
      </c>
      <c r="F17">
        <v>4156</v>
      </c>
      <c r="G17">
        <v>5599</v>
      </c>
      <c r="H17">
        <v>3742</v>
      </c>
      <c r="I17">
        <v>5412</v>
      </c>
      <c r="J17">
        <v>3448</v>
      </c>
      <c r="K17">
        <v>14570</v>
      </c>
      <c r="L17">
        <v>3595</v>
      </c>
      <c r="M17">
        <v>9960</v>
      </c>
      <c r="N17">
        <v>3461</v>
      </c>
      <c r="O17">
        <v>10882</v>
      </c>
      <c r="P17">
        <v>2481</v>
      </c>
      <c r="Q17">
        <v>5860</v>
      </c>
      <c r="R17">
        <v>2500</v>
      </c>
      <c r="S17">
        <v>4679</v>
      </c>
      <c r="T17">
        <v>3671</v>
      </c>
      <c r="U17">
        <v>2926</v>
      </c>
      <c r="V17">
        <v>2822</v>
      </c>
      <c r="W17">
        <v>3434</v>
      </c>
      <c r="X17">
        <v>2860</v>
      </c>
      <c r="Y17">
        <v>2748</v>
      </c>
      <c r="Z17">
        <v>3622</v>
      </c>
      <c r="AA17">
        <v>1848</v>
      </c>
      <c r="AB17">
        <v>1995</v>
      </c>
      <c r="AC17">
        <v>2701</v>
      </c>
      <c r="AD17">
        <v>2931</v>
      </c>
      <c r="AE17">
        <v>2790</v>
      </c>
      <c r="AF17">
        <v>3454</v>
      </c>
      <c r="AG17">
        <v>2919</v>
      </c>
      <c r="AH17">
        <v>2708</v>
      </c>
      <c r="AI17">
        <v>3581</v>
      </c>
    </row>
    <row r="18" spans="1:35" x14ac:dyDescent="0.45">
      <c r="A18">
        <v>52840</v>
      </c>
      <c r="B18">
        <v>4972</v>
      </c>
      <c r="C18">
        <v>61658</v>
      </c>
      <c r="D18">
        <v>2461</v>
      </c>
      <c r="E18">
        <v>45899</v>
      </c>
      <c r="F18">
        <v>6808</v>
      </c>
      <c r="G18">
        <v>4874</v>
      </c>
      <c r="H18">
        <v>4768</v>
      </c>
      <c r="I18">
        <v>5545</v>
      </c>
      <c r="J18">
        <v>5002</v>
      </c>
      <c r="K18">
        <v>19727</v>
      </c>
      <c r="L18">
        <v>3275</v>
      </c>
      <c r="M18">
        <v>15480</v>
      </c>
      <c r="N18">
        <v>3758</v>
      </c>
      <c r="O18">
        <v>11492</v>
      </c>
      <c r="P18">
        <v>2495</v>
      </c>
      <c r="Q18">
        <v>6259</v>
      </c>
      <c r="R18">
        <v>3445</v>
      </c>
      <c r="S18">
        <v>6387</v>
      </c>
      <c r="T18">
        <v>3400</v>
      </c>
      <c r="U18">
        <v>3178</v>
      </c>
      <c r="V18">
        <v>2825</v>
      </c>
      <c r="W18">
        <v>3357</v>
      </c>
      <c r="X18">
        <v>3089</v>
      </c>
      <c r="Y18">
        <v>2923</v>
      </c>
      <c r="Z18">
        <v>3495</v>
      </c>
      <c r="AA18">
        <v>2046</v>
      </c>
      <c r="AB18">
        <v>2206</v>
      </c>
      <c r="AC18">
        <v>2857</v>
      </c>
      <c r="AD18">
        <v>3007</v>
      </c>
      <c r="AE18">
        <v>2876</v>
      </c>
      <c r="AF18">
        <v>3359</v>
      </c>
      <c r="AG18">
        <v>3084</v>
      </c>
      <c r="AH18">
        <v>2858</v>
      </c>
      <c r="AI18">
        <v>3358</v>
      </c>
    </row>
    <row r="19" spans="1:35" x14ac:dyDescent="0.45">
      <c r="A19">
        <v>66731</v>
      </c>
      <c r="B19">
        <v>3597</v>
      </c>
      <c r="C19">
        <v>90575</v>
      </c>
      <c r="D19">
        <v>3934</v>
      </c>
      <c r="E19">
        <v>64289</v>
      </c>
      <c r="F19">
        <v>4085</v>
      </c>
      <c r="G19">
        <v>6016</v>
      </c>
      <c r="H19">
        <v>3443</v>
      </c>
      <c r="I19">
        <v>6026</v>
      </c>
      <c r="J19">
        <v>3765</v>
      </c>
      <c r="K19">
        <v>14993</v>
      </c>
      <c r="L19">
        <v>4536</v>
      </c>
      <c r="M19">
        <v>9254</v>
      </c>
      <c r="N19">
        <v>4408</v>
      </c>
      <c r="O19">
        <v>10602</v>
      </c>
      <c r="P19">
        <v>2370</v>
      </c>
      <c r="Q19">
        <v>4757</v>
      </c>
      <c r="R19">
        <v>4473</v>
      </c>
      <c r="S19">
        <v>6754</v>
      </c>
      <c r="T19">
        <v>4494</v>
      </c>
      <c r="U19">
        <v>3030</v>
      </c>
      <c r="V19">
        <v>2773</v>
      </c>
      <c r="W19">
        <v>3393</v>
      </c>
      <c r="X19">
        <v>2890</v>
      </c>
      <c r="Y19">
        <v>2771</v>
      </c>
      <c r="Z19">
        <v>3640</v>
      </c>
      <c r="AA19">
        <v>1919</v>
      </c>
      <c r="AB19">
        <v>2010</v>
      </c>
      <c r="AC19">
        <v>2987</v>
      </c>
      <c r="AD19">
        <v>3087</v>
      </c>
      <c r="AE19">
        <v>2789</v>
      </c>
      <c r="AF19">
        <v>3383</v>
      </c>
      <c r="AG19">
        <v>3071</v>
      </c>
      <c r="AH19">
        <v>3000</v>
      </c>
      <c r="AI19">
        <v>3125</v>
      </c>
    </row>
    <row r="20" spans="1:35" x14ac:dyDescent="0.45">
      <c r="A20">
        <v>46697</v>
      </c>
      <c r="B20">
        <v>4314</v>
      </c>
      <c r="C20">
        <v>96477</v>
      </c>
      <c r="D20">
        <v>3027</v>
      </c>
      <c r="E20">
        <v>45983</v>
      </c>
      <c r="F20">
        <v>5115</v>
      </c>
      <c r="G20">
        <v>4604</v>
      </c>
      <c r="H20">
        <v>3732</v>
      </c>
      <c r="I20">
        <v>5419</v>
      </c>
      <c r="J20">
        <v>3800</v>
      </c>
      <c r="K20">
        <v>14474</v>
      </c>
      <c r="L20">
        <v>3973</v>
      </c>
      <c r="M20">
        <v>18812</v>
      </c>
      <c r="N20">
        <v>3687</v>
      </c>
      <c r="O20">
        <v>11729</v>
      </c>
      <c r="P20">
        <v>2595</v>
      </c>
      <c r="Q20">
        <v>6393</v>
      </c>
      <c r="R20">
        <v>3620</v>
      </c>
      <c r="S20">
        <v>6212</v>
      </c>
      <c r="T20">
        <v>3509</v>
      </c>
      <c r="U20">
        <v>2965</v>
      </c>
      <c r="V20">
        <v>2938</v>
      </c>
      <c r="W20">
        <v>3380</v>
      </c>
      <c r="X20">
        <v>3234</v>
      </c>
      <c r="Y20">
        <v>2906</v>
      </c>
      <c r="Z20">
        <v>3464</v>
      </c>
      <c r="AA20">
        <v>1974</v>
      </c>
      <c r="AB20">
        <v>2509</v>
      </c>
      <c r="AC20">
        <v>2912</v>
      </c>
      <c r="AD20">
        <v>3137</v>
      </c>
      <c r="AE20">
        <v>2796</v>
      </c>
      <c r="AF20">
        <v>3380</v>
      </c>
      <c r="AG20">
        <v>2812</v>
      </c>
      <c r="AH20">
        <v>3135</v>
      </c>
      <c r="AI20">
        <v>3320</v>
      </c>
    </row>
    <row r="21" spans="1:35" x14ac:dyDescent="0.45">
      <c r="A21">
        <v>64373</v>
      </c>
      <c r="B21">
        <v>3150</v>
      </c>
      <c r="C21">
        <v>50060</v>
      </c>
      <c r="D21">
        <v>3536</v>
      </c>
      <c r="E21">
        <v>76683</v>
      </c>
      <c r="F21">
        <v>4141</v>
      </c>
      <c r="G21">
        <v>5618</v>
      </c>
      <c r="H21">
        <v>4489</v>
      </c>
      <c r="I21">
        <v>5597</v>
      </c>
      <c r="J21">
        <v>4400</v>
      </c>
      <c r="K21">
        <v>19885</v>
      </c>
      <c r="L21">
        <v>4763</v>
      </c>
      <c r="M21">
        <v>17351</v>
      </c>
      <c r="N21">
        <v>4230</v>
      </c>
      <c r="O21">
        <v>10433</v>
      </c>
      <c r="P21">
        <v>2508</v>
      </c>
      <c r="Q21">
        <v>6245</v>
      </c>
      <c r="R21">
        <v>3561</v>
      </c>
      <c r="S21">
        <v>5807</v>
      </c>
      <c r="T21">
        <v>3719</v>
      </c>
      <c r="U21">
        <v>3050</v>
      </c>
      <c r="V21">
        <v>2848</v>
      </c>
      <c r="W21">
        <v>3281</v>
      </c>
      <c r="X21">
        <v>3018</v>
      </c>
      <c r="Y21">
        <v>2721</v>
      </c>
      <c r="Z21">
        <v>3435</v>
      </c>
      <c r="AA21">
        <v>2151</v>
      </c>
      <c r="AB21">
        <v>2010</v>
      </c>
      <c r="AC21">
        <v>2740</v>
      </c>
      <c r="AD21">
        <v>3002</v>
      </c>
      <c r="AE21">
        <v>2788</v>
      </c>
      <c r="AF21">
        <v>3264</v>
      </c>
      <c r="AG21">
        <v>3046</v>
      </c>
      <c r="AH21">
        <v>2760</v>
      </c>
      <c r="AI21">
        <v>3417</v>
      </c>
    </row>
    <row r="22" spans="1:35" x14ac:dyDescent="0.45">
      <c r="A22">
        <v>684722</v>
      </c>
      <c r="B22">
        <v>245623</v>
      </c>
      <c r="C22">
        <v>133969</v>
      </c>
      <c r="D22">
        <v>325639</v>
      </c>
      <c r="E22">
        <v>608155</v>
      </c>
      <c r="F22">
        <v>190546</v>
      </c>
      <c r="G22">
        <v>5219</v>
      </c>
      <c r="H22">
        <v>3435</v>
      </c>
      <c r="I22">
        <v>5783</v>
      </c>
      <c r="J22">
        <v>3526</v>
      </c>
      <c r="K22">
        <v>18451</v>
      </c>
      <c r="L22">
        <v>4211</v>
      </c>
      <c r="M22">
        <v>29217</v>
      </c>
      <c r="N22">
        <v>4249</v>
      </c>
      <c r="O22">
        <v>10921</v>
      </c>
      <c r="P22">
        <v>2855</v>
      </c>
      <c r="Q22">
        <v>6535</v>
      </c>
      <c r="R22">
        <v>4219</v>
      </c>
      <c r="S22">
        <v>5906</v>
      </c>
      <c r="T22">
        <v>4007</v>
      </c>
      <c r="U22">
        <v>2901</v>
      </c>
      <c r="V22">
        <v>2699</v>
      </c>
      <c r="W22">
        <v>3632</v>
      </c>
      <c r="X22">
        <v>3051</v>
      </c>
      <c r="Y22">
        <v>2728</v>
      </c>
      <c r="Z22">
        <v>3574</v>
      </c>
      <c r="AA22">
        <v>1942</v>
      </c>
      <c r="AB22">
        <v>2355</v>
      </c>
      <c r="AC22">
        <v>3047</v>
      </c>
      <c r="AD22">
        <v>2999</v>
      </c>
      <c r="AE22">
        <v>5756</v>
      </c>
      <c r="AF22">
        <v>3514</v>
      </c>
      <c r="AG22">
        <v>3032</v>
      </c>
      <c r="AH22">
        <v>3026</v>
      </c>
      <c r="AI22">
        <v>3261</v>
      </c>
    </row>
    <row r="23" spans="1:35" x14ac:dyDescent="0.45">
      <c r="A23">
        <v>54267</v>
      </c>
      <c r="B23">
        <v>3860</v>
      </c>
      <c r="C23">
        <v>51674</v>
      </c>
      <c r="D23">
        <v>2884</v>
      </c>
      <c r="E23">
        <v>39156</v>
      </c>
      <c r="F23">
        <v>3885</v>
      </c>
      <c r="G23">
        <v>5605</v>
      </c>
      <c r="H23">
        <v>4633</v>
      </c>
      <c r="I23">
        <v>5476</v>
      </c>
      <c r="J23">
        <v>4645</v>
      </c>
      <c r="K23">
        <v>20635</v>
      </c>
      <c r="L23">
        <v>3857</v>
      </c>
      <c r="M23">
        <v>19426</v>
      </c>
      <c r="N23">
        <v>3736</v>
      </c>
      <c r="O23">
        <v>40557</v>
      </c>
      <c r="P23">
        <v>2331</v>
      </c>
      <c r="Q23">
        <v>5974</v>
      </c>
      <c r="R23">
        <v>2908</v>
      </c>
      <c r="S23">
        <v>5965</v>
      </c>
      <c r="T23">
        <v>3810</v>
      </c>
      <c r="U23">
        <v>3002</v>
      </c>
      <c r="V23">
        <v>2780</v>
      </c>
      <c r="W23">
        <v>3379</v>
      </c>
      <c r="X23">
        <v>2959</v>
      </c>
      <c r="Y23">
        <v>2740</v>
      </c>
      <c r="Z23">
        <v>3504</v>
      </c>
      <c r="AA23">
        <v>2010</v>
      </c>
      <c r="AB23">
        <v>2074</v>
      </c>
      <c r="AC23">
        <v>2644</v>
      </c>
      <c r="AD23">
        <v>2866</v>
      </c>
      <c r="AE23">
        <v>2835</v>
      </c>
      <c r="AF23">
        <v>3239</v>
      </c>
      <c r="AG23">
        <v>2641</v>
      </c>
      <c r="AH23">
        <v>2843</v>
      </c>
      <c r="AI23">
        <v>3207</v>
      </c>
    </row>
    <row r="24" spans="1:35" x14ac:dyDescent="0.45">
      <c r="A24">
        <v>66063</v>
      </c>
      <c r="B24">
        <v>3624</v>
      </c>
      <c r="C24">
        <v>67572</v>
      </c>
      <c r="D24">
        <v>2543</v>
      </c>
      <c r="E24">
        <v>50688</v>
      </c>
      <c r="F24">
        <v>4415</v>
      </c>
      <c r="G24">
        <v>5485</v>
      </c>
      <c r="H24">
        <v>3497</v>
      </c>
      <c r="I24">
        <v>5575</v>
      </c>
      <c r="J24">
        <v>3403</v>
      </c>
      <c r="K24">
        <v>27260</v>
      </c>
      <c r="L24">
        <v>4889</v>
      </c>
      <c r="M24">
        <v>12881</v>
      </c>
      <c r="N24">
        <v>4636</v>
      </c>
      <c r="O24">
        <v>11071</v>
      </c>
      <c r="P24">
        <v>2873</v>
      </c>
      <c r="Q24">
        <v>5985</v>
      </c>
      <c r="R24">
        <v>5271</v>
      </c>
      <c r="S24">
        <v>6143</v>
      </c>
      <c r="T24">
        <v>5183</v>
      </c>
      <c r="U24">
        <v>2968</v>
      </c>
      <c r="V24">
        <v>2929</v>
      </c>
      <c r="W24">
        <v>3287</v>
      </c>
      <c r="X24">
        <v>2993</v>
      </c>
      <c r="Y24">
        <v>2950</v>
      </c>
      <c r="Z24">
        <v>3346</v>
      </c>
      <c r="AA24">
        <v>2135</v>
      </c>
      <c r="AB24">
        <v>2148</v>
      </c>
      <c r="AC24">
        <v>2686</v>
      </c>
      <c r="AD24">
        <v>3122</v>
      </c>
      <c r="AE24">
        <v>2735</v>
      </c>
      <c r="AF24">
        <v>3225</v>
      </c>
      <c r="AG24">
        <v>3002</v>
      </c>
      <c r="AH24">
        <v>2627</v>
      </c>
      <c r="AI24">
        <v>3276</v>
      </c>
    </row>
    <row r="25" spans="1:35" x14ac:dyDescent="0.45">
      <c r="A25">
        <v>72265</v>
      </c>
      <c r="B25">
        <v>3823</v>
      </c>
      <c r="C25">
        <v>64061</v>
      </c>
      <c r="D25">
        <v>3485</v>
      </c>
      <c r="E25">
        <v>39390</v>
      </c>
      <c r="F25">
        <v>4002</v>
      </c>
      <c r="G25">
        <v>5715</v>
      </c>
      <c r="H25">
        <v>5631</v>
      </c>
      <c r="I25">
        <v>3311</v>
      </c>
      <c r="J25">
        <v>4869</v>
      </c>
      <c r="K25">
        <v>20658</v>
      </c>
      <c r="L25">
        <v>3191</v>
      </c>
      <c r="M25">
        <v>19589</v>
      </c>
      <c r="N25">
        <v>3740</v>
      </c>
      <c r="O25">
        <v>10445</v>
      </c>
      <c r="P25">
        <v>2586</v>
      </c>
      <c r="Q25">
        <v>6232</v>
      </c>
      <c r="R25">
        <v>3773</v>
      </c>
      <c r="S25">
        <v>6111</v>
      </c>
      <c r="T25">
        <v>3709</v>
      </c>
      <c r="U25">
        <v>3038</v>
      </c>
      <c r="V25">
        <v>2961</v>
      </c>
      <c r="W25">
        <v>3443</v>
      </c>
      <c r="X25">
        <v>5648</v>
      </c>
      <c r="Y25">
        <v>2958</v>
      </c>
      <c r="Z25">
        <v>3406</v>
      </c>
      <c r="AA25">
        <v>2118</v>
      </c>
      <c r="AB25">
        <v>2089</v>
      </c>
      <c r="AC25">
        <v>2953</v>
      </c>
      <c r="AD25">
        <v>3081</v>
      </c>
      <c r="AE25">
        <v>2697</v>
      </c>
      <c r="AF25">
        <v>3434</v>
      </c>
      <c r="AG25">
        <v>2975</v>
      </c>
      <c r="AH25">
        <v>3005</v>
      </c>
      <c r="AI25">
        <v>3202</v>
      </c>
    </row>
    <row r="26" spans="1:35" x14ac:dyDescent="0.45">
      <c r="A26">
        <v>51996</v>
      </c>
      <c r="B26">
        <v>2564</v>
      </c>
      <c r="C26">
        <v>62860</v>
      </c>
      <c r="D26">
        <v>2603</v>
      </c>
      <c r="E26">
        <v>56669</v>
      </c>
      <c r="F26">
        <v>6452</v>
      </c>
      <c r="G26">
        <v>5718</v>
      </c>
      <c r="H26">
        <v>3390</v>
      </c>
      <c r="I26">
        <v>5826</v>
      </c>
      <c r="J26">
        <v>3369</v>
      </c>
      <c r="K26">
        <v>15209</v>
      </c>
      <c r="L26">
        <v>3622</v>
      </c>
      <c r="M26">
        <v>19901</v>
      </c>
      <c r="N26">
        <v>3501</v>
      </c>
      <c r="O26">
        <v>10384</v>
      </c>
      <c r="P26">
        <v>2611</v>
      </c>
      <c r="Q26">
        <v>6088</v>
      </c>
      <c r="R26">
        <v>3548</v>
      </c>
      <c r="S26">
        <v>5909</v>
      </c>
      <c r="T26">
        <v>3499</v>
      </c>
      <c r="U26">
        <v>2953</v>
      </c>
      <c r="V26">
        <v>2887</v>
      </c>
      <c r="W26">
        <v>3357</v>
      </c>
      <c r="X26">
        <v>2958</v>
      </c>
      <c r="Y26">
        <v>2803</v>
      </c>
      <c r="Z26">
        <v>3432</v>
      </c>
      <c r="AA26">
        <v>1934</v>
      </c>
      <c r="AB26">
        <v>2124</v>
      </c>
      <c r="AC26">
        <v>2723</v>
      </c>
      <c r="AD26">
        <v>2949</v>
      </c>
      <c r="AE26">
        <v>2939</v>
      </c>
      <c r="AF26">
        <v>3313</v>
      </c>
      <c r="AG26">
        <v>3005</v>
      </c>
      <c r="AH26">
        <v>2688</v>
      </c>
      <c r="AI26">
        <v>3467</v>
      </c>
    </row>
    <row r="27" spans="1:35" x14ac:dyDescent="0.45">
      <c r="A27">
        <v>59261</v>
      </c>
      <c r="B27">
        <v>3729</v>
      </c>
      <c r="C27">
        <v>84306</v>
      </c>
      <c r="D27">
        <v>3376</v>
      </c>
      <c r="E27">
        <v>49402</v>
      </c>
      <c r="F27">
        <v>6753</v>
      </c>
      <c r="G27">
        <v>5958</v>
      </c>
      <c r="H27">
        <v>3467</v>
      </c>
      <c r="I27">
        <v>6406</v>
      </c>
      <c r="J27">
        <v>3878</v>
      </c>
      <c r="K27">
        <v>26151</v>
      </c>
      <c r="L27">
        <v>5320</v>
      </c>
      <c r="M27">
        <v>17856</v>
      </c>
      <c r="N27">
        <v>5282</v>
      </c>
      <c r="O27">
        <v>12823</v>
      </c>
      <c r="P27">
        <v>2539</v>
      </c>
      <c r="Q27">
        <v>5852</v>
      </c>
      <c r="R27">
        <v>3008</v>
      </c>
      <c r="S27">
        <v>5406</v>
      </c>
      <c r="T27">
        <v>4889</v>
      </c>
      <c r="U27">
        <v>3283</v>
      </c>
      <c r="V27">
        <v>3055</v>
      </c>
      <c r="W27">
        <v>3589</v>
      </c>
      <c r="X27">
        <v>2854</v>
      </c>
      <c r="Y27">
        <v>3286</v>
      </c>
      <c r="Z27">
        <v>3317</v>
      </c>
      <c r="AA27">
        <v>1970</v>
      </c>
      <c r="AB27">
        <v>2354</v>
      </c>
      <c r="AC27">
        <v>2767</v>
      </c>
      <c r="AD27">
        <v>3234</v>
      </c>
      <c r="AE27">
        <v>3068</v>
      </c>
      <c r="AF27">
        <v>3570</v>
      </c>
      <c r="AG27">
        <v>2884</v>
      </c>
      <c r="AH27">
        <v>3269</v>
      </c>
      <c r="AI27">
        <v>3112</v>
      </c>
    </row>
    <row r="28" spans="1:35" x14ac:dyDescent="0.45">
      <c r="A28">
        <v>74971</v>
      </c>
      <c r="B28">
        <v>3618</v>
      </c>
      <c r="C28">
        <v>108213</v>
      </c>
      <c r="D28">
        <v>3052</v>
      </c>
      <c r="E28">
        <v>56189</v>
      </c>
      <c r="F28">
        <v>4077</v>
      </c>
      <c r="G28">
        <v>5984</v>
      </c>
      <c r="H28">
        <v>4142</v>
      </c>
      <c r="I28">
        <v>5901</v>
      </c>
      <c r="J28">
        <v>3846</v>
      </c>
      <c r="K28">
        <v>22745</v>
      </c>
      <c r="L28">
        <v>3475</v>
      </c>
      <c r="M28">
        <v>12879</v>
      </c>
      <c r="N28">
        <v>3741</v>
      </c>
      <c r="O28">
        <v>10800</v>
      </c>
      <c r="P28">
        <v>2745</v>
      </c>
      <c r="Q28">
        <v>6489</v>
      </c>
      <c r="R28">
        <v>3600</v>
      </c>
      <c r="S28">
        <v>6553</v>
      </c>
      <c r="T28">
        <v>3601</v>
      </c>
      <c r="U28">
        <v>2997</v>
      </c>
      <c r="V28">
        <v>2924</v>
      </c>
      <c r="W28">
        <v>3323</v>
      </c>
      <c r="X28">
        <v>2935</v>
      </c>
      <c r="Y28">
        <v>3006</v>
      </c>
      <c r="Z28">
        <v>3464</v>
      </c>
      <c r="AA28">
        <v>1950</v>
      </c>
      <c r="AB28">
        <v>2110</v>
      </c>
      <c r="AC28">
        <v>2762</v>
      </c>
      <c r="AD28">
        <v>3379</v>
      </c>
      <c r="AE28">
        <v>3064</v>
      </c>
      <c r="AF28">
        <v>3222</v>
      </c>
      <c r="AG28">
        <v>3131</v>
      </c>
      <c r="AH28">
        <v>2804</v>
      </c>
      <c r="AI28">
        <v>3364</v>
      </c>
    </row>
    <row r="29" spans="1:35" x14ac:dyDescent="0.45">
      <c r="A29">
        <v>79787</v>
      </c>
      <c r="B29">
        <v>3625</v>
      </c>
      <c r="C29">
        <v>94129</v>
      </c>
      <c r="D29">
        <v>3829</v>
      </c>
      <c r="E29">
        <v>62935</v>
      </c>
      <c r="F29">
        <v>3919</v>
      </c>
      <c r="G29">
        <v>4233</v>
      </c>
      <c r="H29">
        <v>4180</v>
      </c>
      <c r="I29">
        <v>5908</v>
      </c>
      <c r="J29">
        <v>4316</v>
      </c>
      <c r="K29">
        <v>30483</v>
      </c>
      <c r="L29">
        <v>3843</v>
      </c>
      <c r="M29">
        <v>16156</v>
      </c>
      <c r="N29">
        <v>4191</v>
      </c>
      <c r="O29">
        <v>11731</v>
      </c>
      <c r="P29">
        <v>2474</v>
      </c>
      <c r="Q29">
        <v>6536</v>
      </c>
      <c r="R29">
        <v>3542</v>
      </c>
      <c r="S29">
        <v>5878</v>
      </c>
      <c r="T29">
        <v>3642</v>
      </c>
      <c r="U29">
        <v>2978</v>
      </c>
      <c r="V29">
        <v>2977</v>
      </c>
      <c r="W29">
        <v>3438</v>
      </c>
      <c r="X29">
        <v>2898</v>
      </c>
      <c r="Y29">
        <v>3049</v>
      </c>
      <c r="Z29">
        <v>3362</v>
      </c>
      <c r="AA29">
        <v>1923</v>
      </c>
      <c r="AB29">
        <v>2290</v>
      </c>
      <c r="AC29">
        <v>2706</v>
      </c>
      <c r="AD29">
        <v>3034</v>
      </c>
      <c r="AE29">
        <v>2937</v>
      </c>
      <c r="AF29">
        <v>6675</v>
      </c>
      <c r="AG29">
        <v>2970</v>
      </c>
      <c r="AH29">
        <v>2771</v>
      </c>
      <c r="AI29">
        <v>3212</v>
      </c>
    </row>
    <row r="30" spans="1:35" x14ac:dyDescent="0.45">
      <c r="A30">
        <v>78093</v>
      </c>
      <c r="B30">
        <v>4340</v>
      </c>
      <c r="C30">
        <v>60135</v>
      </c>
      <c r="D30">
        <v>3249</v>
      </c>
      <c r="E30">
        <v>48200</v>
      </c>
      <c r="F30">
        <v>5930</v>
      </c>
      <c r="G30">
        <v>4001</v>
      </c>
      <c r="H30">
        <v>4957</v>
      </c>
      <c r="I30">
        <v>5867</v>
      </c>
      <c r="J30">
        <v>5929</v>
      </c>
      <c r="K30">
        <v>13954</v>
      </c>
      <c r="L30">
        <v>4270</v>
      </c>
      <c r="M30">
        <v>18420</v>
      </c>
      <c r="N30">
        <v>4689</v>
      </c>
      <c r="O30">
        <v>10906</v>
      </c>
      <c r="P30">
        <v>2417</v>
      </c>
      <c r="Q30">
        <v>6510</v>
      </c>
      <c r="R30">
        <v>4028</v>
      </c>
      <c r="S30">
        <v>6050</v>
      </c>
      <c r="T30">
        <v>5931</v>
      </c>
      <c r="U30">
        <v>2753</v>
      </c>
      <c r="V30">
        <v>3068</v>
      </c>
      <c r="W30">
        <v>5712</v>
      </c>
      <c r="X30">
        <v>3013</v>
      </c>
      <c r="Y30">
        <v>2908</v>
      </c>
      <c r="Z30">
        <v>5873</v>
      </c>
      <c r="AA30">
        <v>1999</v>
      </c>
      <c r="AB30">
        <v>2182</v>
      </c>
      <c r="AC30">
        <v>2771</v>
      </c>
      <c r="AD30">
        <v>3048</v>
      </c>
      <c r="AE30">
        <v>3053</v>
      </c>
      <c r="AF30">
        <v>5728</v>
      </c>
      <c r="AG30">
        <v>3078</v>
      </c>
      <c r="AH30">
        <v>3013</v>
      </c>
      <c r="AI30">
        <v>3190</v>
      </c>
    </row>
    <row r="31" spans="1:35" x14ac:dyDescent="0.45">
      <c r="A31">
        <v>108338</v>
      </c>
      <c r="B31">
        <v>3418</v>
      </c>
      <c r="C31">
        <v>77403</v>
      </c>
      <c r="D31">
        <v>6931</v>
      </c>
      <c r="E31">
        <v>59707</v>
      </c>
      <c r="F31">
        <v>3707</v>
      </c>
      <c r="G31">
        <v>5900</v>
      </c>
      <c r="H31">
        <v>3586</v>
      </c>
      <c r="I31">
        <v>5397</v>
      </c>
      <c r="J31">
        <v>3783</v>
      </c>
      <c r="K31">
        <v>29908</v>
      </c>
      <c r="L31">
        <v>3916</v>
      </c>
      <c r="M31">
        <v>18482</v>
      </c>
      <c r="N31">
        <v>3990</v>
      </c>
      <c r="O31">
        <v>10936</v>
      </c>
      <c r="P31">
        <v>2240</v>
      </c>
      <c r="Q31">
        <v>4945</v>
      </c>
      <c r="R31">
        <v>3829</v>
      </c>
      <c r="S31">
        <v>6216</v>
      </c>
      <c r="T31">
        <v>3787</v>
      </c>
      <c r="U31">
        <v>2939</v>
      </c>
      <c r="V31">
        <v>2811</v>
      </c>
      <c r="W31">
        <v>3352</v>
      </c>
      <c r="X31">
        <v>3015</v>
      </c>
      <c r="Y31">
        <v>2815</v>
      </c>
      <c r="Z31">
        <v>3436</v>
      </c>
      <c r="AA31">
        <v>2062</v>
      </c>
      <c r="AB31">
        <v>2120</v>
      </c>
      <c r="AC31">
        <v>2630</v>
      </c>
      <c r="AD31">
        <v>2908</v>
      </c>
      <c r="AE31">
        <v>2848</v>
      </c>
      <c r="AF31">
        <v>3335</v>
      </c>
      <c r="AG31">
        <v>3020</v>
      </c>
      <c r="AH31">
        <v>2795</v>
      </c>
      <c r="AI31">
        <v>6493</v>
      </c>
    </row>
    <row r="32" spans="1:35" x14ac:dyDescent="0.45">
      <c r="A32">
        <v>424319</v>
      </c>
      <c r="B32">
        <v>3894</v>
      </c>
      <c r="C32">
        <v>243352</v>
      </c>
      <c r="D32">
        <v>3884</v>
      </c>
      <c r="E32">
        <v>136798</v>
      </c>
      <c r="F32">
        <v>3825</v>
      </c>
      <c r="G32">
        <v>5965</v>
      </c>
      <c r="H32">
        <v>3959</v>
      </c>
      <c r="I32">
        <v>4347</v>
      </c>
      <c r="J32">
        <v>4031</v>
      </c>
      <c r="K32">
        <v>16917</v>
      </c>
      <c r="L32">
        <v>4844</v>
      </c>
      <c r="M32">
        <v>22554</v>
      </c>
      <c r="N32">
        <v>7158</v>
      </c>
      <c r="O32">
        <v>11323</v>
      </c>
      <c r="P32">
        <v>2583</v>
      </c>
      <c r="Q32">
        <v>6180</v>
      </c>
      <c r="R32">
        <v>4079</v>
      </c>
      <c r="S32">
        <v>6062</v>
      </c>
      <c r="T32">
        <v>3922</v>
      </c>
      <c r="U32">
        <v>3079</v>
      </c>
      <c r="V32">
        <v>2927</v>
      </c>
      <c r="W32">
        <v>3335</v>
      </c>
      <c r="X32">
        <v>3003</v>
      </c>
      <c r="Y32">
        <v>2824</v>
      </c>
      <c r="Z32">
        <v>3591</v>
      </c>
      <c r="AA32">
        <v>1838</v>
      </c>
      <c r="AB32">
        <v>2051</v>
      </c>
      <c r="AC32">
        <v>2747</v>
      </c>
      <c r="AD32">
        <v>3239</v>
      </c>
      <c r="AE32">
        <v>2941</v>
      </c>
      <c r="AF32">
        <v>3312</v>
      </c>
      <c r="AG32">
        <v>2907</v>
      </c>
      <c r="AH32">
        <v>2946</v>
      </c>
      <c r="AI32">
        <v>3290</v>
      </c>
    </row>
    <row r="33" spans="1:35" x14ac:dyDescent="0.45">
      <c r="A33">
        <v>74203</v>
      </c>
      <c r="B33">
        <v>3653</v>
      </c>
      <c r="C33">
        <v>83429</v>
      </c>
      <c r="D33">
        <v>3465</v>
      </c>
      <c r="E33">
        <v>53498</v>
      </c>
      <c r="F33">
        <v>5698</v>
      </c>
      <c r="G33">
        <v>5240</v>
      </c>
      <c r="H33">
        <v>3845</v>
      </c>
      <c r="I33">
        <v>5777</v>
      </c>
      <c r="J33">
        <v>3999</v>
      </c>
      <c r="K33">
        <v>14862</v>
      </c>
      <c r="L33">
        <v>4265</v>
      </c>
      <c r="M33">
        <v>23969</v>
      </c>
      <c r="N33">
        <v>4675</v>
      </c>
      <c r="O33">
        <v>10344</v>
      </c>
      <c r="P33">
        <v>2444</v>
      </c>
      <c r="Q33">
        <v>6152</v>
      </c>
      <c r="R33">
        <v>5119</v>
      </c>
      <c r="S33">
        <v>6182</v>
      </c>
      <c r="T33">
        <v>5160</v>
      </c>
      <c r="U33">
        <v>2830</v>
      </c>
      <c r="V33">
        <v>2758</v>
      </c>
      <c r="W33">
        <v>3334</v>
      </c>
      <c r="X33">
        <v>2806</v>
      </c>
      <c r="Y33">
        <v>2780</v>
      </c>
      <c r="Z33">
        <v>3478</v>
      </c>
      <c r="AA33">
        <v>2024</v>
      </c>
      <c r="AB33">
        <v>2015</v>
      </c>
      <c r="AC33">
        <v>2619</v>
      </c>
      <c r="AD33">
        <v>2852</v>
      </c>
      <c r="AE33">
        <v>2743</v>
      </c>
      <c r="AF33">
        <v>3228</v>
      </c>
      <c r="AG33">
        <v>2516</v>
      </c>
      <c r="AH33">
        <v>2788</v>
      </c>
      <c r="AI33">
        <v>2707</v>
      </c>
    </row>
    <row r="34" spans="1:35" x14ac:dyDescent="0.45">
      <c r="A34">
        <v>57631</v>
      </c>
      <c r="B34">
        <v>5627</v>
      </c>
      <c r="C34">
        <v>59217</v>
      </c>
      <c r="D34">
        <v>3841</v>
      </c>
      <c r="E34">
        <v>53133</v>
      </c>
      <c r="F34">
        <v>5254</v>
      </c>
      <c r="G34">
        <v>5927</v>
      </c>
      <c r="H34">
        <v>3864</v>
      </c>
      <c r="I34">
        <v>5497</v>
      </c>
      <c r="J34">
        <v>3866</v>
      </c>
      <c r="K34">
        <v>22629</v>
      </c>
      <c r="L34">
        <v>5243</v>
      </c>
      <c r="M34">
        <v>29781</v>
      </c>
      <c r="N34">
        <v>5251</v>
      </c>
      <c r="O34">
        <v>11916</v>
      </c>
      <c r="P34">
        <v>2395</v>
      </c>
      <c r="Q34">
        <v>6286</v>
      </c>
      <c r="R34">
        <v>3800</v>
      </c>
      <c r="S34">
        <v>6442</v>
      </c>
      <c r="T34">
        <v>3623</v>
      </c>
      <c r="U34">
        <v>2952</v>
      </c>
      <c r="V34">
        <v>2754</v>
      </c>
      <c r="W34">
        <v>3498</v>
      </c>
      <c r="X34">
        <v>2933</v>
      </c>
      <c r="Y34">
        <v>2879</v>
      </c>
      <c r="Z34">
        <v>3510</v>
      </c>
      <c r="AA34">
        <v>1674</v>
      </c>
      <c r="AB34">
        <v>2210</v>
      </c>
      <c r="AC34">
        <v>2762</v>
      </c>
      <c r="AD34">
        <v>2131</v>
      </c>
      <c r="AE34">
        <v>2848</v>
      </c>
      <c r="AF34">
        <v>3485</v>
      </c>
      <c r="AG34">
        <v>2738</v>
      </c>
      <c r="AH34">
        <v>3026</v>
      </c>
      <c r="AI34">
        <v>3763</v>
      </c>
    </row>
    <row r="35" spans="1:35" x14ac:dyDescent="0.45">
      <c r="A35">
        <v>57261</v>
      </c>
      <c r="B35">
        <v>3074</v>
      </c>
      <c r="C35">
        <v>52508</v>
      </c>
      <c r="D35">
        <v>3052</v>
      </c>
      <c r="E35">
        <v>47158</v>
      </c>
      <c r="F35">
        <v>10975</v>
      </c>
      <c r="G35">
        <v>5442</v>
      </c>
      <c r="H35">
        <v>5258</v>
      </c>
      <c r="I35">
        <v>5105</v>
      </c>
      <c r="J35">
        <v>5518</v>
      </c>
      <c r="K35">
        <v>14926</v>
      </c>
      <c r="L35">
        <v>4346</v>
      </c>
      <c r="M35">
        <v>11764</v>
      </c>
      <c r="N35">
        <v>4056</v>
      </c>
      <c r="O35">
        <v>10677</v>
      </c>
      <c r="P35">
        <v>2505</v>
      </c>
      <c r="Q35">
        <v>6159</v>
      </c>
      <c r="R35">
        <v>6156</v>
      </c>
      <c r="S35">
        <v>5947</v>
      </c>
      <c r="T35">
        <v>5996</v>
      </c>
      <c r="U35">
        <v>2868</v>
      </c>
      <c r="V35">
        <v>2794</v>
      </c>
      <c r="W35">
        <v>3257</v>
      </c>
      <c r="X35">
        <v>2972</v>
      </c>
      <c r="Y35">
        <v>2814</v>
      </c>
      <c r="Z35">
        <v>3275</v>
      </c>
      <c r="AA35">
        <v>1863</v>
      </c>
      <c r="AB35">
        <v>2060</v>
      </c>
      <c r="AC35">
        <v>2713</v>
      </c>
      <c r="AD35">
        <v>3068</v>
      </c>
      <c r="AE35">
        <v>2710</v>
      </c>
      <c r="AF35">
        <v>3256</v>
      </c>
      <c r="AG35">
        <v>2867</v>
      </c>
      <c r="AH35">
        <v>2858</v>
      </c>
      <c r="AI35">
        <v>3279</v>
      </c>
    </row>
    <row r="36" spans="1:35" x14ac:dyDescent="0.45">
      <c r="A36">
        <v>60113</v>
      </c>
      <c r="B36">
        <v>4692</v>
      </c>
      <c r="C36">
        <v>76473</v>
      </c>
      <c r="D36">
        <v>3619</v>
      </c>
      <c r="E36">
        <v>48444</v>
      </c>
      <c r="F36">
        <v>5906</v>
      </c>
      <c r="G36">
        <v>3444</v>
      </c>
      <c r="H36">
        <v>3027</v>
      </c>
      <c r="I36">
        <v>5669</v>
      </c>
      <c r="J36">
        <v>3761</v>
      </c>
      <c r="K36">
        <v>22056</v>
      </c>
      <c r="L36">
        <v>3606</v>
      </c>
      <c r="M36">
        <v>17021</v>
      </c>
      <c r="N36">
        <v>4018</v>
      </c>
      <c r="O36">
        <v>10457</v>
      </c>
      <c r="P36">
        <v>2435</v>
      </c>
      <c r="Q36">
        <v>6151</v>
      </c>
      <c r="R36">
        <v>3866</v>
      </c>
      <c r="S36">
        <v>6298</v>
      </c>
      <c r="T36">
        <v>3539</v>
      </c>
      <c r="U36">
        <v>2854</v>
      </c>
      <c r="V36">
        <v>2722</v>
      </c>
      <c r="W36">
        <v>3361</v>
      </c>
      <c r="X36">
        <v>3080</v>
      </c>
      <c r="Y36">
        <v>2890</v>
      </c>
      <c r="Z36">
        <v>3487</v>
      </c>
      <c r="AA36">
        <v>2114</v>
      </c>
      <c r="AB36">
        <v>2159</v>
      </c>
      <c r="AC36">
        <v>2691</v>
      </c>
      <c r="AD36">
        <v>2905</v>
      </c>
      <c r="AE36">
        <v>2837</v>
      </c>
      <c r="AF36">
        <v>3263</v>
      </c>
      <c r="AG36">
        <v>2968</v>
      </c>
      <c r="AH36">
        <v>2745</v>
      </c>
      <c r="AI36">
        <v>3294</v>
      </c>
    </row>
    <row r="37" spans="1:35" x14ac:dyDescent="0.45">
      <c r="A37">
        <v>71865</v>
      </c>
      <c r="B37">
        <v>4534</v>
      </c>
      <c r="C37">
        <v>67264</v>
      </c>
      <c r="D37">
        <v>3593</v>
      </c>
      <c r="E37">
        <v>61847</v>
      </c>
      <c r="F37">
        <v>4747</v>
      </c>
      <c r="G37">
        <v>6136</v>
      </c>
      <c r="H37">
        <v>3512</v>
      </c>
      <c r="I37">
        <v>4091</v>
      </c>
      <c r="J37">
        <v>3179</v>
      </c>
      <c r="K37">
        <v>17982</v>
      </c>
      <c r="L37">
        <v>5847</v>
      </c>
      <c r="M37">
        <v>23983</v>
      </c>
      <c r="N37">
        <v>6616</v>
      </c>
      <c r="O37">
        <v>11295</v>
      </c>
      <c r="P37">
        <v>2600</v>
      </c>
      <c r="Q37">
        <v>6374</v>
      </c>
      <c r="R37">
        <v>3249</v>
      </c>
      <c r="S37">
        <v>6022</v>
      </c>
      <c r="T37">
        <v>4061</v>
      </c>
      <c r="U37">
        <v>2906</v>
      </c>
      <c r="V37">
        <v>2908</v>
      </c>
      <c r="W37">
        <v>3262</v>
      </c>
      <c r="X37">
        <v>2871</v>
      </c>
      <c r="Y37">
        <v>3021</v>
      </c>
      <c r="Z37">
        <v>3561</v>
      </c>
      <c r="AA37">
        <v>1978</v>
      </c>
      <c r="AB37">
        <v>2128</v>
      </c>
      <c r="AC37">
        <v>2774</v>
      </c>
      <c r="AD37">
        <v>3030</v>
      </c>
      <c r="AE37">
        <v>2844</v>
      </c>
      <c r="AF37">
        <v>3230</v>
      </c>
      <c r="AG37">
        <v>2979</v>
      </c>
      <c r="AH37">
        <v>3086</v>
      </c>
      <c r="AI37">
        <v>3593</v>
      </c>
    </row>
    <row r="38" spans="1:35" x14ac:dyDescent="0.45">
      <c r="A38">
        <v>56774</v>
      </c>
      <c r="B38">
        <v>4363</v>
      </c>
      <c r="C38">
        <v>50290</v>
      </c>
      <c r="D38">
        <v>3619</v>
      </c>
      <c r="E38">
        <v>47483</v>
      </c>
      <c r="F38">
        <v>3885</v>
      </c>
      <c r="G38">
        <v>6058</v>
      </c>
      <c r="H38">
        <v>3365</v>
      </c>
      <c r="I38">
        <v>5378</v>
      </c>
      <c r="J38">
        <v>3454</v>
      </c>
      <c r="K38">
        <v>19398</v>
      </c>
      <c r="L38">
        <v>3143</v>
      </c>
      <c r="M38">
        <v>20153</v>
      </c>
      <c r="N38">
        <v>3937</v>
      </c>
      <c r="O38">
        <v>10445</v>
      </c>
      <c r="P38">
        <v>1852</v>
      </c>
      <c r="Q38">
        <v>5525</v>
      </c>
      <c r="R38">
        <v>3628</v>
      </c>
      <c r="S38">
        <v>6060</v>
      </c>
      <c r="T38">
        <v>3868</v>
      </c>
      <c r="U38">
        <v>2843</v>
      </c>
      <c r="V38">
        <v>2839</v>
      </c>
      <c r="W38">
        <v>3267</v>
      </c>
      <c r="X38">
        <v>3042</v>
      </c>
      <c r="Y38">
        <v>2981</v>
      </c>
      <c r="Z38">
        <v>3427</v>
      </c>
      <c r="AA38">
        <v>2042</v>
      </c>
      <c r="AB38">
        <v>2142</v>
      </c>
      <c r="AC38">
        <v>2750</v>
      </c>
      <c r="AD38">
        <v>3127</v>
      </c>
      <c r="AE38">
        <v>2951</v>
      </c>
      <c r="AF38">
        <v>3333</v>
      </c>
      <c r="AG38">
        <v>3232</v>
      </c>
      <c r="AH38">
        <v>2709</v>
      </c>
      <c r="AI38">
        <v>3487</v>
      </c>
    </row>
    <row r="39" spans="1:35" x14ac:dyDescent="0.45">
      <c r="A39">
        <v>85709</v>
      </c>
      <c r="B39">
        <v>4179</v>
      </c>
      <c r="C39">
        <v>60884</v>
      </c>
      <c r="D39">
        <v>3846</v>
      </c>
      <c r="E39">
        <v>42019</v>
      </c>
      <c r="F39">
        <v>3710</v>
      </c>
      <c r="G39">
        <v>5166</v>
      </c>
      <c r="H39">
        <v>3401</v>
      </c>
      <c r="I39">
        <v>5460</v>
      </c>
      <c r="J39">
        <v>3630</v>
      </c>
      <c r="K39">
        <v>28954</v>
      </c>
      <c r="L39">
        <v>4484</v>
      </c>
      <c r="M39">
        <v>15431</v>
      </c>
      <c r="N39">
        <v>6929</v>
      </c>
      <c r="O39">
        <v>11180</v>
      </c>
      <c r="P39">
        <v>2572</v>
      </c>
      <c r="Q39">
        <v>6303</v>
      </c>
      <c r="R39">
        <v>3704</v>
      </c>
      <c r="S39">
        <v>6241</v>
      </c>
      <c r="T39">
        <v>3593</v>
      </c>
      <c r="U39">
        <v>3049</v>
      </c>
      <c r="V39">
        <v>2685</v>
      </c>
      <c r="W39">
        <v>3322</v>
      </c>
      <c r="X39">
        <v>3032</v>
      </c>
      <c r="Y39">
        <v>2741</v>
      </c>
      <c r="Z39">
        <v>3536</v>
      </c>
      <c r="AA39">
        <v>1929</v>
      </c>
      <c r="AB39">
        <v>2170</v>
      </c>
      <c r="AC39">
        <v>2818</v>
      </c>
      <c r="AD39">
        <v>3186</v>
      </c>
      <c r="AE39">
        <v>2725</v>
      </c>
      <c r="AF39">
        <v>3289</v>
      </c>
      <c r="AG39">
        <v>2824</v>
      </c>
      <c r="AH39">
        <v>2822</v>
      </c>
      <c r="AI39">
        <v>3206</v>
      </c>
    </row>
    <row r="40" spans="1:35" x14ac:dyDescent="0.45">
      <c r="A40">
        <v>112310</v>
      </c>
      <c r="B40">
        <v>3383</v>
      </c>
      <c r="C40">
        <v>58279</v>
      </c>
      <c r="D40">
        <v>3377</v>
      </c>
      <c r="E40">
        <v>47998</v>
      </c>
      <c r="F40">
        <v>3882</v>
      </c>
      <c r="G40">
        <v>5677</v>
      </c>
      <c r="H40">
        <v>3641</v>
      </c>
      <c r="I40">
        <v>4749</v>
      </c>
      <c r="J40">
        <v>3406</v>
      </c>
      <c r="K40">
        <v>12356</v>
      </c>
      <c r="L40">
        <v>3568</v>
      </c>
      <c r="M40">
        <v>18287</v>
      </c>
      <c r="N40">
        <v>4171</v>
      </c>
      <c r="O40">
        <v>10357</v>
      </c>
      <c r="P40">
        <v>2544</v>
      </c>
      <c r="Q40">
        <v>5788</v>
      </c>
      <c r="R40">
        <v>4107</v>
      </c>
      <c r="S40">
        <v>6047</v>
      </c>
      <c r="T40">
        <v>4072</v>
      </c>
      <c r="U40">
        <v>2906</v>
      </c>
      <c r="V40">
        <v>2763</v>
      </c>
      <c r="W40">
        <v>3343</v>
      </c>
      <c r="X40">
        <v>2837</v>
      </c>
      <c r="Y40">
        <v>2761</v>
      </c>
      <c r="Z40">
        <v>3344</v>
      </c>
      <c r="AA40">
        <v>1828</v>
      </c>
      <c r="AB40">
        <v>2065</v>
      </c>
      <c r="AC40">
        <v>2760</v>
      </c>
      <c r="AD40">
        <v>3096</v>
      </c>
      <c r="AE40">
        <v>2737</v>
      </c>
      <c r="AF40">
        <v>3329</v>
      </c>
      <c r="AG40">
        <v>2773</v>
      </c>
      <c r="AH40">
        <v>2944</v>
      </c>
      <c r="AI40">
        <v>3043</v>
      </c>
    </row>
    <row r="41" spans="1:35" x14ac:dyDescent="0.45">
      <c r="A41">
        <v>51967</v>
      </c>
      <c r="B41">
        <v>3768</v>
      </c>
      <c r="C41">
        <v>84292</v>
      </c>
      <c r="D41">
        <v>4196</v>
      </c>
      <c r="E41">
        <v>30567</v>
      </c>
      <c r="F41">
        <v>5549</v>
      </c>
      <c r="G41">
        <v>5528</v>
      </c>
      <c r="H41">
        <v>4297</v>
      </c>
      <c r="I41">
        <v>4997</v>
      </c>
      <c r="J41">
        <v>4254</v>
      </c>
      <c r="K41">
        <v>14205</v>
      </c>
      <c r="L41">
        <v>4320</v>
      </c>
      <c r="M41">
        <v>14658</v>
      </c>
      <c r="N41">
        <v>3454</v>
      </c>
      <c r="O41">
        <v>10561</v>
      </c>
      <c r="P41">
        <v>2045</v>
      </c>
      <c r="Q41">
        <v>4329</v>
      </c>
      <c r="R41">
        <v>4004</v>
      </c>
      <c r="S41">
        <v>6258</v>
      </c>
      <c r="T41">
        <v>4202</v>
      </c>
      <c r="U41">
        <v>3549</v>
      </c>
      <c r="V41">
        <v>2659</v>
      </c>
      <c r="W41">
        <v>3356</v>
      </c>
      <c r="X41">
        <v>3477</v>
      </c>
      <c r="Y41">
        <v>2885</v>
      </c>
      <c r="Z41">
        <v>3344</v>
      </c>
      <c r="AA41">
        <v>2001</v>
      </c>
      <c r="AB41">
        <v>2211</v>
      </c>
      <c r="AC41">
        <v>2766</v>
      </c>
      <c r="AD41">
        <v>2989</v>
      </c>
      <c r="AE41">
        <v>2799</v>
      </c>
      <c r="AF41">
        <v>3254</v>
      </c>
      <c r="AG41">
        <v>2862</v>
      </c>
      <c r="AH41">
        <v>2790</v>
      </c>
      <c r="AI41">
        <v>3249</v>
      </c>
    </row>
    <row r="42" spans="1:35" x14ac:dyDescent="0.45">
      <c r="A42">
        <v>59850</v>
      </c>
      <c r="B42">
        <v>3645</v>
      </c>
      <c r="C42">
        <v>62883</v>
      </c>
      <c r="D42">
        <v>3111</v>
      </c>
      <c r="E42">
        <v>71597</v>
      </c>
      <c r="F42">
        <v>4090</v>
      </c>
      <c r="G42">
        <v>5814</v>
      </c>
      <c r="H42">
        <v>3379</v>
      </c>
      <c r="I42">
        <v>5520</v>
      </c>
      <c r="J42">
        <v>3563</v>
      </c>
      <c r="K42">
        <v>24418</v>
      </c>
      <c r="L42">
        <v>2830</v>
      </c>
      <c r="M42">
        <v>11824</v>
      </c>
      <c r="N42">
        <v>3821</v>
      </c>
      <c r="O42">
        <v>11062</v>
      </c>
      <c r="P42">
        <v>2551</v>
      </c>
      <c r="Q42">
        <v>6555</v>
      </c>
      <c r="R42">
        <v>5263</v>
      </c>
      <c r="S42">
        <v>6000</v>
      </c>
      <c r="T42">
        <v>5309</v>
      </c>
      <c r="U42">
        <v>2959</v>
      </c>
      <c r="V42">
        <v>2842</v>
      </c>
      <c r="W42">
        <v>3382</v>
      </c>
      <c r="X42">
        <v>3014</v>
      </c>
      <c r="Y42">
        <v>2925</v>
      </c>
      <c r="Z42">
        <v>3335</v>
      </c>
      <c r="AA42">
        <v>1995</v>
      </c>
      <c r="AB42">
        <v>2264</v>
      </c>
      <c r="AC42">
        <v>2820</v>
      </c>
      <c r="AD42">
        <v>3012</v>
      </c>
      <c r="AE42">
        <v>2828</v>
      </c>
      <c r="AF42">
        <v>3345</v>
      </c>
      <c r="AG42">
        <v>2928</v>
      </c>
      <c r="AH42">
        <v>2940</v>
      </c>
      <c r="AI42">
        <v>3181</v>
      </c>
    </row>
    <row r="43" spans="1:35" x14ac:dyDescent="0.45">
      <c r="A43">
        <v>53611</v>
      </c>
      <c r="B43">
        <v>3611</v>
      </c>
      <c r="C43">
        <v>59489</v>
      </c>
      <c r="D43">
        <v>6943</v>
      </c>
      <c r="E43">
        <v>56130</v>
      </c>
      <c r="F43">
        <v>5865</v>
      </c>
      <c r="G43">
        <v>5476</v>
      </c>
      <c r="H43">
        <v>3594</v>
      </c>
      <c r="I43">
        <v>5497</v>
      </c>
      <c r="J43">
        <v>3556</v>
      </c>
      <c r="K43">
        <v>12033</v>
      </c>
      <c r="L43">
        <v>4958</v>
      </c>
      <c r="M43">
        <v>16290</v>
      </c>
      <c r="N43">
        <v>5987</v>
      </c>
      <c r="O43">
        <v>12011</v>
      </c>
      <c r="P43">
        <v>2407</v>
      </c>
      <c r="Q43">
        <v>6481</v>
      </c>
      <c r="R43">
        <v>4792</v>
      </c>
      <c r="S43">
        <v>6199</v>
      </c>
      <c r="T43">
        <v>4496</v>
      </c>
      <c r="U43">
        <v>2976</v>
      </c>
      <c r="V43">
        <v>2945</v>
      </c>
      <c r="W43">
        <v>3599</v>
      </c>
      <c r="X43">
        <v>3149</v>
      </c>
      <c r="Y43">
        <v>2851</v>
      </c>
      <c r="Z43">
        <v>3431</v>
      </c>
      <c r="AA43">
        <v>1475</v>
      </c>
      <c r="AB43">
        <v>2195</v>
      </c>
      <c r="AC43">
        <v>2779</v>
      </c>
      <c r="AD43">
        <v>2984</v>
      </c>
      <c r="AE43">
        <v>2982</v>
      </c>
      <c r="AF43">
        <v>3561</v>
      </c>
      <c r="AG43">
        <v>3157</v>
      </c>
      <c r="AH43">
        <v>2844</v>
      </c>
      <c r="AI43">
        <v>3464</v>
      </c>
    </row>
    <row r="44" spans="1:35" x14ac:dyDescent="0.45">
      <c r="A44">
        <v>56624</v>
      </c>
      <c r="B44">
        <v>4425</v>
      </c>
      <c r="C44">
        <v>56521</v>
      </c>
      <c r="D44">
        <v>4214</v>
      </c>
      <c r="E44">
        <v>35014</v>
      </c>
      <c r="F44">
        <v>4059</v>
      </c>
      <c r="G44">
        <v>5085</v>
      </c>
      <c r="H44">
        <v>3836</v>
      </c>
      <c r="I44">
        <v>4883</v>
      </c>
      <c r="J44">
        <v>3919</v>
      </c>
      <c r="K44">
        <v>13868</v>
      </c>
      <c r="L44">
        <v>3617</v>
      </c>
      <c r="M44">
        <v>20012</v>
      </c>
      <c r="N44">
        <v>3655</v>
      </c>
      <c r="O44">
        <v>10450</v>
      </c>
      <c r="P44">
        <v>2532</v>
      </c>
      <c r="Q44">
        <v>6137</v>
      </c>
      <c r="R44">
        <v>3671</v>
      </c>
      <c r="S44">
        <v>6137</v>
      </c>
      <c r="T44">
        <v>3539</v>
      </c>
      <c r="U44">
        <v>3039</v>
      </c>
      <c r="V44">
        <v>2930</v>
      </c>
      <c r="W44">
        <v>3200</v>
      </c>
      <c r="X44">
        <v>3040</v>
      </c>
      <c r="Y44">
        <v>2994</v>
      </c>
      <c r="Z44">
        <v>3291</v>
      </c>
      <c r="AA44">
        <v>2004</v>
      </c>
      <c r="AB44">
        <v>2221</v>
      </c>
      <c r="AC44">
        <v>5687</v>
      </c>
      <c r="AD44">
        <v>3087</v>
      </c>
      <c r="AE44">
        <v>2792</v>
      </c>
      <c r="AF44">
        <v>3269</v>
      </c>
      <c r="AG44">
        <v>3101</v>
      </c>
      <c r="AH44">
        <v>2817</v>
      </c>
      <c r="AI44">
        <v>3330</v>
      </c>
    </row>
    <row r="45" spans="1:35" x14ac:dyDescent="0.45">
      <c r="A45">
        <v>74153</v>
      </c>
      <c r="B45">
        <v>3891</v>
      </c>
      <c r="C45">
        <v>59221</v>
      </c>
      <c r="D45">
        <v>2875</v>
      </c>
      <c r="E45">
        <v>53007</v>
      </c>
      <c r="F45">
        <v>5198</v>
      </c>
      <c r="G45">
        <v>6311</v>
      </c>
      <c r="H45">
        <v>3308</v>
      </c>
      <c r="I45">
        <v>4787</v>
      </c>
      <c r="J45">
        <v>3589</v>
      </c>
      <c r="K45">
        <v>17229</v>
      </c>
      <c r="L45">
        <v>3638</v>
      </c>
      <c r="M45">
        <v>21798</v>
      </c>
      <c r="N45">
        <v>3827</v>
      </c>
      <c r="O45">
        <v>15914</v>
      </c>
      <c r="P45">
        <v>2425</v>
      </c>
      <c r="Q45">
        <v>7234</v>
      </c>
      <c r="R45">
        <v>3585</v>
      </c>
      <c r="S45">
        <v>6377</v>
      </c>
      <c r="T45">
        <v>3848</v>
      </c>
      <c r="U45">
        <v>2871</v>
      </c>
      <c r="V45">
        <v>2891</v>
      </c>
      <c r="W45">
        <v>3583</v>
      </c>
      <c r="X45">
        <v>2990</v>
      </c>
      <c r="Y45">
        <v>2939</v>
      </c>
      <c r="Z45">
        <v>3604</v>
      </c>
      <c r="AA45">
        <v>1988</v>
      </c>
      <c r="AB45">
        <v>2414</v>
      </c>
      <c r="AC45">
        <v>3025</v>
      </c>
      <c r="AD45">
        <v>3101</v>
      </c>
      <c r="AE45">
        <v>2862</v>
      </c>
      <c r="AF45">
        <v>3599</v>
      </c>
      <c r="AG45">
        <v>3000</v>
      </c>
      <c r="AH45">
        <v>2977</v>
      </c>
      <c r="AI45">
        <v>3332</v>
      </c>
    </row>
    <row r="46" spans="1:35" x14ac:dyDescent="0.45">
      <c r="A46">
        <v>114862</v>
      </c>
      <c r="B46">
        <v>3953</v>
      </c>
      <c r="C46">
        <v>102005</v>
      </c>
      <c r="D46">
        <v>3584</v>
      </c>
      <c r="E46">
        <v>52689</v>
      </c>
      <c r="F46">
        <v>4117</v>
      </c>
      <c r="G46">
        <v>5828</v>
      </c>
      <c r="H46">
        <v>3696</v>
      </c>
      <c r="I46">
        <v>5553</v>
      </c>
      <c r="J46">
        <v>3358</v>
      </c>
      <c r="K46">
        <v>20528</v>
      </c>
      <c r="L46">
        <v>4309</v>
      </c>
      <c r="M46">
        <v>19801</v>
      </c>
      <c r="N46">
        <v>7405</v>
      </c>
      <c r="O46">
        <v>15300</v>
      </c>
      <c r="P46">
        <v>2436</v>
      </c>
      <c r="Q46">
        <v>5904</v>
      </c>
      <c r="R46">
        <v>4416</v>
      </c>
      <c r="S46">
        <v>6111</v>
      </c>
      <c r="T46">
        <v>4630</v>
      </c>
      <c r="U46">
        <v>3183</v>
      </c>
      <c r="V46">
        <v>2850</v>
      </c>
      <c r="W46">
        <v>3433</v>
      </c>
      <c r="X46">
        <v>2914</v>
      </c>
      <c r="Y46">
        <v>2829</v>
      </c>
      <c r="Z46">
        <v>3241</v>
      </c>
      <c r="AA46">
        <v>1933</v>
      </c>
      <c r="AB46">
        <v>2025</v>
      </c>
      <c r="AC46">
        <v>2842</v>
      </c>
      <c r="AD46">
        <v>2927</v>
      </c>
      <c r="AE46">
        <v>2668</v>
      </c>
      <c r="AF46">
        <v>3367</v>
      </c>
      <c r="AG46">
        <v>2974</v>
      </c>
      <c r="AH46">
        <v>2753</v>
      </c>
      <c r="AI46">
        <v>3368</v>
      </c>
    </row>
    <row r="47" spans="1:35" x14ac:dyDescent="0.45">
      <c r="A47">
        <v>48324</v>
      </c>
      <c r="B47">
        <v>3382</v>
      </c>
      <c r="C47">
        <v>63079</v>
      </c>
      <c r="D47">
        <v>4168</v>
      </c>
      <c r="E47">
        <v>63858</v>
      </c>
      <c r="F47">
        <v>5207</v>
      </c>
      <c r="G47">
        <v>3294</v>
      </c>
      <c r="H47">
        <v>3818</v>
      </c>
      <c r="I47">
        <v>4940</v>
      </c>
      <c r="J47">
        <v>3579</v>
      </c>
      <c r="K47">
        <v>22021</v>
      </c>
      <c r="L47">
        <v>3491</v>
      </c>
      <c r="M47">
        <v>22013</v>
      </c>
      <c r="N47">
        <v>3914</v>
      </c>
      <c r="O47">
        <v>11230</v>
      </c>
      <c r="P47">
        <v>2503</v>
      </c>
      <c r="Q47">
        <v>6314</v>
      </c>
      <c r="R47">
        <v>4014</v>
      </c>
      <c r="S47">
        <v>6317</v>
      </c>
      <c r="T47">
        <v>3947</v>
      </c>
      <c r="U47">
        <v>3105</v>
      </c>
      <c r="V47">
        <v>2564</v>
      </c>
      <c r="W47">
        <v>3513</v>
      </c>
      <c r="X47">
        <v>3123</v>
      </c>
      <c r="Y47">
        <v>2819</v>
      </c>
      <c r="Z47">
        <v>3554</v>
      </c>
      <c r="AA47">
        <v>1936</v>
      </c>
      <c r="AB47">
        <v>2153</v>
      </c>
      <c r="AC47">
        <v>2912</v>
      </c>
      <c r="AD47">
        <v>3024</v>
      </c>
      <c r="AE47">
        <v>2614</v>
      </c>
      <c r="AF47">
        <v>3443</v>
      </c>
      <c r="AG47">
        <v>2791</v>
      </c>
      <c r="AH47">
        <v>2902</v>
      </c>
      <c r="AI47">
        <v>3206</v>
      </c>
    </row>
    <row r="48" spans="1:35" x14ac:dyDescent="0.45">
      <c r="A48">
        <v>51047</v>
      </c>
      <c r="B48">
        <v>4010</v>
      </c>
      <c r="C48">
        <v>103204</v>
      </c>
      <c r="D48">
        <v>3696</v>
      </c>
      <c r="E48">
        <v>49651</v>
      </c>
      <c r="F48">
        <v>4180</v>
      </c>
      <c r="G48">
        <v>5857</v>
      </c>
      <c r="H48">
        <v>4059</v>
      </c>
      <c r="I48">
        <v>4025</v>
      </c>
      <c r="J48">
        <v>3869</v>
      </c>
      <c r="K48">
        <v>14203</v>
      </c>
      <c r="L48">
        <v>4112</v>
      </c>
      <c r="M48">
        <v>16657</v>
      </c>
      <c r="N48">
        <v>5952</v>
      </c>
      <c r="O48">
        <v>10903</v>
      </c>
      <c r="P48">
        <v>2389</v>
      </c>
      <c r="Q48">
        <v>6839</v>
      </c>
      <c r="R48">
        <v>4175</v>
      </c>
      <c r="S48">
        <v>6567</v>
      </c>
      <c r="T48">
        <v>4153</v>
      </c>
      <c r="U48">
        <v>2925</v>
      </c>
      <c r="V48">
        <v>2817</v>
      </c>
      <c r="W48">
        <v>3407</v>
      </c>
      <c r="X48">
        <v>3139</v>
      </c>
      <c r="Y48">
        <v>2853</v>
      </c>
      <c r="Z48">
        <v>3309</v>
      </c>
      <c r="AA48">
        <v>2011</v>
      </c>
      <c r="AB48">
        <v>2232</v>
      </c>
      <c r="AC48">
        <v>2866</v>
      </c>
      <c r="AD48">
        <v>3272</v>
      </c>
      <c r="AE48">
        <v>2868</v>
      </c>
      <c r="AF48">
        <v>3356</v>
      </c>
      <c r="AG48">
        <v>3032</v>
      </c>
      <c r="AH48">
        <v>3008</v>
      </c>
      <c r="AI48">
        <v>3334</v>
      </c>
    </row>
    <row r="49" spans="1:35" x14ac:dyDescent="0.45">
      <c r="A49">
        <v>102103</v>
      </c>
      <c r="B49">
        <v>4634</v>
      </c>
      <c r="C49">
        <v>91605</v>
      </c>
      <c r="D49">
        <v>3393</v>
      </c>
      <c r="E49">
        <v>30075</v>
      </c>
      <c r="F49">
        <v>3902</v>
      </c>
      <c r="G49">
        <v>5506</v>
      </c>
      <c r="H49">
        <v>3513</v>
      </c>
      <c r="I49">
        <v>4844</v>
      </c>
      <c r="J49">
        <v>3603</v>
      </c>
      <c r="K49">
        <v>18647</v>
      </c>
      <c r="L49">
        <v>3364</v>
      </c>
      <c r="M49">
        <v>22673</v>
      </c>
      <c r="N49">
        <v>3711</v>
      </c>
      <c r="O49">
        <v>10212</v>
      </c>
      <c r="P49">
        <v>2680</v>
      </c>
      <c r="Q49">
        <v>6104</v>
      </c>
      <c r="R49">
        <v>3547</v>
      </c>
      <c r="S49">
        <v>5857</v>
      </c>
      <c r="T49">
        <v>3543</v>
      </c>
      <c r="U49">
        <v>2856</v>
      </c>
      <c r="V49">
        <v>2719</v>
      </c>
      <c r="W49">
        <v>3302</v>
      </c>
      <c r="X49">
        <v>3082</v>
      </c>
      <c r="Y49">
        <v>2751</v>
      </c>
      <c r="Z49">
        <v>3592</v>
      </c>
      <c r="AA49">
        <v>1885</v>
      </c>
      <c r="AB49">
        <v>2140</v>
      </c>
      <c r="AC49">
        <v>2728</v>
      </c>
      <c r="AD49">
        <v>3111</v>
      </c>
      <c r="AE49">
        <v>2680</v>
      </c>
      <c r="AF49">
        <v>3279</v>
      </c>
      <c r="AG49">
        <v>2940</v>
      </c>
      <c r="AH49">
        <v>2853</v>
      </c>
      <c r="AI49">
        <v>3143</v>
      </c>
    </row>
    <row r="50" spans="1:35" x14ac:dyDescent="0.45">
      <c r="A50">
        <v>49223</v>
      </c>
      <c r="B50">
        <v>6339</v>
      </c>
      <c r="C50">
        <v>82427</v>
      </c>
      <c r="D50">
        <v>3398</v>
      </c>
      <c r="E50">
        <v>56491</v>
      </c>
      <c r="F50">
        <v>5243</v>
      </c>
      <c r="G50">
        <v>5834</v>
      </c>
      <c r="H50">
        <v>3537</v>
      </c>
      <c r="I50">
        <v>5664</v>
      </c>
      <c r="J50">
        <v>3625</v>
      </c>
      <c r="K50">
        <v>17579</v>
      </c>
      <c r="L50">
        <v>3796</v>
      </c>
      <c r="M50">
        <v>19319</v>
      </c>
      <c r="N50">
        <v>3822</v>
      </c>
      <c r="O50">
        <v>10751</v>
      </c>
      <c r="P50">
        <v>2605</v>
      </c>
      <c r="Q50">
        <v>5650</v>
      </c>
      <c r="R50">
        <v>3719</v>
      </c>
      <c r="S50">
        <v>5532</v>
      </c>
      <c r="T50">
        <v>3759</v>
      </c>
      <c r="U50">
        <v>2871</v>
      </c>
      <c r="V50">
        <v>2759</v>
      </c>
      <c r="W50">
        <v>3275</v>
      </c>
      <c r="X50">
        <v>2912</v>
      </c>
      <c r="Y50">
        <v>2929</v>
      </c>
      <c r="Z50">
        <v>3368</v>
      </c>
      <c r="AA50">
        <v>1916</v>
      </c>
      <c r="AB50">
        <v>2129</v>
      </c>
      <c r="AC50">
        <v>2839</v>
      </c>
      <c r="AD50">
        <v>2956</v>
      </c>
      <c r="AE50">
        <v>2797</v>
      </c>
      <c r="AF50">
        <v>3236</v>
      </c>
      <c r="AG50">
        <v>3037</v>
      </c>
      <c r="AH50">
        <v>2895</v>
      </c>
      <c r="AI50">
        <v>3308</v>
      </c>
    </row>
    <row r="51" spans="1:35" x14ac:dyDescent="0.45">
      <c r="A51">
        <v>64111</v>
      </c>
      <c r="B51">
        <v>5875</v>
      </c>
      <c r="C51">
        <v>79339</v>
      </c>
      <c r="D51">
        <v>3013</v>
      </c>
      <c r="E51">
        <v>71728</v>
      </c>
      <c r="F51">
        <v>5381</v>
      </c>
      <c r="G51">
        <v>5436</v>
      </c>
      <c r="H51">
        <v>3451</v>
      </c>
      <c r="I51">
        <v>5908</v>
      </c>
      <c r="J51">
        <v>3409</v>
      </c>
      <c r="K51">
        <v>19426</v>
      </c>
      <c r="L51">
        <v>3503</v>
      </c>
      <c r="M51">
        <v>17163</v>
      </c>
      <c r="N51">
        <v>3824</v>
      </c>
      <c r="O51">
        <v>10698</v>
      </c>
      <c r="P51">
        <v>2495</v>
      </c>
      <c r="Q51">
        <v>6463</v>
      </c>
      <c r="R51">
        <v>2881</v>
      </c>
      <c r="S51">
        <v>5173</v>
      </c>
      <c r="T51">
        <v>3629</v>
      </c>
      <c r="U51">
        <v>2867</v>
      </c>
      <c r="V51">
        <v>2720</v>
      </c>
      <c r="W51">
        <v>3751</v>
      </c>
      <c r="X51">
        <v>3049</v>
      </c>
      <c r="Y51">
        <v>2717</v>
      </c>
      <c r="Z51">
        <v>3283</v>
      </c>
      <c r="AA51">
        <v>1973</v>
      </c>
      <c r="AB51">
        <v>2048</v>
      </c>
      <c r="AC51">
        <v>2841</v>
      </c>
      <c r="AD51">
        <v>3150</v>
      </c>
      <c r="AE51">
        <v>2735</v>
      </c>
      <c r="AF51">
        <v>3766</v>
      </c>
      <c r="AG51">
        <v>3038</v>
      </c>
      <c r="AH51">
        <v>2717</v>
      </c>
      <c r="AI51">
        <v>3297</v>
      </c>
    </row>
    <row r="52" spans="1:35" x14ac:dyDescent="0.45">
      <c r="A52">
        <v>76977</v>
      </c>
      <c r="B52">
        <v>5428</v>
      </c>
      <c r="C52">
        <v>89351</v>
      </c>
      <c r="D52">
        <v>3166</v>
      </c>
      <c r="E52">
        <v>54082</v>
      </c>
      <c r="F52">
        <v>4090</v>
      </c>
      <c r="G52">
        <v>5713</v>
      </c>
      <c r="H52">
        <v>4583</v>
      </c>
      <c r="I52">
        <v>5399</v>
      </c>
      <c r="J52">
        <v>4106</v>
      </c>
      <c r="K52">
        <v>25573</v>
      </c>
      <c r="L52">
        <v>3702</v>
      </c>
      <c r="M52">
        <v>23354</v>
      </c>
      <c r="N52">
        <v>3879</v>
      </c>
      <c r="O52">
        <v>12780</v>
      </c>
      <c r="P52">
        <v>2427</v>
      </c>
      <c r="Q52">
        <v>6550</v>
      </c>
      <c r="R52">
        <v>4051</v>
      </c>
      <c r="S52">
        <v>5991</v>
      </c>
      <c r="T52">
        <v>3858</v>
      </c>
      <c r="U52">
        <v>2941</v>
      </c>
      <c r="V52">
        <v>2989</v>
      </c>
      <c r="W52">
        <v>3598</v>
      </c>
      <c r="X52">
        <v>2833</v>
      </c>
      <c r="Y52">
        <v>2947</v>
      </c>
      <c r="Z52">
        <v>3610</v>
      </c>
      <c r="AA52">
        <v>2041</v>
      </c>
      <c r="AB52">
        <v>2112</v>
      </c>
      <c r="AC52">
        <v>2870</v>
      </c>
      <c r="AD52">
        <v>3304</v>
      </c>
      <c r="AE52">
        <v>2955</v>
      </c>
      <c r="AF52">
        <v>3551</v>
      </c>
      <c r="AG52">
        <v>3164</v>
      </c>
      <c r="AH52">
        <v>2702</v>
      </c>
      <c r="AI52">
        <v>3545</v>
      </c>
    </row>
    <row r="53" spans="1:35" x14ac:dyDescent="0.45">
      <c r="A53">
        <v>72438</v>
      </c>
      <c r="B53">
        <v>3603</v>
      </c>
      <c r="C53">
        <v>118976</v>
      </c>
      <c r="D53">
        <v>3732</v>
      </c>
      <c r="E53">
        <v>42985</v>
      </c>
      <c r="F53">
        <v>4083</v>
      </c>
      <c r="G53">
        <v>3740</v>
      </c>
      <c r="H53">
        <v>3937</v>
      </c>
      <c r="I53">
        <v>5894</v>
      </c>
      <c r="J53">
        <v>4334</v>
      </c>
      <c r="K53">
        <v>25086</v>
      </c>
      <c r="L53">
        <v>4513</v>
      </c>
      <c r="M53">
        <v>36531</v>
      </c>
      <c r="N53">
        <v>3764</v>
      </c>
      <c r="O53">
        <v>24014</v>
      </c>
      <c r="P53">
        <v>2479</v>
      </c>
      <c r="Q53">
        <v>6229</v>
      </c>
      <c r="R53">
        <v>6969</v>
      </c>
      <c r="S53">
        <v>6223</v>
      </c>
      <c r="T53">
        <v>6784</v>
      </c>
      <c r="U53">
        <v>2875</v>
      </c>
      <c r="V53">
        <v>2953</v>
      </c>
      <c r="W53">
        <v>3543</v>
      </c>
      <c r="X53">
        <v>3182</v>
      </c>
      <c r="Y53">
        <v>2790</v>
      </c>
      <c r="Z53">
        <v>3397</v>
      </c>
      <c r="AA53">
        <v>2037</v>
      </c>
      <c r="AB53">
        <v>2070</v>
      </c>
      <c r="AC53">
        <v>2888</v>
      </c>
      <c r="AD53">
        <v>3285</v>
      </c>
      <c r="AE53">
        <v>3035</v>
      </c>
      <c r="AF53">
        <v>3468</v>
      </c>
      <c r="AG53">
        <v>3233</v>
      </c>
      <c r="AH53">
        <v>2738</v>
      </c>
      <c r="AI53">
        <v>3395</v>
      </c>
    </row>
    <row r="54" spans="1:35" x14ac:dyDescent="0.45">
      <c r="A54">
        <v>49836</v>
      </c>
      <c r="B54">
        <v>3807</v>
      </c>
      <c r="C54">
        <v>66044</v>
      </c>
      <c r="D54">
        <v>3440</v>
      </c>
      <c r="E54">
        <v>29221</v>
      </c>
      <c r="F54">
        <v>4504</v>
      </c>
      <c r="G54">
        <v>5122</v>
      </c>
      <c r="H54">
        <v>3478</v>
      </c>
      <c r="I54">
        <v>4313</v>
      </c>
      <c r="J54">
        <v>3621</v>
      </c>
      <c r="K54">
        <v>12909</v>
      </c>
      <c r="L54">
        <v>3678</v>
      </c>
      <c r="M54">
        <v>12763</v>
      </c>
      <c r="N54">
        <v>3592</v>
      </c>
      <c r="O54">
        <v>10715</v>
      </c>
      <c r="P54">
        <v>2683</v>
      </c>
      <c r="Q54">
        <v>6074</v>
      </c>
      <c r="R54">
        <v>3570</v>
      </c>
      <c r="S54">
        <v>6056</v>
      </c>
      <c r="T54">
        <v>3528</v>
      </c>
      <c r="U54">
        <v>2835</v>
      </c>
      <c r="V54">
        <v>2705</v>
      </c>
      <c r="W54">
        <v>3343</v>
      </c>
      <c r="X54">
        <v>2990</v>
      </c>
      <c r="Y54">
        <v>2767</v>
      </c>
      <c r="Z54">
        <v>3581</v>
      </c>
      <c r="AA54">
        <v>2186</v>
      </c>
      <c r="AB54">
        <v>2024</v>
      </c>
      <c r="AC54">
        <v>2723</v>
      </c>
      <c r="AD54">
        <v>3111</v>
      </c>
      <c r="AE54">
        <v>2749</v>
      </c>
      <c r="AF54">
        <v>3322</v>
      </c>
      <c r="AG54">
        <v>2841</v>
      </c>
      <c r="AH54">
        <v>2723</v>
      </c>
      <c r="AI54">
        <v>3272</v>
      </c>
    </row>
    <row r="55" spans="1:35" x14ac:dyDescent="0.45">
      <c r="A55">
        <v>75861</v>
      </c>
      <c r="B55">
        <v>3596</v>
      </c>
      <c r="C55">
        <v>68499</v>
      </c>
      <c r="D55">
        <v>3670</v>
      </c>
      <c r="E55">
        <v>61884</v>
      </c>
      <c r="F55">
        <v>4004</v>
      </c>
      <c r="G55">
        <v>5879</v>
      </c>
      <c r="H55">
        <v>4393</v>
      </c>
      <c r="I55">
        <v>5433</v>
      </c>
      <c r="J55">
        <v>4429</v>
      </c>
      <c r="K55">
        <v>18169</v>
      </c>
      <c r="L55">
        <v>3878</v>
      </c>
      <c r="M55">
        <v>13504</v>
      </c>
      <c r="N55">
        <v>3739</v>
      </c>
      <c r="O55">
        <v>11251</v>
      </c>
      <c r="P55">
        <v>2121</v>
      </c>
      <c r="Q55">
        <v>4829</v>
      </c>
      <c r="R55">
        <v>3575</v>
      </c>
      <c r="S55">
        <v>6170</v>
      </c>
      <c r="T55">
        <v>3607</v>
      </c>
      <c r="U55">
        <v>2908</v>
      </c>
      <c r="V55">
        <v>2758</v>
      </c>
      <c r="W55">
        <v>3223</v>
      </c>
      <c r="X55">
        <v>3119</v>
      </c>
      <c r="Y55">
        <v>2786</v>
      </c>
      <c r="Z55">
        <v>3263</v>
      </c>
      <c r="AA55">
        <v>1987</v>
      </c>
      <c r="AB55">
        <v>2185</v>
      </c>
      <c r="AC55">
        <v>2674</v>
      </c>
      <c r="AD55">
        <v>3169</v>
      </c>
      <c r="AE55">
        <v>2810</v>
      </c>
      <c r="AF55">
        <v>3218</v>
      </c>
      <c r="AG55">
        <v>3082</v>
      </c>
      <c r="AH55">
        <v>2708</v>
      </c>
      <c r="AI55">
        <v>3310</v>
      </c>
    </row>
    <row r="56" spans="1:35" x14ac:dyDescent="0.45">
      <c r="A56">
        <v>62943</v>
      </c>
      <c r="B56">
        <v>4404</v>
      </c>
      <c r="C56">
        <v>82412</v>
      </c>
      <c r="D56">
        <v>4133</v>
      </c>
      <c r="E56">
        <v>59685</v>
      </c>
      <c r="F56">
        <v>3811</v>
      </c>
      <c r="G56">
        <v>4892</v>
      </c>
      <c r="H56">
        <v>3544</v>
      </c>
      <c r="I56">
        <v>5767</v>
      </c>
      <c r="J56">
        <v>3362</v>
      </c>
      <c r="K56">
        <v>20627</v>
      </c>
      <c r="L56">
        <v>3295</v>
      </c>
      <c r="M56">
        <v>10389</v>
      </c>
      <c r="N56">
        <v>3053</v>
      </c>
      <c r="O56">
        <v>10823</v>
      </c>
      <c r="P56">
        <v>2521</v>
      </c>
      <c r="Q56">
        <v>6605</v>
      </c>
      <c r="R56">
        <v>3431</v>
      </c>
      <c r="S56">
        <v>6050</v>
      </c>
      <c r="T56">
        <v>3376</v>
      </c>
      <c r="U56">
        <v>2997</v>
      </c>
      <c r="V56">
        <v>2803</v>
      </c>
      <c r="W56">
        <v>6651</v>
      </c>
      <c r="X56">
        <v>3028</v>
      </c>
      <c r="Y56">
        <v>2726</v>
      </c>
      <c r="Z56">
        <v>3397</v>
      </c>
      <c r="AA56">
        <v>1928</v>
      </c>
      <c r="AB56">
        <v>2185</v>
      </c>
      <c r="AC56">
        <v>2687</v>
      </c>
      <c r="AD56">
        <v>3293</v>
      </c>
      <c r="AE56">
        <v>2821</v>
      </c>
      <c r="AF56">
        <v>3307</v>
      </c>
      <c r="AG56">
        <v>2838</v>
      </c>
      <c r="AH56">
        <v>2988</v>
      </c>
      <c r="AI56">
        <v>3122</v>
      </c>
    </row>
    <row r="57" spans="1:35" x14ac:dyDescent="0.45">
      <c r="A57">
        <v>57920</v>
      </c>
      <c r="B57">
        <v>3502</v>
      </c>
      <c r="C57">
        <v>49781</v>
      </c>
      <c r="D57">
        <v>5422</v>
      </c>
      <c r="E57">
        <v>21994</v>
      </c>
      <c r="F57">
        <v>4496</v>
      </c>
      <c r="G57">
        <v>3044</v>
      </c>
      <c r="H57">
        <v>4730</v>
      </c>
      <c r="I57">
        <v>5355</v>
      </c>
      <c r="J57">
        <v>4432</v>
      </c>
      <c r="K57">
        <v>16711</v>
      </c>
      <c r="L57">
        <v>4159</v>
      </c>
      <c r="M57">
        <v>9098</v>
      </c>
      <c r="N57">
        <v>4324</v>
      </c>
      <c r="O57">
        <v>12187</v>
      </c>
      <c r="P57">
        <v>1349</v>
      </c>
      <c r="Q57">
        <v>6625</v>
      </c>
      <c r="R57">
        <v>3820</v>
      </c>
      <c r="S57">
        <v>6151</v>
      </c>
      <c r="T57">
        <v>4096</v>
      </c>
      <c r="U57">
        <v>3076</v>
      </c>
      <c r="V57">
        <v>2809</v>
      </c>
      <c r="W57">
        <v>3525</v>
      </c>
      <c r="X57">
        <v>3106</v>
      </c>
      <c r="Y57">
        <v>3024</v>
      </c>
      <c r="Z57">
        <v>3396</v>
      </c>
      <c r="AA57">
        <v>2005</v>
      </c>
      <c r="AB57">
        <v>2009</v>
      </c>
      <c r="AC57">
        <v>5974</v>
      </c>
      <c r="AD57">
        <v>3370</v>
      </c>
      <c r="AE57">
        <v>3058</v>
      </c>
      <c r="AF57">
        <v>3558</v>
      </c>
      <c r="AG57">
        <v>3060</v>
      </c>
      <c r="AH57">
        <v>3058</v>
      </c>
      <c r="AI57">
        <v>3307</v>
      </c>
    </row>
    <row r="58" spans="1:35" x14ac:dyDescent="0.45">
      <c r="A58">
        <v>52371</v>
      </c>
      <c r="B58">
        <v>3593</v>
      </c>
      <c r="C58">
        <v>52748</v>
      </c>
      <c r="D58">
        <v>4086</v>
      </c>
      <c r="E58">
        <v>39401</v>
      </c>
      <c r="F58">
        <v>3837</v>
      </c>
      <c r="G58">
        <v>5902</v>
      </c>
      <c r="H58">
        <v>3721</v>
      </c>
      <c r="I58">
        <v>5715</v>
      </c>
      <c r="J58">
        <v>3812</v>
      </c>
      <c r="K58">
        <v>18631</v>
      </c>
      <c r="L58">
        <v>3565</v>
      </c>
      <c r="M58">
        <v>14900</v>
      </c>
      <c r="N58">
        <v>3496</v>
      </c>
      <c r="O58">
        <v>10381</v>
      </c>
      <c r="P58">
        <v>2563</v>
      </c>
      <c r="Q58">
        <v>6375</v>
      </c>
      <c r="R58">
        <v>2866</v>
      </c>
      <c r="S58">
        <v>5681</v>
      </c>
      <c r="T58">
        <v>3668</v>
      </c>
      <c r="U58">
        <v>2926</v>
      </c>
      <c r="V58">
        <v>2821</v>
      </c>
      <c r="W58">
        <v>3387</v>
      </c>
      <c r="X58">
        <v>2974</v>
      </c>
      <c r="Y58">
        <v>2950</v>
      </c>
      <c r="Z58">
        <v>3469</v>
      </c>
      <c r="AA58">
        <v>2108</v>
      </c>
      <c r="AB58">
        <v>2228</v>
      </c>
      <c r="AC58">
        <v>2778</v>
      </c>
      <c r="AD58">
        <v>3308</v>
      </c>
      <c r="AE58">
        <v>2897</v>
      </c>
      <c r="AF58">
        <v>3385</v>
      </c>
      <c r="AG58">
        <v>3006</v>
      </c>
      <c r="AH58">
        <v>2754</v>
      </c>
      <c r="AI58">
        <v>3311</v>
      </c>
    </row>
    <row r="59" spans="1:35" x14ac:dyDescent="0.45">
      <c r="A59">
        <v>49815</v>
      </c>
      <c r="B59">
        <v>3999</v>
      </c>
      <c r="C59">
        <v>63143</v>
      </c>
      <c r="D59">
        <v>3160</v>
      </c>
      <c r="E59">
        <v>44893</v>
      </c>
      <c r="F59">
        <v>4133</v>
      </c>
      <c r="G59">
        <v>5599</v>
      </c>
      <c r="H59">
        <v>4998</v>
      </c>
      <c r="I59">
        <v>5339</v>
      </c>
      <c r="J59">
        <v>5014</v>
      </c>
      <c r="K59">
        <v>24164</v>
      </c>
      <c r="L59">
        <v>3834</v>
      </c>
      <c r="M59">
        <v>23257</v>
      </c>
      <c r="N59">
        <v>4988</v>
      </c>
      <c r="O59">
        <v>10543</v>
      </c>
      <c r="P59">
        <v>2290</v>
      </c>
      <c r="Q59">
        <v>6179</v>
      </c>
      <c r="R59">
        <v>4002</v>
      </c>
      <c r="S59">
        <v>6186</v>
      </c>
      <c r="T59">
        <v>3833</v>
      </c>
      <c r="U59">
        <v>2763</v>
      </c>
      <c r="V59">
        <v>2677</v>
      </c>
      <c r="W59">
        <v>3521</v>
      </c>
      <c r="X59">
        <v>2836</v>
      </c>
      <c r="Y59">
        <v>2965</v>
      </c>
      <c r="Z59">
        <v>3395</v>
      </c>
      <c r="AA59">
        <v>2035</v>
      </c>
      <c r="AB59">
        <v>2091</v>
      </c>
      <c r="AC59">
        <v>2968</v>
      </c>
      <c r="AD59">
        <v>3221</v>
      </c>
      <c r="AE59">
        <v>2724</v>
      </c>
      <c r="AF59">
        <v>3470</v>
      </c>
      <c r="AG59">
        <v>2903</v>
      </c>
      <c r="AH59">
        <v>2984</v>
      </c>
      <c r="AI59">
        <v>3271</v>
      </c>
    </row>
    <row r="60" spans="1:35" x14ac:dyDescent="0.45">
      <c r="A60">
        <v>96843</v>
      </c>
      <c r="B60">
        <v>4396</v>
      </c>
      <c r="C60">
        <v>94731</v>
      </c>
      <c r="D60">
        <v>3489</v>
      </c>
      <c r="E60">
        <v>62398</v>
      </c>
      <c r="F60">
        <v>4303</v>
      </c>
      <c r="G60">
        <v>6051</v>
      </c>
      <c r="H60">
        <v>6338</v>
      </c>
      <c r="I60">
        <v>5017</v>
      </c>
      <c r="J60">
        <v>5588</v>
      </c>
      <c r="K60">
        <v>26762</v>
      </c>
      <c r="L60">
        <v>3118</v>
      </c>
      <c r="M60">
        <v>12644</v>
      </c>
      <c r="N60">
        <v>4023</v>
      </c>
      <c r="O60">
        <v>11082</v>
      </c>
      <c r="P60">
        <v>2595</v>
      </c>
      <c r="Q60">
        <v>6515</v>
      </c>
      <c r="R60">
        <v>3599</v>
      </c>
      <c r="S60">
        <v>6329</v>
      </c>
      <c r="T60">
        <v>3513</v>
      </c>
      <c r="U60">
        <v>2876</v>
      </c>
      <c r="V60">
        <v>2760</v>
      </c>
      <c r="W60">
        <v>3381</v>
      </c>
      <c r="X60">
        <v>2977</v>
      </c>
      <c r="Y60">
        <v>2885</v>
      </c>
      <c r="Z60">
        <v>3995</v>
      </c>
      <c r="AA60">
        <v>2036</v>
      </c>
      <c r="AB60">
        <v>1974</v>
      </c>
      <c r="AC60">
        <v>2835</v>
      </c>
      <c r="AD60">
        <v>3132</v>
      </c>
      <c r="AE60">
        <v>2772</v>
      </c>
      <c r="AF60">
        <v>3362</v>
      </c>
      <c r="AG60">
        <v>2920</v>
      </c>
      <c r="AH60">
        <v>2884</v>
      </c>
      <c r="AI60">
        <v>4003</v>
      </c>
    </row>
    <row r="61" spans="1:35" x14ac:dyDescent="0.45">
      <c r="A61">
        <v>71000</v>
      </c>
      <c r="B61">
        <v>4126</v>
      </c>
      <c r="C61">
        <v>80219</v>
      </c>
      <c r="D61">
        <v>4447</v>
      </c>
      <c r="E61">
        <v>58718</v>
      </c>
      <c r="F61">
        <v>4011</v>
      </c>
      <c r="G61">
        <v>5940</v>
      </c>
      <c r="H61">
        <v>7089</v>
      </c>
      <c r="I61">
        <v>6124</v>
      </c>
      <c r="J61">
        <v>7346</v>
      </c>
      <c r="K61">
        <v>18021</v>
      </c>
      <c r="L61">
        <v>4003</v>
      </c>
      <c r="M61">
        <v>17700</v>
      </c>
      <c r="N61">
        <v>3630</v>
      </c>
      <c r="O61">
        <v>11075</v>
      </c>
      <c r="P61">
        <v>2383</v>
      </c>
      <c r="Q61">
        <v>5863</v>
      </c>
      <c r="R61">
        <v>3757</v>
      </c>
      <c r="S61">
        <v>6370</v>
      </c>
      <c r="T61">
        <v>3612</v>
      </c>
      <c r="U61">
        <v>2926</v>
      </c>
      <c r="V61">
        <v>2818</v>
      </c>
      <c r="W61">
        <v>3414</v>
      </c>
      <c r="X61">
        <v>2833</v>
      </c>
      <c r="Y61">
        <v>2826</v>
      </c>
      <c r="Z61">
        <v>3452</v>
      </c>
      <c r="AA61">
        <v>2158</v>
      </c>
      <c r="AB61">
        <v>2266</v>
      </c>
      <c r="AC61">
        <v>2802</v>
      </c>
      <c r="AD61">
        <v>3249</v>
      </c>
      <c r="AE61">
        <v>2852</v>
      </c>
      <c r="AF61">
        <v>3335</v>
      </c>
      <c r="AG61">
        <v>3064</v>
      </c>
      <c r="AH61">
        <v>3011</v>
      </c>
      <c r="AI61">
        <v>3633</v>
      </c>
    </row>
    <row r="62" spans="1:35" x14ac:dyDescent="0.45">
      <c r="A62">
        <v>76600</v>
      </c>
      <c r="B62">
        <v>4707</v>
      </c>
      <c r="C62">
        <v>82287</v>
      </c>
      <c r="D62">
        <v>3259</v>
      </c>
      <c r="E62">
        <v>39977</v>
      </c>
      <c r="F62">
        <v>5076</v>
      </c>
      <c r="G62">
        <v>5335</v>
      </c>
      <c r="H62">
        <v>6454</v>
      </c>
      <c r="I62">
        <v>5459</v>
      </c>
      <c r="J62">
        <v>6334</v>
      </c>
      <c r="K62">
        <v>13401</v>
      </c>
      <c r="L62">
        <v>3691</v>
      </c>
      <c r="M62">
        <v>13983</v>
      </c>
      <c r="N62">
        <v>3756</v>
      </c>
      <c r="O62">
        <v>12243</v>
      </c>
      <c r="P62">
        <v>2360</v>
      </c>
      <c r="Q62">
        <v>6400</v>
      </c>
      <c r="R62">
        <v>3692</v>
      </c>
      <c r="S62">
        <v>6494</v>
      </c>
      <c r="T62">
        <v>3626</v>
      </c>
      <c r="U62">
        <v>3245</v>
      </c>
      <c r="V62">
        <v>2846</v>
      </c>
      <c r="W62">
        <v>3423</v>
      </c>
      <c r="X62">
        <v>3012</v>
      </c>
      <c r="Y62">
        <v>2946</v>
      </c>
      <c r="Z62">
        <v>3549</v>
      </c>
      <c r="AA62">
        <v>2028</v>
      </c>
      <c r="AB62">
        <v>2255</v>
      </c>
      <c r="AC62">
        <v>2834</v>
      </c>
      <c r="AD62">
        <v>2757</v>
      </c>
      <c r="AE62">
        <v>2853</v>
      </c>
      <c r="AF62">
        <v>3413</v>
      </c>
      <c r="AG62">
        <v>3099</v>
      </c>
      <c r="AH62">
        <v>2717</v>
      </c>
      <c r="AI62">
        <v>3408</v>
      </c>
    </row>
    <row r="63" spans="1:35" x14ac:dyDescent="0.45">
      <c r="A63">
        <v>50144</v>
      </c>
      <c r="B63">
        <v>5247</v>
      </c>
      <c r="C63">
        <v>51515</v>
      </c>
      <c r="D63">
        <v>4003</v>
      </c>
      <c r="E63">
        <v>46566</v>
      </c>
      <c r="F63">
        <v>4173</v>
      </c>
      <c r="G63">
        <v>5776</v>
      </c>
      <c r="H63">
        <v>4290</v>
      </c>
      <c r="I63">
        <v>5639</v>
      </c>
      <c r="J63">
        <v>4392</v>
      </c>
      <c r="K63">
        <v>13246</v>
      </c>
      <c r="L63">
        <v>4218</v>
      </c>
      <c r="M63">
        <v>13926</v>
      </c>
      <c r="N63">
        <v>3359</v>
      </c>
      <c r="O63">
        <v>10425</v>
      </c>
      <c r="P63">
        <v>2273</v>
      </c>
      <c r="Q63">
        <v>4456</v>
      </c>
      <c r="R63">
        <v>3922</v>
      </c>
      <c r="S63">
        <v>6511</v>
      </c>
      <c r="T63">
        <v>4049</v>
      </c>
      <c r="U63">
        <v>3169</v>
      </c>
      <c r="V63">
        <v>2820</v>
      </c>
      <c r="W63">
        <v>3314</v>
      </c>
      <c r="X63">
        <v>3245</v>
      </c>
      <c r="Y63">
        <v>2721</v>
      </c>
      <c r="Z63">
        <v>3288</v>
      </c>
      <c r="AA63">
        <v>2062</v>
      </c>
      <c r="AB63">
        <v>2296</v>
      </c>
      <c r="AC63">
        <v>2721</v>
      </c>
      <c r="AD63">
        <v>3308</v>
      </c>
      <c r="AE63">
        <v>2755</v>
      </c>
      <c r="AF63">
        <v>3358</v>
      </c>
      <c r="AG63">
        <v>2910</v>
      </c>
      <c r="AH63">
        <v>2821</v>
      </c>
      <c r="AI63">
        <v>3246</v>
      </c>
    </row>
    <row r="64" spans="1:35" x14ac:dyDescent="0.45">
      <c r="A64">
        <v>46212</v>
      </c>
      <c r="B64">
        <v>3625</v>
      </c>
      <c r="C64">
        <v>78627</v>
      </c>
      <c r="D64">
        <v>2940</v>
      </c>
      <c r="E64">
        <v>55454</v>
      </c>
      <c r="F64">
        <v>3970</v>
      </c>
      <c r="G64">
        <v>6426</v>
      </c>
      <c r="H64">
        <v>6050</v>
      </c>
      <c r="I64">
        <v>5144</v>
      </c>
      <c r="J64">
        <v>6285</v>
      </c>
      <c r="K64">
        <v>25691</v>
      </c>
      <c r="L64">
        <v>3958</v>
      </c>
      <c r="M64">
        <v>18971</v>
      </c>
      <c r="N64">
        <v>3939</v>
      </c>
      <c r="O64">
        <v>11122</v>
      </c>
      <c r="P64">
        <v>2477</v>
      </c>
      <c r="Q64">
        <v>6623</v>
      </c>
      <c r="R64">
        <v>4918</v>
      </c>
      <c r="S64">
        <v>6083</v>
      </c>
      <c r="T64">
        <v>4527</v>
      </c>
      <c r="U64">
        <v>3048</v>
      </c>
      <c r="V64">
        <v>2877</v>
      </c>
      <c r="W64">
        <v>3506</v>
      </c>
      <c r="X64">
        <v>3133</v>
      </c>
      <c r="Y64">
        <v>2772</v>
      </c>
      <c r="Z64">
        <v>3430</v>
      </c>
      <c r="AA64">
        <v>1877</v>
      </c>
      <c r="AB64">
        <v>2179</v>
      </c>
      <c r="AC64">
        <v>2841</v>
      </c>
      <c r="AD64">
        <v>3220</v>
      </c>
      <c r="AE64">
        <v>2839</v>
      </c>
      <c r="AF64">
        <v>3483</v>
      </c>
      <c r="AG64">
        <v>3081</v>
      </c>
      <c r="AH64">
        <v>2812</v>
      </c>
      <c r="AI64">
        <v>3450</v>
      </c>
    </row>
    <row r="65" spans="1:35" x14ac:dyDescent="0.45">
      <c r="A65">
        <v>87060</v>
      </c>
      <c r="B65">
        <v>3927</v>
      </c>
      <c r="C65">
        <v>60248</v>
      </c>
      <c r="D65">
        <v>6323</v>
      </c>
      <c r="E65">
        <v>51473</v>
      </c>
      <c r="F65">
        <v>4042</v>
      </c>
      <c r="G65">
        <v>5510</v>
      </c>
      <c r="H65">
        <v>3912</v>
      </c>
      <c r="I65">
        <v>4490</v>
      </c>
      <c r="J65">
        <v>3770</v>
      </c>
      <c r="K65">
        <v>32910</v>
      </c>
      <c r="L65">
        <v>3338</v>
      </c>
      <c r="M65">
        <v>21641</v>
      </c>
      <c r="N65">
        <v>4070</v>
      </c>
      <c r="O65">
        <v>10633</v>
      </c>
      <c r="P65">
        <v>2583</v>
      </c>
      <c r="Q65">
        <v>6126</v>
      </c>
      <c r="R65">
        <v>4778</v>
      </c>
      <c r="S65">
        <v>6171</v>
      </c>
      <c r="T65">
        <v>4688</v>
      </c>
      <c r="U65">
        <v>2967</v>
      </c>
      <c r="V65">
        <v>2624</v>
      </c>
      <c r="W65">
        <v>3380</v>
      </c>
      <c r="X65">
        <v>3101</v>
      </c>
      <c r="Y65">
        <v>2781</v>
      </c>
      <c r="Z65">
        <v>3431</v>
      </c>
      <c r="AA65">
        <v>1899</v>
      </c>
      <c r="AB65">
        <v>2294</v>
      </c>
      <c r="AC65">
        <v>5738</v>
      </c>
      <c r="AD65">
        <v>3246</v>
      </c>
      <c r="AE65">
        <v>2635</v>
      </c>
      <c r="AF65">
        <v>3392</v>
      </c>
      <c r="AG65">
        <v>2929</v>
      </c>
      <c r="AH65">
        <v>2922</v>
      </c>
      <c r="AI65">
        <v>3280</v>
      </c>
    </row>
    <row r="66" spans="1:35" x14ac:dyDescent="0.45">
      <c r="A66">
        <v>56623</v>
      </c>
      <c r="B66">
        <v>3525</v>
      </c>
      <c r="C66">
        <v>40595</v>
      </c>
      <c r="D66">
        <v>2646</v>
      </c>
      <c r="E66">
        <v>36612</v>
      </c>
      <c r="F66">
        <v>4697</v>
      </c>
      <c r="G66">
        <v>4165</v>
      </c>
      <c r="H66">
        <v>3220</v>
      </c>
      <c r="I66">
        <v>5698</v>
      </c>
      <c r="J66">
        <v>3523</v>
      </c>
      <c r="K66">
        <v>26272</v>
      </c>
      <c r="L66">
        <v>3448</v>
      </c>
      <c r="M66">
        <v>24490</v>
      </c>
      <c r="N66">
        <v>3371</v>
      </c>
      <c r="O66">
        <v>19061</v>
      </c>
      <c r="P66">
        <v>2514</v>
      </c>
      <c r="Q66">
        <v>6261</v>
      </c>
      <c r="R66">
        <v>5230</v>
      </c>
      <c r="S66">
        <v>6083</v>
      </c>
      <c r="T66">
        <v>5216</v>
      </c>
      <c r="U66">
        <v>2996</v>
      </c>
      <c r="V66">
        <v>2909</v>
      </c>
      <c r="W66">
        <v>3497</v>
      </c>
      <c r="X66">
        <v>3017</v>
      </c>
      <c r="Y66">
        <v>2821</v>
      </c>
      <c r="Z66">
        <v>3366</v>
      </c>
      <c r="AA66">
        <v>1988</v>
      </c>
      <c r="AB66">
        <v>2215</v>
      </c>
      <c r="AC66">
        <v>2892</v>
      </c>
      <c r="AD66">
        <v>2877</v>
      </c>
      <c r="AE66">
        <v>2862</v>
      </c>
      <c r="AF66">
        <v>3509</v>
      </c>
      <c r="AG66">
        <v>3075</v>
      </c>
      <c r="AH66">
        <v>2885</v>
      </c>
      <c r="AI66">
        <v>3337</v>
      </c>
    </row>
    <row r="67" spans="1:35" x14ac:dyDescent="0.45">
      <c r="A67">
        <v>57317</v>
      </c>
      <c r="B67">
        <v>3341</v>
      </c>
      <c r="C67">
        <v>85580</v>
      </c>
      <c r="D67">
        <v>3939</v>
      </c>
      <c r="E67">
        <v>41169</v>
      </c>
      <c r="F67">
        <v>6323</v>
      </c>
      <c r="G67">
        <v>5701</v>
      </c>
      <c r="H67">
        <v>4583</v>
      </c>
      <c r="I67">
        <v>3937</v>
      </c>
      <c r="J67">
        <v>4012</v>
      </c>
      <c r="K67">
        <v>18059</v>
      </c>
      <c r="L67">
        <v>3758</v>
      </c>
      <c r="M67">
        <v>13125</v>
      </c>
      <c r="N67">
        <v>3766</v>
      </c>
      <c r="O67">
        <v>12221</v>
      </c>
      <c r="P67">
        <v>2576</v>
      </c>
      <c r="Q67">
        <v>5945</v>
      </c>
      <c r="R67">
        <v>3549</v>
      </c>
      <c r="S67">
        <v>6204</v>
      </c>
      <c r="T67">
        <v>3742</v>
      </c>
      <c r="U67">
        <v>2805</v>
      </c>
      <c r="V67">
        <v>2736</v>
      </c>
      <c r="W67">
        <v>3586</v>
      </c>
      <c r="X67">
        <v>3057</v>
      </c>
      <c r="Y67">
        <v>2904</v>
      </c>
      <c r="Z67">
        <v>3431</v>
      </c>
      <c r="AA67">
        <v>2167</v>
      </c>
      <c r="AB67">
        <v>2171</v>
      </c>
      <c r="AC67">
        <v>2904</v>
      </c>
      <c r="AD67">
        <v>3322</v>
      </c>
      <c r="AE67">
        <v>2674</v>
      </c>
      <c r="AF67">
        <v>3612</v>
      </c>
      <c r="AG67">
        <v>3009</v>
      </c>
      <c r="AH67">
        <v>2916</v>
      </c>
      <c r="AI67">
        <v>3363</v>
      </c>
    </row>
    <row r="68" spans="1:35" x14ac:dyDescent="0.45">
      <c r="A68">
        <v>65907</v>
      </c>
      <c r="B68">
        <v>3362</v>
      </c>
      <c r="C68">
        <v>81246</v>
      </c>
      <c r="D68">
        <v>3509</v>
      </c>
      <c r="E68">
        <v>73144</v>
      </c>
      <c r="F68">
        <v>3931</v>
      </c>
      <c r="G68">
        <v>5745</v>
      </c>
      <c r="H68">
        <v>3275</v>
      </c>
      <c r="I68">
        <v>5426</v>
      </c>
      <c r="J68">
        <v>3335</v>
      </c>
      <c r="K68">
        <v>22621</v>
      </c>
      <c r="L68">
        <v>5145</v>
      </c>
      <c r="M68">
        <v>22398</v>
      </c>
      <c r="N68">
        <v>3882</v>
      </c>
      <c r="O68">
        <v>21061</v>
      </c>
      <c r="P68">
        <v>2263</v>
      </c>
      <c r="Q68">
        <v>5819</v>
      </c>
      <c r="R68">
        <v>3626</v>
      </c>
      <c r="S68">
        <v>6293</v>
      </c>
      <c r="T68">
        <v>3558</v>
      </c>
      <c r="U68">
        <v>2916</v>
      </c>
      <c r="V68">
        <v>2899</v>
      </c>
      <c r="W68">
        <v>3287</v>
      </c>
      <c r="X68">
        <v>3036</v>
      </c>
      <c r="Y68">
        <v>2785</v>
      </c>
      <c r="Z68">
        <v>3400</v>
      </c>
      <c r="AA68">
        <v>1930</v>
      </c>
      <c r="AB68">
        <v>2031</v>
      </c>
      <c r="AC68">
        <v>2785</v>
      </c>
      <c r="AD68">
        <v>3055</v>
      </c>
      <c r="AE68">
        <v>2814</v>
      </c>
      <c r="AF68">
        <v>3287</v>
      </c>
      <c r="AG68">
        <v>3109</v>
      </c>
      <c r="AH68">
        <v>2832</v>
      </c>
      <c r="AI68">
        <v>3374</v>
      </c>
    </row>
    <row r="69" spans="1:35" x14ac:dyDescent="0.45">
      <c r="A69">
        <v>760844</v>
      </c>
      <c r="B69">
        <v>4683</v>
      </c>
      <c r="C69">
        <v>240136</v>
      </c>
      <c r="D69">
        <v>4017</v>
      </c>
      <c r="E69">
        <v>980424</v>
      </c>
      <c r="F69">
        <v>3948</v>
      </c>
      <c r="G69">
        <v>5032</v>
      </c>
      <c r="H69">
        <v>3507</v>
      </c>
      <c r="I69">
        <v>5149</v>
      </c>
      <c r="J69">
        <v>3168</v>
      </c>
      <c r="K69">
        <v>16491</v>
      </c>
      <c r="L69">
        <v>3736</v>
      </c>
      <c r="M69">
        <v>12108</v>
      </c>
      <c r="N69">
        <v>4098</v>
      </c>
      <c r="O69">
        <v>11806</v>
      </c>
      <c r="P69">
        <v>2275</v>
      </c>
      <c r="Q69">
        <v>6491</v>
      </c>
      <c r="R69">
        <v>5578</v>
      </c>
      <c r="S69">
        <v>6123</v>
      </c>
      <c r="T69">
        <v>5614</v>
      </c>
      <c r="U69">
        <v>2974</v>
      </c>
      <c r="V69">
        <v>2810</v>
      </c>
      <c r="W69">
        <v>3454</v>
      </c>
      <c r="X69">
        <v>3067</v>
      </c>
      <c r="Y69">
        <v>2760</v>
      </c>
      <c r="Z69">
        <v>3493</v>
      </c>
      <c r="AA69">
        <v>1903</v>
      </c>
      <c r="AB69">
        <v>2079</v>
      </c>
      <c r="AC69">
        <v>2889</v>
      </c>
      <c r="AD69">
        <v>3158</v>
      </c>
      <c r="AE69">
        <v>2782</v>
      </c>
      <c r="AF69">
        <v>3440</v>
      </c>
      <c r="AG69">
        <v>2853</v>
      </c>
      <c r="AH69">
        <v>2755</v>
      </c>
      <c r="AI69">
        <v>3415</v>
      </c>
    </row>
    <row r="70" spans="1:35" x14ac:dyDescent="0.45">
      <c r="A70">
        <v>34771</v>
      </c>
      <c r="B70">
        <v>4389</v>
      </c>
      <c r="C70">
        <v>61956</v>
      </c>
      <c r="D70">
        <v>3287</v>
      </c>
      <c r="E70">
        <v>42621</v>
      </c>
      <c r="F70">
        <v>4031</v>
      </c>
      <c r="G70">
        <v>4599</v>
      </c>
      <c r="H70">
        <v>3284</v>
      </c>
      <c r="I70">
        <v>5531</v>
      </c>
      <c r="J70">
        <v>3344</v>
      </c>
      <c r="K70">
        <v>14467</v>
      </c>
      <c r="L70">
        <v>3643</v>
      </c>
      <c r="M70">
        <v>16155</v>
      </c>
      <c r="N70">
        <v>3553</v>
      </c>
      <c r="O70">
        <v>11172</v>
      </c>
      <c r="P70">
        <v>2454</v>
      </c>
      <c r="Q70">
        <v>6316</v>
      </c>
      <c r="R70">
        <v>3363</v>
      </c>
      <c r="S70">
        <v>6011</v>
      </c>
      <c r="T70">
        <v>3427</v>
      </c>
      <c r="U70">
        <v>2790</v>
      </c>
      <c r="V70">
        <v>2739</v>
      </c>
      <c r="W70">
        <v>3270</v>
      </c>
      <c r="X70">
        <v>3267</v>
      </c>
      <c r="Y70">
        <v>2744</v>
      </c>
      <c r="Z70">
        <v>3318</v>
      </c>
      <c r="AA70">
        <v>2289</v>
      </c>
      <c r="AB70">
        <v>2361</v>
      </c>
      <c r="AC70">
        <v>2714</v>
      </c>
      <c r="AD70">
        <v>3013</v>
      </c>
      <c r="AE70">
        <v>2736</v>
      </c>
      <c r="AF70">
        <v>3228</v>
      </c>
      <c r="AG70">
        <v>2939</v>
      </c>
      <c r="AH70">
        <v>3140</v>
      </c>
      <c r="AI70">
        <v>3392</v>
      </c>
    </row>
    <row r="71" spans="1:35" x14ac:dyDescent="0.45">
      <c r="A71">
        <v>247700</v>
      </c>
      <c r="B71">
        <v>3289</v>
      </c>
      <c r="C71">
        <v>72617</v>
      </c>
      <c r="D71">
        <v>5609</v>
      </c>
      <c r="E71">
        <v>69666</v>
      </c>
      <c r="F71">
        <v>4339</v>
      </c>
      <c r="G71">
        <v>5923</v>
      </c>
      <c r="H71">
        <v>3267</v>
      </c>
      <c r="I71">
        <v>5358</v>
      </c>
      <c r="J71">
        <v>3440</v>
      </c>
      <c r="K71">
        <v>13128</v>
      </c>
      <c r="L71">
        <v>4973</v>
      </c>
      <c r="M71">
        <v>16461</v>
      </c>
      <c r="N71">
        <v>4579</v>
      </c>
      <c r="O71">
        <v>12635</v>
      </c>
      <c r="P71">
        <v>2501</v>
      </c>
      <c r="Q71">
        <v>5567</v>
      </c>
      <c r="R71">
        <v>4166</v>
      </c>
      <c r="S71">
        <v>6111</v>
      </c>
      <c r="T71">
        <v>4049</v>
      </c>
      <c r="U71">
        <v>2876</v>
      </c>
      <c r="V71">
        <v>2746</v>
      </c>
      <c r="W71">
        <v>3256</v>
      </c>
      <c r="X71">
        <v>3136</v>
      </c>
      <c r="Y71">
        <v>2769</v>
      </c>
      <c r="Z71">
        <v>3352</v>
      </c>
      <c r="AA71">
        <v>1879</v>
      </c>
      <c r="AB71">
        <v>2069</v>
      </c>
      <c r="AC71">
        <v>2722</v>
      </c>
      <c r="AD71">
        <v>2903</v>
      </c>
      <c r="AE71">
        <v>2688</v>
      </c>
      <c r="AF71">
        <v>3221</v>
      </c>
      <c r="AG71">
        <v>2888</v>
      </c>
      <c r="AH71">
        <v>2675</v>
      </c>
      <c r="AI71">
        <v>3189</v>
      </c>
    </row>
    <row r="72" spans="1:35" x14ac:dyDescent="0.45">
      <c r="A72">
        <v>53061</v>
      </c>
      <c r="B72">
        <v>4694</v>
      </c>
      <c r="C72">
        <v>79591</v>
      </c>
      <c r="D72">
        <v>4009</v>
      </c>
      <c r="E72">
        <v>49042</v>
      </c>
      <c r="F72">
        <v>4612</v>
      </c>
      <c r="G72">
        <v>5613</v>
      </c>
      <c r="H72">
        <v>3416</v>
      </c>
      <c r="I72">
        <v>5068</v>
      </c>
      <c r="J72">
        <v>3342</v>
      </c>
      <c r="K72">
        <v>20293</v>
      </c>
      <c r="L72">
        <v>5659</v>
      </c>
      <c r="M72">
        <v>12239</v>
      </c>
      <c r="N72">
        <v>4443</v>
      </c>
      <c r="O72">
        <v>10140</v>
      </c>
      <c r="P72">
        <v>2465</v>
      </c>
      <c r="Q72">
        <v>6111</v>
      </c>
      <c r="R72">
        <v>3540</v>
      </c>
      <c r="S72">
        <v>5925</v>
      </c>
      <c r="T72">
        <v>3368</v>
      </c>
      <c r="U72">
        <v>2784</v>
      </c>
      <c r="V72">
        <v>2710</v>
      </c>
      <c r="W72">
        <v>3245</v>
      </c>
      <c r="X72">
        <v>2950</v>
      </c>
      <c r="Y72">
        <v>2841</v>
      </c>
      <c r="Z72">
        <v>3405</v>
      </c>
      <c r="AA72">
        <v>2004</v>
      </c>
      <c r="AB72">
        <v>2086</v>
      </c>
      <c r="AC72">
        <v>2613</v>
      </c>
      <c r="AD72">
        <v>2924</v>
      </c>
      <c r="AE72">
        <v>2725</v>
      </c>
      <c r="AF72">
        <v>3123</v>
      </c>
      <c r="AG72">
        <v>2957</v>
      </c>
      <c r="AH72">
        <v>2649</v>
      </c>
      <c r="AI72">
        <v>3218</v>
      </c>
    </row>
    <row r="73" spans="1:35" x14ac:dyDescent="0.45">
      <c r="A73">
        <v>53295</v>
      </c>
      <c r="B73">
        <v>3606</v>
      </c>
      <c r="C73">
        <v>76890</v>
      </c>
      <c r="D73">
        <v>3733</v>
      </c>
      <c r="E73">
        <v>45952</v>
      </c>
      <c r="F73">
        <v>4113</v>
      </c>
      <c r="G73">
        <v>5040</v>
      </c>
      <c r="H73">
        <v>3396</v>
      </c>
      <c r="I73">
        <v>5840</v>
      </c>
      <c r="J73">
        <v>3461</v>
      </c>
      <c r="K73">
        <v>15880</v>
      </c>
      <c r="L73">
        <v>5733</v>
      </c>
      <c r="M73">
        <v>14091</v>
      </c>
      <c r="N73">
        <v>4900</v>
      </c>
      <c r="O73">
        <v>10780</v>
      </c>
      <c r="P73">
        <v>2364</v>
      </c>
      <c r="Q73">
        <v>5830</v>
      </c>
      <c r="R73">
        <v>3950</v>
      </c>
      <c r="S73">
        <v>6511</v>
      </c>
      <c r="T73">
        <v>3989</v>
      </c>
      <c r="U73">
        <v>2980</v>
      </c>
      <c r="V73">
        <v>2813</v>
      </c>
      <c r="W73">
        <v>3238</v>
      </c>
      <c r="X73">
        <v>3077</v>
      </c>
      <c r="Y73">
        <v>3125</v>
      </c>
      <c r="Z73">
        <v>3594</v>
      </c>
      <c r="AA73">
        <v>1981</v>
      </c>
      <c r="AB73">
        <v>2143</v>
      </c>
      <c r="AC73">
        <v>2758</v>
      </c>
      <c r="AD73">
        <v>2963</v>
      </c>
      <c r="AE73">
        <v>2912</v>
      </c>
      <c r="AF73">
        <v>3278</v>
      </c>
      <c r="AG73">
        <v>2986</v>
      </c>
      <c r="AH73">
        <v>2893</v>
      </c>
      <c r="AI73">
        <v>3591</v>
      </c>
    </row>
    <row r="74" spans="1:35" x14ac:dyDescent="0.45">
      <c r="A74">
        <v>42517</v>
      </c>
      <c r="B74">
        <v>4528</v>
      </c>
      <c r="C74">
        <v>69399</v>
      </c>
      <c r="D74">
        <v>3421</v>
      </c>
      <c r="E74">
        <v>51559</v>
      </c>
      <c r="F74">
        <v>3723</v>
      </c>
      <c r="G74">
        <v>5711</v>
      </c>
      <c r="H74">
        <v>4171</v>
      </c>
      <c r="I74">
        <v>5840</v>
      </c>
      <c r="J74">
        <v>4310</v>
      </c>
      <c r="K74">
        <v>20588</v>
      </c>
      <c r="L74">
        <v>3726</v>
      </c>
      <c r="M74">
        <v>20465</v>
      </c>
      <c r="N74">
        <v>5244</v>
      </c>
      <c r="O74">
        <v>11712</v>
      </c>
      <c r="P74">
        <v>2437</v>
      </c>
      <c r="Q74">
        <v>6034</v>
      </c>
      <c r="R74">
        <v>4924</v>
      </c>
      <c r="S74">
        <v>6115</v>
      </c>
      <c r="T74">
        <v>4764</v>
      </c>
      <c r="U74">
        <v>3258</v>
      </c>
      <c r="V74">
        <v>2799</v>
      </c>
      <c r="W74">
        <v>3426</v>
      </c>
      <c r="X74">
        <v>3043</v>
      </c>
      <c r="Y74">
        <v>2700</v>
      </c>
      <c r="Z74">
        <v>3563</v>
      </c>
      <c r="AA74">
        <v>1948</v>
      </c>
      <c r="AB74">
        <v>2058</v>
      </c>
      <c r="AC74">
        <v>2861</v>
      </c>
      <c r="AD74">
        <v>3222</v>
      </c>
      <c r="AE74">
        <v>2832</v>
      </c>
      <c r="AF74">
        <v>3422</v>
      </c>
      <c r="AG74">
        <v>2886</v>
      </c>
      <c r="AH74">
        <v>2833</v>
      </c>
      <c r="AI74">
        <v>3400</v>
      </c>
    </row>
    <row r="75" spans="1:35" x14ac:dyDescent="0.45">
      <c r="A75">
        <v>1426168</v>
      </c>
      <c r="B75">
        <v>4006</v>
      </c>
      <c r="C75">
        <v>1128211</v>
      </c>
      <c r="D75">
        <v>3029</v>
      </c>
      <c r="E75">
        <v>5591273</v>
      </c>
      <c r="F75">
        <v>79971</v>
      </c>
      <c r="G75">
        <v>5662</v>
      </c>
      <c r="H75">
        <v>3856</v>
      </c>
      <c r="I75">
        <v>5518</v>
      </c>
      <c r="J75">
        <v>3791</v>
      </c>
      <c r="K75">
        <v>31138</v>
      </c>
      <c r="L75">
        <v>4094</v>
      </c>
      <c r="M75">
        <v>13266</v>
      </c>
      <c r="N75">
        <v>4210</v>
      </c>
      <c r="O75">
        <v>10218</v>
      </c>
      <c r="P75">
        <v>2348</v>
      </c>
      <c r="Q75">
        <v>6182</v>
      </c>
      <c r="R75">
        <v>4074</v>
      </c>
      <c r="S75">
        <v>6094</v>
      </c>
      <c r="T75">
        <v>3776</v>
      </c>
      <c r="U75">
        <v>3041</v>
      </c>
      <c r="V75">
        <v>2761</v>
      </c>
      <c r="W75">
        <v>3579</v>
      </c>
      <c r="X75">
        <v>3144</v>
      </c>
      <c r="Y75">
        <v>2792</v>
      </c>
      <c r="Z75">
        <v>3592</v>
      </c>
      <c r="AA75">
        <v>2131</v>
      </c>
      <c r="AB75">
        <v>2134</v>
      </c>
      <c r="AC75">
        <v>2693</v>
      </c>
      <c r="AD75">
        <v>3146</v>
      </c>
      <c r="AE75">
        <v>2704</v>
      </c>
      <c r="AF75">
        <v>3575</v>
      </c>
      <c r="AG75">
        <v>3175</v>
      </c>
      <c r="AH75">
        <v>2842</v>
      </c>
      <c r="AI75">
        <v>3601</v>
      </c>
    </row>
    <row r="76" spans="1:35" x14ac:dyDescent="0.45">
      <c r="A76">
        <v>40600</v>
      </c>
      <c r="B76">
        <v>3402</v>
      </c>
      <c r="C76">
        <v>82425</v>
      </c>
      <c r="D76">
        <v>5644</v>
      </c>
      <c r="E76">
        <v>82899</v>
      </c>
      <c r="F76">
        <v>3765</v>
      </c>
      <c r="G76">
        <v>4614</v>
      </c>
      <c r="H76">
        <v>3553</v>
      </c>
      <c r="I76">
        <v>5027</v>
      </c>
      <c r="J76">
        <v>3769</v>
      </c>
      <c r="K76">
        <v>13508</v>
      </c>
      <c r="L76">
        <v>3803</v>
      </c>
      <c r="M76">
        <v>24158</v>
      </c>
      <c r="N76">
        <v>4918</v>
      </c>
      <c r="O76">
        <v>18638</v>
      </c>
      <c r="P76">
        <v>2466</v>
      </c>
      <c r="Q76">
        <v>5887</v>
      </c>
      <c r="R76">
        <v>4925</v>
      </c>
      <c r="S76">
        <v>5658</v>
      </c>
      <c r="T76">
        <v>5042</v>
      </c>
      <c r="U76">
        <v>2839</v>
      </c>
      <c r="V76">
        <v>2688</v>
      </c>
      <c r="W76">
        <v>3287</v>
      </c>
      <c r="X76">
        <v>2763</v>
      </c>
      <c r="Y76">
        <v>2786</v>
      </c>
      <c r="Z76">
        <v>3160</v>
      </c>
      <c r="AA76">
        <v>1940</v>
      </c>
      <c r="AB76">
        <v>2054</v>
      </c>
      <c r="AC76">
        <v>2695</v>
      </c>
      <c r="AD76">
        <v>2995</v>
      </c>
      <c r="AE76">
        <v>2664</v>
      </c>
      <c r="AF76">
        <v>3262</v>
      </c>
      <c r="AG76">
        <v>2868</v>
      </c>
      <c r="AH76">
        <v>2613</v>
      </c>
      <c r="AI76">
        <v>3207</v>
      </c>
    </row>
    <row r="77" spans="1:35" x14ac:dyDescent="0.45">
      <c r="A77">
        <v>41013</v>
      </c>
      <c r="B77">
        <v>3496</v>
      </c>
      <c r="C77">
        <v>84533</v>
      </c>
      <c r="D77">
        <v>3354</v>
      </c>
      <c r="E77">
        <v>44707</v>
      </c>
      <c r="F77">
        <v>3515</v>
      </c>
      <c r="G77">
        <v>5541</v>
      </c>
      <c r="H77">
        <v>3663</v>
      </c>
      <c r="I77">
        <v>4238</v>
      </c>
      <c r="J77">
        <v>3169</v>
      </c>
      <c r="K77">
        <v>13918</v>
      </c>
      <c r="L77">
        <v>3638</v>
      </c>
      <c r="M77">
        <v>14869</v>
      </c>
      <c r="N77">
        <v>3491</v>
      </c>
      <c r="O77">
        <v>11018</v>
      </c>
      <c r="P77">
        <v>2249</v>
      </c>
      <c r="Q77">
        <v>6108</v>
      </c>
      <c r="R77">
        <v>3827</v>
      </c>
      <c r="S77">
        <v>5867</v>
      </c>
      <c r="T77">
        <v>3533</v>
      </c>
      <c r="U77">
        <v>2709</v>
      </c>
      <c r="V77">
        <v>2625</v>
      </c>
      <c r="W77">
        <v>3224</v>
      </c>
      <c r="X77">
        <v>2929</v>
      </c>
      <c r="Y77">
        <v>2938</v>
      </c>
      <c r="Z77">
        <v>3392</v>
      </c>
      <c r="AA77">
        <v>1889</v>
      </c>
      <c r="AB77">
        <v>2127</v>
      </c>
      <c r="AC77">
        <v>2693</v>
      </c>
      <c r="AD77">
        <v>3029</v>
      </c>
      <c r="AE77">
        <v>2638</v>
      </c>
      <c r="AF77">
        <v>3188</v>
      </c>
      <c r="AG77">
        <v>3007</v>
      </c>
      <c r="AH77">
        <v>5662</v>
      </c>
      <c r="AI77">
        <v>3294</v>
      </c>
    </row>
    <row r="78" spans="1:35" x14ac:dyDescent="0.45">
      <c r="A78">
        <v>64971</v>
      </c>
      <c r="B78">
        <v>3393</v>
      </c>
      <c r="C78">
        <v>98634</v>
      </c>
      <c r="D78">
        <v>3772</v>
      </c>
      <c r="E78">
        <v>40012</v>
      </c>
      <c r="F78">
        <v>3829</v>
      </c>
      <c r="G78">
        <v>5621</v>
      </c>
      <c r="H78">
        <v>3377</v>
      </c>
      <c r="I78">
        <v>5360</v>
      </c>
      <c r="J78">
        <v>3377</v>
      </c>
      <c r="K78">
        <v>15030</v>
      </c>
      <c r="L78">
        <v>3820</v>
      </c>
      <c r="M78">
        <v>24179</v>
      </c>
      <c r="N78">
        <v>3831</v>
      </c>
      <c r="O78">
        <v>10301</v>
      </c>
      <c r="P78">
        <v>2488</v>
      </c>
      <c r="Q78">
        <v>5875</v>
      </c>
      <c r="R78">
        <v>3799</v>
      </c>
      <c r="S78">
        <v>5730</v>
      </c>
      <c r="T78">
        <v>3826</v>
      </c>
      <c r="U78">
        <v>2822</v>
      </c>
      <c r="V78">
        <v>2657</v>
      </c>
      <c r="W78">
        <v>3377</v>
      </c>
      <c r="X78">
        <v>2911</v>
      </c>
      <c r="Y78">
        <v>2733</v>
      </c>
      <c r="Z78">
        <v>3341</v>
      </c>
      <c r="AA78">
        <v>1837</v>
      </c>
      <c r="AB78">
        <v>2141</v>
      </c>
      <c r="AC78">
        <v>2655</v>
      </c>
      <c r="AD78">
        <v>2845</v>
      </c>
      <c r="AE78">
        <v>2632</v>
      </c>
      <c r="AF78">
        <v>3466</v>
      </c>
      <c r="AG78">
        <v>2229</v>
      </c>
      <c r="AH78">
        <v>2711</v>
      </c>
      <c r="AI78">
        <v>2498</v>
      </c>
    </row>
    <row r="79" spans="1:35" x14ac:dyDescent="0.45">
      <c r="A79">
        <v>51629</v>
      </c>
      <c r="B79">
        <v>3552</v>
      </c>
      <c r="C79">
        <v>59050</v>
      </c>
      <c r="D79">
        <v>4757</v>
      </c>
      <c r="E79">
        <v>52004</v>
      </c>
      <c r="F79">
        <v>4628</v>
      </c>
      <c r="G79">
        <v>4907</v>
      </c>
      <c r="H79">
        <v>4123</v>
      </c>
      <c r="I79">
        <v>5700</v>
      </c>
      <c r="J79">
        <v>4274</v>
      </c>
      <c r="K79">
        <v>16030</v>
      </c>
      <c r="L79">
        <v>3777</v>
      </c>
      <c r="M79">
        <v>13236</v>
      </c>
      <c r="N79">
        <v>3882</v>
      </c>
      <c r="O79">
        <v>29066</v>
      </c>
      <c r="P79">
        <v>2369</v>
      </c>
      <c r="Q79">
        <v>6216</v>
      </c>
      <c r="R79">
        <v>3724</v>
      </c>
      <c r="S79">
        <v>6119</v>
      </c>
      <c r="T79">
        <v>3692</v>
      </c>
      <c r="U79">
        <v>2820</v>
      </c>
      <c r="V79">
        <v>2806</v>
      </c>
      <c r="W79">
        <v>3332</v>
      </c>
      <c r="X79">
        <v>3133</v>
      </c>
      <c r="Y79">
        <v>2809</v>
      </c>
      <c r="Z79">
        <v>3369</v>
      </c>
      <c r="AA79">
        <v>1953</v>
      </c>
      <c r="AB79">
        <v>2016</v>
      </c>
      <c r="AC79">
        <v>2796</v>
      </c>
      <c r="AD79">
        <v>3158</v>
      </c>
      <c r="AE79">
        <v>2805</v>
      </c>
      <c r="AF79">
        <v>3341</v>
      </c>
      <c r="AG79">
        <v>2895</v>
      </c>
      <c r="AH79">
        <v>2816</v>
      </c>
      <c r="AI79">
        <v>3303</v>
      </c>
    </row>
    <row r="80" spans="1:35" x14ac:dyDescent="0.45">
      <c r="A80">
        <v>58560</v>
      </c>
      <c r="B80">
        <v>3551</v>
      </c>
      <c r="C80">
        <v>61070</v>
      </c>
      <c r="D80">
        <v>4939</v>
      </c>
      <c r="E80">
        <v>33685</v>
      </c>
      <c r="F80">
        <v>4080</v>
      </c>
      <c r="G80">
        <v>4268</v>
      </c>
      <c r="H80">
        <v>3641</v>
      </c>
      <c r="I80">
        <v>4113</v>
      </c>
      <c r="J80">
        <v>3691</v>
      </c>
      <c r="K80">
        <v>17159</v>
      </c>
      <c r="L80">
        <v>3599</v>
      </c>
      <c r="M80">
        <v>17634</v>
      </c>
      <c r="N80">
        <v>3539</v>
      </c>
      <c r="O80">
        <v>10767</v>
      </c>
      <c r="P80">
        <v>2385</v>
      </c>
      <c r="Q80">
        <v>6177</v>
      </c>
      <c r="R80">
        <v>3604</v>
      </c>
      <c r="S80">
        <v>6342</v>
      </c>
      <c r="T80">
        <v>3534</v>
      </c>
      <c r="U80">
        <v>3026</v>
      </c>
      <c r="V80">
        <v>2986</v>
      </c>
      <c r="W80">
        <v>3399</v>
      </c>
      <c r="X80">
        <v>2947</v>
      </c>
      <c r="Y80">
        <v>2989</v>
      </c>
      <c r="Z80">
        <v>3365</v>
      </c>
      <c r="AA80">
        <v>2046</v>
      </c>
      <c r="AB80">
        <v>2092</v>
      </c>
      <c r="AC80">
        <v>2854</v>
      </c>
      <c r="AD80">
        <v>3340</v>
      </c>
      <c r="AE80">
        <v>2925</v>
      </c>
      <c r="AF80">
        <v>3419</v>
      </c>
      <c r="AG80">
        <v>2978</v>
      </c>
      <c r="AH80">
        <v>2889</v>
      </c>
      <c r="AI80">
        <v>3503</v>
      </c>
    </row>
    <row r="81" spans="1:35" x14ac:dyDescent="0.45">
      <c r="A81">
        <v>60274</v>
      </c>
      <c r="B81">
        <v>4015</v>
      </c>
      <c r="C81">
        <v>104283</v>
      </c>
      <c r="D81">
        <v>3754</v>
      </c>
      <c r="E81">
        <v>52399</v>
      </c>
      <c r="F81">
        <v>4472</v>
      </c>
      <c r="G81">
        <v>6000</v>
      </c>
      <c r="H81">
        <v>3314</v>
      </c>
      <c r="I81">
        <v>4952</v>
      </c>
      <c r="J81">
        <v>3490</v>
      </c>
      <c r="K81">
        <v>16298</v>
      </c>
      <c r="L81">
        <v>7193</v>
      </c>
      <c r="M81">
        <v>18003</v>
      </c>
      <c r="N81">
        <v>3725</v>
      </c>
      <c r="O81">
        <v>10767</v>
      </c>
      <c r="P81">
        <v>2391</v>
      </c>
      <c r="Q81">
        <v>6094</v>
      </c>
      <c r="R81">
        <v>3442</v>
      </c>
      <c r="S81">
        <v>5864</v>
      </c>
      <c r="T81">
        <v>3348</v>
      </c>
      <c r="U81">
        <v>2836</v>
      </c>
      <c r="V81">
        <v>2753</v>
      </c>
      <c r="W81">
        <v>3355</v>
      </c>
      <c r="X81">
        <v>2864</v>
      </c>
      <c r="Y81">
        <v>2780</v>
      </c>
      <c r="Z81">
        <v>3400</v>
      </c>
      <c r="AA81">
        <v>2138</v>
      </c>
      <c r="AB81">
        <v>2186</v>
      </c>
      <c r="AC81">
        <v>2756</v>
      </c>
      <c r="AD81">
        <v>2979</v>
      </c>
      <c r="AE81">
        <v>2872</v>
      </c>
      <c r="AF81">
        <v>3242</v>
      </c>
      <c r="AG81">
        <v>3164</v>
      </c>
      <c r="AH81">
        <v>2703</v>
      </c>
      <c r="AI81">
        <v>3299</v>
      </c>
    </row>
    <row r="82" spans="1:35" x14ac:dyDescent="0.45">
      <c r="A82">
        <v>43857</v>
      </c>
      <c r="B82">
        <v>3405</v>
      </c>
      <c r="C82">
        <v>46732</v>
      </c>
      <c r="D82">
        <v>3800</v>
      </c>
      <c r="E82">
        <v>40461</v>
      </c>
      <c r="F82">
        <v>4252</v>
      </c>
      <c r="G82">
        <v>5752</v>
      </c>
      <c r="H82">
        <v>3295</v>
      </c>
      <c r="I82">
        <v>5481</v>
      </c>
      <c r="J82">
        <v>3428</v>
      </c>
      <c r="K82">
        <v>14386</v>
      </c>
      <c r="L82">
        <v>3551</v>
      </c>
      <c r="M82">
        <v>17277</v>
      </c>
      <c r="N82">
        <v>3584</v>
      </c>
      <c r="O82">
        <v>10571</v>
      </c>
      <c r="P82">
        <v>2041</v>
      </c>
      <c r="Q82">
        <v>4838</v>
      </c>
      <c r="R82">
        <v>3711</v>
      </c>
      <c r="S82">
        <v>5985</v>
      </c>
      <c r="T82">
        <v>3506</v>
      </c>
      <c r="U82">
        <v>3064</v>
      </c>
      <c r="V82">
        <v>2689</v>
      </c>
      <c r="W82">
        <v>3268</v>
      </c>
      <c r="X82">
        <v>2946</v>
      </c>
      <c r="Y82">
        <v>2883</v>
      </c>
      <c r="Z82">
        <v>3330</v>
      </c>
      <c r="AA82">
        <v>1871</v>
      </c>
      <c r="AB82">
        <v>2127</v>
      </c>
      <c r="AC82">
        <v>2747</v>
      </c>
      <c r="AD82">
        <v>3133</v>
      </c>
      <c r="AE82">
        <v>2753</v>
      </c>
      <c r="AF82">
        <v>3280</v>
      </c>
      <c r="AG82">
        <v>2913</v>
      </c>
      <c r="AH82">
        <v>2762</v>
      </c>
      <c r="AI82">
        <v>3228</v>
      </c>
    </row>
    <row r="83" spans="1:35" x14ac:dyDescent="0.45">
      <c r="A83">
        <v>53704</v>
      </c>
      <c r="B83">
        <v>4574</v>
      </c>
      <c r="C83">
        <v>68605</v>
      </c>
      <c r="D83">
        <v>3344</v>
      </c>
      <c r="E83">
        <v>54365</v>
      </c>
      <c r="F83">
        <v>6131</v>
      </c>
      <c r="G83">
        <v>5686</v>
      </c>
      <c r="H83">
        <v>4248</v>
      </c>
      <c r="I83">
        <v>5310</v>
      </c>
      <c r="J83">
        <v>4169</v>
      </c>
      <c r="K83">
        <v>15557</v>
      </c>
      <c r="L83">
        <v>4872</v>
      </c>
      <c r="M83">
        <v>15691</v>
      </c>
      <c r="N83">
        <v>8193</v>
      </c>
      <c r="O83">
        <v>10987</v>
      </c>
      <c r="P83">
        <v>2409</v>
      </c>
      <c r="Q83">
        <v>6457</v>
      </c>
      <c r="R83">
        <v>5312</v>
      </c>
      <c r="S83">
        <v>5924</v>
      </c>
      <c r="T83">
        <v>5036</v>
      </c>
      <c r="U83">
        <v>3320</v>
      </c>
      <c r="V83">
        <v>2891</v>
      </c>
      <c r="W83">
        <v>3386</v>
      </c>
      <c r="X83">
        <v>3151</v>
      </c>
      <c r="Y83">
        <v>2654</v>
      </c>
      <c r="Z83">
        <v>3488</v>
      </c>
      <c r="AA83">
        <v>1857</v>
      </c>
      <c r="AB83">
        <v>2193</v>
      </c>
      <c r="AC83">
        <v>2785</v>
      </c>
      <c r="AD83">
        <v>3304</v>
      </c>
      <c r="AE83">
        <v>2891</v>
      </c>
      <c r="AF83">
        <v>3365</v>
      </c>
      <c r="AG83">
        <v>3107</v>
      </c>
      <c r="AH83">
        <v>2588</v>
      </c>
      <c r="AI83">
        <v>3363</v>
      </c>
    </row>
    <row r="84" spans="1:35" x14ac:dyDescent="0.45">
      <c r="A84">
        <v>72557</v>
      </c>
      <c r="B84">
        <v>3409</v>
      </c>
      <c r="C84">
        <v>75205</v>
      </c>
      <c r="D84">
        <v>5162</v>
      </c>
      <c r="E84">
        <v>48761</v>
      </c>
      <c r="F84">
        <v>485318</v>
      </c>
      <c r="G84">
        <v>4796</v>
      </c>
      <c r="H84">
        <v>3520</v>
      </c>
      <c r="I84">
        <v>5861</v>
      </c>
      <c r="J84">
        <v>3372</v>
      </c>
      <c r="K84">
        <v>25880</v>
      </c>
      <c r="L84">
        <v>5556</v>
      </c>
      <c r="M84">
        <v>15169</v>
      </c>
      <c r="N84">
        <v>3893</v>
      </c>
      <c r="O84">
        <v>10765</v>
      </c>
      <c r="P84">
        <v>2582</v>
      </c>
      <c r="Q84">
        <v>6241</v>
      </c>
      <c r="R84">
        <v>5353</v>
      </c>
      <c r="S84">
        <v>5827</v>
      </c>
      <c r="T84">
        <v>5679</v>
      </c>
      <c r="U84">
        <v>3098</v>
      </c>
      <c r="V84">
        <v>2646</v>
      </c>
      <c r="W84">
        <v>3329</v>
      </c>
      <c r="X84">
        <v>2991</v>
      </c>
      <c r="Y84">
        <v>2763</v>
      </c>
      <c r="Z84">
        <v>3782</v>
      </c>
      <c r="AA84">
        <v>1874</v>
      </c>
      <c r="AB84">
        <v>2256</v>
      </c>
      <c r="AC84">
        <v>2847</v>
      </c>
      <c r="AD84">
        <v>3127</v>
      </c>
      <c r="AE84">
        <v>2730</v>
      </c>
      <c r="AF84">
        <v>3266</v>
      </c>
      <c r="AG84">
        <v>2932</v>
      </c>
      <c r="AH84">
        <v>2824</v>
      </c>
      <c r="AI84">
        <v>3150</v>
      </c>
    </row>
    <row r="85" spans="1:35" x14ac:dyDescent="0.45">
      <c r="A85">
        <v>103305</v>
      </c>
      <c r="B85">
        <v>5214</v>
      </c>
      <c r="C85">
        <v>100814</v>
      </c>
      <c r="D85">
        <v>3362</v>
      </c>
      <c r="E85">
        <v>54369</v>
      </c>
      <c r="F85">
        <v>3846</v>
      </c>
      <c r="G85">
        <v>3763</v>
      </c>
      <c r="H85">
        <v>2810</v>
      </c>
      <c r="I85">
        <v>5478</v>
      </c>
      <c r="J85">
        <v>3269</v>
      </c>
      <c r="K85">
        <v>21343</v>
      </c>
      <c r="L85">
        <v>3422</v>
      </c>
      <c r="M85">
        <v>13318</v>
      </c>
      <c r="N85">
        <v>3434</v>
      </c>
      <c r="O85">
        <v>10529</v>
      </c>
      <c r="P85">
        <v>2417</v>
      </c>
      <c r="Q85">
        <v>6321</v>
      </c>
      <c r="R85">
        <v>3399</v>
      </c>
      <c r="S85">
        <v>5816</v>
      </c>
      <c r="T85">
        <v>3697</v>
      </c>
      <c r="U85">
        <v>2788</v>
      </c>
      <c r="V85">
        <v>2523</v>
      </c>
      <c r="W85">
        <v>3198</v>
      </c>
      <c r="X85">
        <v>2901</v>
      </c>
      <c r="Y85">
        <v>2803</v>
      </c>
      <c r="Z85">
        <v>3519</v>
      </c>
      <c r="AA85">
        <v>2059</v>
      </c>
      <c r="AB85">
        <v>2069</v>
      </c>
      <c r="AC85">
        <v>2766</v>
      </c>
      <c r="AD85">
        <v>2998</v>
      </c>
      <c r="AE85">
        <v>2735</v>
      </c>
      <c r="AF85">
        <v>3213</v>
      </c>
      <c r="AG85">
        <v>2777</v>
      </c>
      <c r="AH85">
        <v>2758</v>
      </c>
      <c r="AI85">
        <v>3011</v>
      </c>
    </row>
    <row r="86" spans="1:35" x14ac:dyDescent="0.45">
      <c r="A86">
        <v>73027</v>
      </c>
      <c r="B86">
        <v>3461</v>
      </c>
      <c r="C86">
        <v>85197</v>
      </c>
      <c r="D86">
        <v>4993</v>
      </c>
      <c r="E86">
        <v>36690</v>
      </c>
      <c r="F86">
        <v>4301</v>
      </c>
      <c r="G86">
        <v>5333</v>
      </c>
      <c r="H86">
        <v>3533</v>
      </c>
      <c r="I86">
        <v>5507</v>
      </c>
      <c r="J86">
        <v>3541</v>
      </c>
      <c r="K86">
        <v>11662</v>
      </c>
      <c r="L86">
        <v>4336</v>
      </c>
      <c r="M86">
        <v>23598</v>
      </c>
      <c r="N86">
        <v>4924</v>
      </c>
      <c r="O86">
        <v>10400</v>
      </c>
      <c r="P86">
        <v>2420</v>
      </c>
      <c r="Q86">
        <v>6622</v>
      </c>
      <c r="R86">
        <v>4455</v>
      </c>
      <c r="S86">
        <v>5573</v>
      </c>
      <c r="T86">
        <v>5783</v>
      </c>
      <c r="U86">
        <v>2585</v>
      </c>
      <c r="V86">
        <v>2765</v>
      </c>
      <c r="W86">
        <v>3307</v>
      </c>
      <c r="X86">
        <v>2967</v>
      </c>
      <c r="Y86">
        <v>2783</v>
      </c>
      <c r="Z86">
        <v>3301</v>
      </c>
      <c r="AA86">
        <v>1956</v>
      </c>
      <c r="AB86">
        <v>2197</v>
      </c>
      <c r="AC86">
        <v>2704</v>
      </c>
      <c r="AD86">
        <v>3117</v>
      </c>
      <c r="AE86">
        <v>2740</v>
      </c>
      <c r="AF86">
        <v>3263</v>
      </c>
      <c r="AG86">
        <v>2846</v>
      </c>
      <c r="AH86">
        <v>2707</v>
      </c>
      <c r="AI86">
        <v>3138</v>
      </c>
    </row>
    <row r="87" spans="1:35" x14ac:dyDescent="0.45">
      <c r="A87">
        <v>68278</v>
      </c>
      <c r="B87">
        <v>3591</v>
      </c>
      <c r="C87">
        <v>67787</v>
      </c>
      <c r="D87">
        <v>4128</v>
      </c>
      <c r="E87">
        <v>51834</v>
      </c>
      <c r="F87">
        <v>4962</v>
      </c>
      <c r="G87">
        <v>5129</v>
      </c>
      <c r="H87">
        <v>6362</v>
      </c>
      <c r="I87">
        <v>5754</v>
      </c>
      <c r="J87">
        <v>4166</v>
      </c>
      <c r="K87">
        <v>16347</v>
      </c>
      <c r="L87">
        <v>3605</v>
      </c>
      <c r="M87">
        <v>16675</v>
      </c>
      <c r="N87">
        <v>3764</v>
      </c>
      <c r="O87">
        <v>12281</v>
      </c>
      <c r="P87">
        <v>2335</v>
      </c>
      <c r="Q87">
        <v>6332</v>
      </c>
      <c r="R87">
        <v>3699</v>
      </c>
      <c r="S87">
        <v>6052</v>
      </c>
      <c r="T87">
        <v>3516</v>
      </c>
      <c r="U87">
        <v>2833</v>
      </c>
      <c r="V87">
        <v>2704</v>
      </c>
      <c r="W87">
        <v>3406</v>
      </c>
      <c r="X87">
        <v>2790</v>
      </c>
      <c r="Y87">
        <v>2828</v>
      </c>
      <c r="Z87">
        <v>3298</v>
      </c>
      <c r="AA87">
        <v>1983</v>
      </c>
      <c r="AB87">
        <v>1992</v>
      </c>
      <c r="AC87">
        <v>2784</v>
      </c>
      <c r="AD87">
        <v>3068</v>
      </c>
      <c r="AE87">
        <v>2707</v>
      </c>
      <c r="AF87">
        <v>3406</v>
      </c>
      <c r="AG87">
        <v>3260</v>
      </c>
      <c r="AH87">
        <v>2746</v>
      </c>
      <c r="AI87">
        <v>3358</v>
      </c>
    </row>
    <row r="88" spans="1:35" x14ac:dyDescent="0.45">
      <c r="A88">
        <v>60226</v>
      </c>
      <c r="B88">
        <v>3332</v>
      </c>
      <c r="C88">
        <v>203776</v>
      </c>
      <c r="D88">
        <v>3007</v>
      </c>
      <c r="E88">
        <v>39440</v>
      </c>
      <c r="F88">
        <v>3801</v>
      </c>
      <c r="G88">
        <v>5745</v>
      </c>
      <c r="H88">
        <v>6022</v>
      </c>
      <c r="I88">
        <v>6193</v>
      </c>
      <c r="J88">
        <v>5996</v>
      </c>
      <c r="K88">
        <v>13994</v>
      </c>
      <c r="L88">
        <v>4005</v>
      </c>
      <c r="M88">
        <v>21059</v>
      </c>
      <c r="N88">
        <v>4019</v>
      </c>
      <c r="O88">
        <v>161767</v>
      </c>
      <c r="P88">
        <v>4190</v>
      </c>
      <c r="Q88">
        <v>5991</v>
      </c>
      <c r="R88">
        <v>3840</v>
      </c>
      <c r="S88">
        <v>6005</v>
      </c>
      <c r="T88">
        <v>3426</v>
      </c>
      <c r="U88">
        <v>2846</v>
      </c>
      <c r="V88">
        <v>3046</v>
      </c>
      <c r="W88">
        <v>3377</v>
      </c>
      <c r="X88">
        <v>2933</v>
      </c>
      <c r="Y88">
        <v>2859</v>
      </c>
      <c r="Z88">
        <v>3380</v>
      </c>
      <c r="AA88">
        <v>1971</v>
      </c>
      <c r="AB88">
        <v>2206</v>
      </c>
      <c r="AC88">
        <v>2845</v>
      </c>
      <c r="AD88">
        <v>3175</v>
      </c>
      <c r="AE88">
        <v>2883</v>
      </c>
      <c r="AF88">
        <v>3231</v>
      </c>
      <c r="AG88">
        <v>2945</v>
      </c>
      <c r="AH88">
        <v>2866</v>
      </c>
      <c r="AI88">
        <v>3351</v>
      </c>
    </row>
    <row r="89" spans="1:35" x14ac:dyDescent="0.45">
      <c r="A89">
        <v>44680</v>
      </c>
      <c r="B89">
        <v>6190</v>
      </c>
      <c r="C89">
        <v>86875</v>
      </c>
      <c r="D89">
        <v>4049</v>
      </c>
      <c r="E89">
        <v>60348</v>
      </c>
      <c r="F89">
        <v>3935</v>
      </c>
      <c r="G89">
        <v>5190</v>
      </c>
      <c r="H89">
        <v>4426</v>
      </c>
      <c r="I89">
        <v>5515</v>
      </c>
      <c r="J89">
        <v>4079</v>
      </c>
      <c r="K89">
        <v>16692</v>
      </c>
      <c r="L89">
        <v>4234</v>
      </c>
      <c r="M89">
        <v>8403</v>
      </c>
      <c r="N89">
        <v>4875</v>
      </c>
      <c r="O89">
        <v>10378</v>
      </c>
      <c r="P89">
        <v>2441</v>
      </c>
      <c r="Q89">
        <v>5571</v>
      </c>
      <c r="R89">
        <v>4056</v>
      </c>
      <c r="S89">
        <v>5976</v>
      </c>
      <c r="T89">
        <v>4213</v>
      </c>
      <c r="U89">
        <v>2866</v>
      </c>
      <c r="V89">
        <v>2760</v>
      </c>
      <c r="W89">
        <v>3549</v>
      </c>
      <c r="X89">
        <v>2872</v>
      </c>
      <c r="Y89">
        <v>2820</v>
      </c>
      <c r="Z89">
        <v>3462</v>
      </c>
      <c r="AA89">
        <v>1769</v>
      </c>
      <c r="AB89">
        <v>2222</v>
      </c>
      <c r="AC89">
        <v>2818</v>
      </c>
      <c r="AD89">
        <v>3177</v>
      </c>
      <c r="AE89">
        <v>2817</v>
      </c>
      <c r="AF89">
        <v>3292</v>
      </c>
      <c r="AG89">
        <v>2936</v>
      </c>
      <c r="AH89">
        <v>2778</v>
      </c>
      <c r="AI89">
        <v>3299</v>
      </c>
    </row>
    <row r="90" spans="1:35" x14ac:dyDescent="0.45">
      <c r="A90">
        <v>68043</v>
      </c>
      <c r="B90">
        <v>3740</v>
      </c>
      <c r="C90">
        <v>63447</v>
      </c>
      <c r="D90">
        <v>3626</v>
      </c>
      <c r="E90">
        <v>52774</v>
      </c>
      <c r="F90">
        <v>3546</v>
      </c>
      <c r="G90">
        <v>2971</v>
      </c>
      <c r="H90">
        <v>3355</v>
      </c>
      <c r="I90">
        <v>5615</v>
      </c>
      <c r="J90">
        <v>3451</v>
      </c>
      <c r="K90">
        <v>20195</v>
      </c>
      <c r="L90">
        <v>4512</v>
      </c>
      <c r="M90">
        <v>18555</v>
      </c>
      <c r="N90">
        <v>4578</v>
      </c>
      <c r="O90">
        <v>10220</v>
      </c>
      <c r="P90">
        <v>2326</v>
      </c>
      <c r="Q90">
        <v>6285</v>
      </c>
      <c r="R90">
        <v>4589</v>
      </c>
      <c r="S90">
        <v>5967</v>
      </c>
      <c r="T90">
        <v>4609</v>
      </c>
      <c r="U90">
        <v>3096</v>
      </c>
      <c r="V90">
        <v>2749</v>
      </c>
      <c r="W90">
        <v>3204</v>
      </c>
      <c r="X90">
        <v>2969</v>
      </c>
      <c r="Y90">
        <v>2794</v>
      </c>
      <c r="Z90">
        <v>3243</v>
      </c>
      <c r="AA90">
        <v>1909</v>
      </c>
      <c r="AB90">
        <v>1986</v>
      </c>
      <c r="AC90">
        <v>2769</v>
      </c>
      <c r="AD90">
        <v>3209</v>
      </c>
      <c r="AE90">
        <v>2742</v>
      </c>
      <c r="AF90">
        <v>3184</v>
      </c>
      <c r="AG90">
        <v>2936</v>
      </c>
      <c r="AH90">
        <v>2757</v>
      </c>
      <c r="AI90">
        <v>3409</v>
      </c>
    </row>
    <row r="91" spans="1:35" x14ac:dyDescent="0.45">
      <c r="A91">
        <v>77402</v>
      </c>
      <c r="B91">
        <v>90514</v>
      </c>
      <c r="C91">
        <v>86654</v>
      </c>
      <c r="D91">
        <v>95759</v>
      </c>
      <c r="E91">
        <v>43062</v>
      </c>
      <c r="F91">
        <v>3843</v>
      </c>
      <c r="G91">
        <v>5448</v>
      </c>
      <c r="H91">
        <v>3459</v>
      </c>
      <c r="I91">
        <v>5349</v>
      </c>
      <c r="J91">
        <v>3685</v>
      </c>
      <c r="K91">
        <v>26529</v>
      </c>
      <c r="L91">
        <v>3887</v>
      </c>
      <c r="M91">
        <v>24651</v>
      </c>
      <c r="N91">
        <v>4157</v>
      </c>
      <c r="O91">
        <v>11095</v>
      </c>
      <c r="P91">
        <v>2395</v>
      </c>
      <c r="Q91">
        <v>6278</v>
      </c>
      <c r="R91">
        <v>4235</v>
      </c>
      <c r="S91">
        <v>6732</v>
      </c>
      <c r="T91">
        <v>3975</v>
      </c>
      <c r="U91">
        <v>2900</v>
      </c>
      <c r="V91">
        <v>2861</v>
      </c>
      <c r="W91">
        <v>3424</v>
      </c>
      <c r="X91">
        <v>2938</v>
      </c>
      <c r="Y91">
        <v>2655</v>
      </c>
      <c r="Z91">
        <v>3280</v>
      </c>
      <c r="AA91">
        <v>1894</v>
      </c>
      <c r="AB91">
        <v>1985</v>
      </c>
      <c r="AC91">
        <v>2758</v>
      </c>
      <c r="AD91">
        <v>3203</v>
      </c>
      <c r="AE91">
        <v>2817</v>
      </c>
      <c r="AF91">
        <v>3261</v>
      </c>
      <c r="AG91">
        <v>3051</v>
      </c>
      <c r="AH91">
        <v>2716</v>
      </c>
      <c r="AI91">
        <v>3147</v>
      </c>
    </row>
    <row r="92" spans="1:35" x14ac:dyDescent="0.45">
      <c r="A92">
        <v>105731</v>
      </c>
      <c r="B92">
        <v>3744</v>
      </c>
      <c r="C92">
        <v>77487</v>
      </c>
      <c r="D92">
        <v>3818</v>
      </c>
      <c r="E92">
        <v>64091</v>
      </c>
      <c r="F92">
        <v>3720</v>
      </c>
      <c r="G92">
        <v>4156</v>
      </c>
      <c r="H92">
        <v>3485</v>
      </c>
      <c r="I92">
        <v>5000</v>
      </c>
      <c r="J92">
        <v>3465</v>
      </c>
      <c r="K92">
        <v>22873</v>
      </c>
      <c r="L92">
        <v>4092</v>
      </c>
      <c r="M92">
        <v>23337</v>
      </c>
      <c r="N92">
        <v>4492</v>
      </c>
      <c r="O92">
        <v>10593</v>
      </c>
      <c r="P92">
        <v>2418</v>
      </c>
      <c r="Q92">
        <v>6300</v>
      </c>
      <c r="R92">
        <v>4313</v>
      </c>
      <c r="S92">
        <v>6016</v>
      </c>
      <c r="T92">
        <v>4076</v>
      </c>
      <c r="U92">
        <v>3503</v>
      </c>
      <c r="V92">
        <v>2796</v>
      </c>
      <c r="W92">
        <v>3289</v>
      </c>
      <c r="X92">
        <v>3150</v>
      </c>
      <c r="Y92">
        <v>2805</v>
      </c>
      <c r="Z92">
        <v>3519</v>
      </c>
      <c r="AA92">
        <v>2155</v>
      </c>
      <c r="AB92">
        <v>2175</v>
      </c>
      <c r="AC92">
        <v>2737</v>
      </c>
      <c r="AD92">
        <v>3120</v>
      </c>
      <c r="AE92">
        <v>2867</v>
      </c>
      <c r="AF92">
        <v>3270</v>
      </c>
      <c r="AG92">
        <v>2996</v>
      </c>
      <c r="AH92">
        <v>2864</v>
      </c>
      <c r="AI92">
        <v>3295</v>
      </c>
    </row>
    <row r="93" spans="1:35" x14ac:dyDescent="0.45">
      <c r="A93">
        <v>91794</v>
      </c>
      <c r="B93">
        <v>3257</v>
      </c>
      <c r="C93">
        <v>85301</v>
      </c>
      <c r="D93">
        <v>3475</v>
      </c>
      <c r="E93">
        <v>67104</v>
      </c>
      <c r="F93">
        <v>5215</v>
      </c>
      <c r="G93">
        <v>5925</v>
      </c>
      <c r="H93">
        <v>4192</v>
      </c>
      <c r="I93">
        <v>5482</v>
      </c>
      <c r="J93">
        <v>4259</v>
      </c>
      <c r="K93">
        <v>19972</v>
      </c>
      <c r="L93">
        <v>3777</v>
      </c>
      <c r="M93">
        <v>11767</v>
      </c>
      <c r="N93">
        <v>3844</v>
      </c>
      <c r="O93">
        <v>10395</v>
      </c>
      <c r="P93">
        <v>2517</v>
      </c>
      <c r="Q93">
        <v>6320</v>
      </c>
      <c r="R93">
        <v>3192</v>
      </c>
      <c r="S93">
        <v>5131</v>
      </c>
      <c r="T93">
        <v>4663</v>
      </c>
      <c r="U93">
        <v>3109</v>
      </c>
      <c r="V93">
        <v>2686</v>
      </c>
      <c r="W93">
        <v>3245</v>
      </c>
      <c r="X93">
        <v>3167</v>
      </c>
      <c r="Y93">
        <v>2755</v>
      </c>
      <c r="Z93">
        <v>3414</v>
      </c>
      <c r="AA93">
        <v>2038</v>
      </c>
      <c r="AB93">
        <v>1961</v>
      </c>
      <c r="AC93">
        <v>5669</v>
      </c>
      <c r="AD93">
        <v>2956</v>
      </c>
      <c r="AE93">
        <v>2693</v>
      </c>
      <c r="AF93">
        <v>3234</v>
      </c>
      <c r="AG93">
        <v>2792</v>
      </c>
      <c r="AH93">
        <v>2861</v>
      </c>
      <c r="AI93">
        <v>3166</v>
      </c>
    </row>
    <row r="94" spans="1:35" x14ac:dyDescent="0.45">
      <c r="A94">
        <v>70404</v>
      </c>
      <c r="B94">
        <v>3744</v>
      </c>
      <c r="C94">
        <v>53671</v>
      </c>
      <c r="D94">
        <v>3646</v>
      </c>
      <c r="E94">
        <v>43092</v>
      </c>
      <c r="F94">
        <v>4338</v>
      </c>
      <c r="G94">
        <v>4119</v>
      </c>
      <c r="H94">
        <v>4165</v>
      </c>
      <c r="I94">
        <v>6032</v>
      </c>
      <c r="J94">
        <v>4037</v>
      </c>
      <c r="K94">
        <v>23275</v>
      </c>
      <c r="L94">
        <v>6493</v>
      </c>
      <c r="M94">
        <v>21655</v>
      </c>
      <c r="N94">
        <v>4771</v>
      </c>
      <c r="O94">
        <v>10590</v>
      </c>
      <c r="P94">
        <v>2429</v>
      </c>
      <c r="Q94">
        <v>6274</v>
      </c>
      <c r="R94">
        <v>3868</v>
      </c>
      <c r="S94">
        <v>5032</v>
      </c>
      <c r="T94">
        <v>3917</v>
      </c>
      <c r="U94">
        <v>3016</v>
      </c>
      <c r="V94">
        <v>2960</v>
      </c>
      <c r="W94">
        <v>3492</v>
      </c>
      <c r="X94">
        <v>3136</v>
      </c>
      <c r="Y94">
        <v>2711</v>
      </c>
      <c r="Z94">
        <v>3587</v>
      </c>
      <c r="AA94">
        <v>2027</v>
      </c>
      <c r="AB94">
        <v>2059</v>
      </c>
      <c r="AC94">
        <v>2807</v>
      </c>
      <c r="AD94">
        <v>3050</v>
      </c>
      <c r="AE94">
        <v>2971</v>
      </c>
      <c r="AF94">
        <v>3466</v>
      </c>
      <c r="AG94">
        <v>3133</v>
      </c>
      <c r="AH94">
        <v>2726</v>
      </c>
      <c r="AI94">
        <v>3549</v>
      </c>
    </row>
    <row r="95" spans="1:35" x14ac:dyDescent="0.45">
      <c r="A95">
        <v>80158</v>
      </c>
      <c r="B95">
        <v>3727</v>
      </c>
      <c r="C95">
        <v>87390</v>
      </c>
      <c r="D95">
        <v>3477</v>
      </c>
      <c r="E95">
        <v>61040</v>
      </c>
      <c r="F95">
        <v>3643</v>
      </c>
      <c r="G95">
        <v>6340</v>
      </c>
      <c r="H95">
        <v>3441</v>
      </c>
      <c r="I95">
        <v>5304</v>
      </c>
      <c r="J95">
        <v>3242</v>
      </c>
      <c r="K95">
        <v>27502</v>
      </c>
      <c r="L95">
        <v>3971</v>
      </c>
      <c r="M95">
        <v>17742</v>
      </c>
      <c r="N95">
        <v>4783</v>
      </c>
      <c r="O95">
        <v>27493</v>
      </c>
      <c r="P95">
        <v>2228</v>
      </c>
      <c r="Q95">
        <v>4906</v>
      </c>
      <c r="R95">
        <v>4027</v>
      </c>
      <c r="S95">
        <v>6053</v>
      </c>
      <c r="T95">
        <v>3880</v>
      </c>
      <c r="U95">
        <v>3004</v>
      </c>
      <c r="V95">
        <v>2851</v>
      </c>
      <c r="W95">
        <v>3313</v>
      </c>
      <c r="X95">
        <v>2977</v>
      </c>
      <c r="Y95">
        <v>2806</v>
      </c>
      <c r="Z95">
        <v>3346</v>
      </c>
      <c r="AA95">
        <v>1863</v>
      </c>
      <c r="AB95">
        <v>2252</v>
      </c>
      <c r="AC95">
        <v>2773</v>
      </c>
      <c r="AD95">
        <v>3311</v>
      </c>
      <c r="AE95">
        <v>2845</v>
      </c>
      <c r="AF95">
        <v>3254</v>
      </c>
      <c r="AG95">
        <v>2801</v>
      </c>
      <c r="AH95">
        <v>2872</v>
      </c>
      <c r="AI95">
        <v>3335</v>
      </c>
    </row>
    <row r="96" spans="1:35" x14ac:dyDescent="0.45">
      <c r="A96">
        <v>63475</v>
      </c>
      <c r="B96">
        <v>3913</v>
      </c>
      <c r="C96">
        <v>78950</v>
      </c>
      <c r="D96">
        <v>5008</v>
      </c>
      <c r="E96">
        <v>56282</v>
      </c>
      <c r="F96">
        <v>4019</v>
      </c>
      <c r="G96">
        <v>5716</v>
      </c>
      <c r="H96">
        <v>3432</v>
      </c>
      <c r="I96">
        <v>5106</v>
      </c>
      <c r="J96">
        <v>3705</v>
      </c>
      <c r="K96">
        <v>20076</v>
      </c>
      <c r="L96">
        <v>4625</v>
      </c>
      <c r="M96">
        <v>22523</v>
      </c>
      <c r="N96">
        <v>8863</v>
      </c>
      <c r="O96">
        <v>10426</v>
      </c>
      <c r="P96">
        <v>2027</v>
      </c>
      <c r="Q96">
        <v>6358</v>
      </c>
      <c r="R96">
        <v>4387</v>
      </c>
      <c r="S96">
        <v>6146</v>
      </c>
      <c r="T96">
        <v>4213</v>
      </c>
      <c r="U96">
        <v>3124</v>
      </c>
      <c r="V96">
        <v>2816</v>
      </c>
      <c r="W96">
        <v>3257</v>
      </c>
      <c r="X96">
        <v>2965</v>
      </c>
      <c r="Y96">
        <v>2877</v>
      </c>
      <c r="Z96">
        <v>3605</v>
      </c>
      <c r="AA96">
        <v>1937</v>
      </c>
      <c r="AB96">
        <v>2219</v>
      </c>
      <c r="AC96">
        <v>2863</v>
      </c>
      <c r="AD96">
        <v>3245</v>
      </c>
      <c r="AE96">
        <v>2835</v>
      </c>
      <c r="AF96">
        <v>3256</v>
      </c>
      <c r="AG96">
        <v>2926</v>
      </c>
      <c r="AH96">
        <v>3074</v>
      </c>
      <c r="AI96">
        <v>3409</v>
      </c>
    </row>
    <row r="97" spans="1:110" x14ac:dyDescent="0.45">
      <c r="A97">
        <v>61320</v>
      </c>
      <c r="B97">
        <v>4089</v>
      </c>
      <c r="C97">
        <v>75341</v>
      </c>
      <c r="D97">
        <v>3708</v>
      </c>
      <c r="E97">
        <v>28922</v>
      </c>
      <c r="F97">
        <v>4916</v>
      </c>
      <c r="G97">
        <v>5484</v>
      </c>
      <c r="H97">
        <v>4506</v>
      </c>
      <c r="I97">
        <v>5850</v>
      </c>
      <c r="J97">
        <v>4469</v>
      </c>
      <c r="K97">
        <v>26263</v>
      </c>
      <c r="L97">
        <v>5204</v>
      </c>
      <c r="M97">
        <v>14885</v>
      </c>
      <c r="N97">
        <v>3953</v>
      </c>
      <c r="O97">
        <v>13575</v>
      </c>
      <c r="P97">
        <v>2535</v>
      </c>
      <c r="Q97">
        <v>6638</v>
      </c>
      <c r="R97">
        <v>4249</v>
      </c>
      <c r="S97">
        <v>6215</v>
      </c>
      <c r="T97">
        <v>3985</v>
      </c>
      <c r="U97">
        <v>3067</v>
      </c>
      <c r="V97">
        <v>2821</v>
      </c>
      <c r="W97">
        <v>3311</v>
      </c>
      <c r="X97">
        <v>2851</v>
      </c>
      <c r="Y97">
        <v>2845</v>
      </c>
      <c r="Z97">
        <v>3501</v>
      </c>
      <c r="AA97">
        <v>1938</v>
      </c>
      <c r="AB97">
        <v>2049</v>
      </c>
      <c r="AC97">
        <v>2753</v>
      </c>
      <c r="AD97">
        <v>2978</v>
      </c>
      <c r="AE97">
        <v>2797</v>
      </c>
      <c r="AF97">
        <v>3261</v>
      </c>
      <c r="AG97">
        <v>3099</v>
      </c>
      <c r="AH97">
        <v>5609</v>
      </c>
      <c r="AI97">
        <v>3250</v>
      </c>
    </row>
    <row r="98" spans="1:110" x14ac:dyDescent="0.45">
      <c r="A98">
        <v>57950</v>
      </c>
      <c r="B98">
        <v>5086</v>
      </c>
      <c r="C98">
        <v>51498</v>
      </c>
      <c r="D98">
        <v>4161</v>
      </c>
      <c r="E98">
        <v>76686</v>
      </c>
      <c r="F98">
        <v>4392</v>
      </c>
      <c r="G98">
        <v>4917</v>
      </c>
      <c r="H98">
        <v>3320</v>
      </c>
      <c r="I98">
        <v>5950</v>
      </c>
      <c r="J98">
        <v>3477</v>
      </c>
      <c r="K98">
        <v>17902</v>
      </c>
      <c r="L98">
        <v>4011</v>
      </c>
      <c r="M98">
        <v>21680</v>
      </c>
      <c r="N98">
        <v>5513</v>
      </c>
      <c r="O98">
        <v>14389</v>
      </c>
      <c r="P98">
        <v>2667</v>
      </c>
      <c r="Q98">
        <v>7369</v>
      </c>
      <c r="R98">
        <v>4444</v>
      </c>
      <c r="S98">
        <v>6556</v>
      </c>
      <c r="T98">
        <v>3780</v>
      </c>
      <c r="U98">
        <v>3066</v>
      </c>
      <c r="V98">
        <v>3054</v>
      </c>
      <c r="W98">
        <v>3511</v>
      </c>
      <c r="X98">
        <v>3610</v>
      </c>
      <c r="Y98">
        <v>2987</v>
      </c>
      <c r="Z98">
        <v>3475</v>
      </c>
      <c r="AA98">
        <v>2728</v>
      </c>
      <c r="AB98">
        <v>2890</v>
      </c>
      <c r="AC98">
        <v>2954</v>
      </c>
      <c r="AD98">
        <v>4153</v>
      </c>
      <c r="AE98">
        <v>3077</v>
      </c>
      <c r="AF98">
        <v>3478</v>
      </c>
      <c r="AG98">
        <v>3610</v>
      </c>
      <c r="AH98">
        <v>2884</v>
      </c>
      <c r="AI98">
        <v>3568</v>
      </c>
    </row>
    <row r="99" spans="1:110" x14ac:dyDescent="0.45">
      <c r="A99">
        <v>63966</v>
      </c>
      <c r="B99">
        <v>3654</v>
      </c>
      <c r="C99">
        <v>44968</v>
      </c>
      <c r="D99">
        <v>3553</v>
      </c>
      <c r="E99">
        <v>36644</v>
      </c>
      <c r="F99">
        <v>4585</v>
      </c>
      <c r="G99">
        <v>5958</v>
      </c>
      <c r="H99">
        <v>5408</v>
      </c>
      <c r="I99">
        <v>5216</v>
      </c>
      <c r="J99">
        <v>4818</v>
      </c>
      <c r="K99">
        <v>16637</v>
      </c>
      <c r="L99">
        <v>4321</v>
      </c>
      <c r="M99">
        <v>13107</v>
      </c>
      <c r="N99">
        <v>6121</v>
      </c>
      <c r="O99">
        <v>10652</v>
      </c>
      <c r="P99">
        <v>2483</v>
      </c>
      <c r="Q99">
        <v>6640</v>
      </c>
      <c r="R99">
        <v>5177</v>
      </c>
      <c r="S99">
        <v>6573</v>
      </c>
      <c r="T99">
        <v>5492</v>
      </c>
      <c r="U99">
        <v>2886</v>
      </c>
      <c r="V99">
        <v>2856</v>
      </c>
      <c r="W99">
        <v>3243</v>
      </c>
      <c r="X99">
        <v>3191</v>
      </c>
      <c r="Y99">
        <v>3488</v>
      </c>
      <c r="Z99">
        <v>3612</v>
      </c>
      <c r="AA99">
        <v>2001</v>
      </c>
      <c r="AB99">
        <v>2195</v>
      </c>
      <c r="AC99">
        <v>2715</v>
      </c>
      <c r="AD99">
        <v>3073</v>
      </c>
      <c r="AE99">
        <v>2846</v>
      </c>
      <c r="AF99">
        <v>3240</v>
      </c>
      <c r="AG99">
        <v>3221</v>
      </c>
      <c r="AH99">
        <v>2718</v>
      </c>
      <c r="AI99">
        <v>3342</v>
      </c>
    </row>
    <row r="100" spans="1:110" x14ac:dyDescent="0.45">
      <c r="A100">
        <v>40311</v>
      </c>
      <c r="B100">
        <v>4018</v>
      </c>
      <c r="C100">
        <v>61414</v>
      </c>
      <c r="D100">
        <v>4078</v>
      </c>
      <c r="E100">
        <v>52028</v>
      </c>
      <c r="F100">
        <v>4550</v>
      </c>
      <c r="G100">
        <v>2989</v>
      </c>
      <c r="H100">
        <v>5885</v>
      </c>
      <c r="I100">
        <v>5622</v>
      </c>
      <c r="J100">
        <v>5731</v>
      </c>
      <c r="K100">
        <v>25348</v>
      </c>
      <c r="L100">
        <v>3843</v>
      </c>
      <c r="M100">
        <v>15024</v>
      </c>
      <c r="N100">
        <v>5306</v>
      </c>
      <c r="O100">
        <v>10964</v>
      </c>
      <c r="P100">
        <v>2496</v>
      </c>
      <c r="Q100">
        <v>6371</v>
      </c>
      <c r="R100">
        <v>4422</v>
      </c>
      <c r="S100">
        <v>6125</v>
      </c>
      <c r="T100">
        <v>4071</v>
      </c>
      <c r="U100">
        <v>2893</v>
      </c>
      <c r="V100">
        <v>2889</v>
      </c>
      <c r="W100">
        <v>3371</v>
      </c>
      <c r="X100">
        <v>2933</v>
      </c>
      <c r="Y100">
        <v>2955</v>
      </c>
      <c r="Z100">
        <v>3317</v>
      </c>
      <c r="AA100">
        <v>2037</v>
      </c>
      <c r="AB100">
        <v>2239</v>
      </c>
      <c r="AC100">
        <v>2722</v>
      </c>
      <c r="AD100">
        <v>3091</v>
      </c>
      <c r="AE100">
        <v>2923</v>
      </c>
      <c r="AF100">
        <v>3366</v>
      </c>
      <c r="AG100">
        <v>2919</v>
      </c>
      <c r="AH100">
        <v>2919</v>
      </c>
      <c r="AI100">
        <v>3219</v>
      </c>
    </row>
    <row r="101" spans="1:110" x14ac:dyDescent="0.45">
      <c r="A101">
        <v>48750</v>
      </c>
      <c r="B101">
        <v>4387</v>
      </c>
      <c r="C101">
        <v>43037</v>
      </c>
      <c r="D101">
        <v>4213</v>
      </c>
      <c r="E101">
        <v>56927</v>
      </c>
      <c r="F101">
        <v>4916</v>
      </c>
      <c r="G101">
        <v>5148</v>
      </c>
      <c r="H101">
        <v>4723</v>
      </c>
      <c r="I101">
        <v>5609</v>
      </c>
      <c r="J101">
        <v>4429</v>
      </c>
      <c r="K101">
        <v>22071</v>
      </c>
      <c r="L101">
        <v>5273</v>
      </c>
      <c r="M101">
        <v>12250</v>
      </c>
      <c r="N101">
        <v>4443</v>
      </c>
      <c r="O101">
        <v>11303</v>
      </c>
      <c r="P101">
        <v>2508</v>
      </c>
      <c r="Q101">
        <v>6917</v>
      </c>
      <c r="R101">
        <v>5073</v>
      </c>
      <c r="S101">
        <v>6185</v>
      </c>
      <c r="T101">
        <v>4580</v>
      </c>
      <c r="U101">
        <v>3039</v>
      </c>
      <c r="V101">
        <v>2989</v>
      </c>
      <c r="W101">
        <v>3333</v>
      </c>
      <c r="X101">
        <v>3048</v>
      </c>
      <c r="Y101">
        <v>2936</v>
      </c>
      <c r="Z101">
        <v>3290</v>
      </c>
      <c r="AA101">
        <v>2120</v>
      </c>
      <c r="AB101">
        <v>2167</v>
      </c>
      <c r="AC101">
        <v>2691</v>
      </c>
      <c r="AD101">
        <v>3002</v>
      </c>
      <c r="AE101">
        <v>3062</v>
      </c>
      <c r="AF101">
        <v>3249</v>
      </c>
      <c r="AG101">
        <v>3012</v>
      </c>
      <c r="AH101">
        <v>2897</v>
      </c>
      <c r="AI101">
        <v>3226</v>
      </c>
    </row>
    <row r="102" spans="1:110" x14ac:dyDescent="0.45">
      <c r="A102">
        <v>86284</v>
      </c>
      <c r="B102">
        <v>3226</v>
      </c>
      <c r="C102">
        <v>94018</v>
      </c>
      <c r="D102">
        <v>3631</v>
      </c>
      <c r="E102">
        <v>59192</v>
      </c>
      <c r="F102">
        <v>6040</v>
      </c>
      <c r="G102">
        <v>4467</v>
      </c>
      <c r="H102">
        <v>3637</v>
      </c>
      <c r="I102">
        <v>5816</v>
      </c>
      <c r="J102">
        <v>3592</v>
      </c>
      <c r="K102">
        <v>18666</v>
      </c>
      <c r="L102">
        <v>3553</v>
      </c>
      <c r="M102">
        <v>17623</v>
      </c>
      <c r="N102">
        <v>3868</v>
      </c>
      <c r="O102">
        <v>12423</v>
      </c>
      <c r="P102">
        <v>2622</v>
      </c>
      <c r="Q102">
        <v>6494</v>
      </c>
      <c r="R102">
        <v>3703</v>
      </c>
      <c r="S102">
        <v>6327</v>
      </c>
      <c r="T102">
        <v>3384</v>
      </c>
      <c r="U102">
        <v>2952</v>
      </c>
      <c r="V102">
        <v>2874</v>
      </c>
      <c r="W102">
        <v>3194</v>
      </c>
      <c r="X102">
        <v>3084</v>
      </c>
      <c r="Y102">
        <v>2958</v>
      </c>
      <c r="Z102">
        <v>3486</v>
      </c>
      <c r="AA102">
        <v>1999</v>
      </c>
      <c r="AB102">
        <v>2111</v>
      </c>
      <c r="AC102">
        <v>2729</v>
      </c>
      <c r="AD102">
        <v>3318</v>
      </c>
      <c r="AE102">
        <v>2858</v>
      </c>
      <c r="AF102">
        <v>3202</v>
      </c>
      <c r="AG102">
        <v>3058</v>
      </c>
      <c r="AH102">
        <v>3011</v>
      </c>
      <c r="AI102">
        <v>3203</v>
      </c>
    </row>
    <row r="104" spans="1:110" x14ac:dyDescent="0.45">
      <c r="A104" t="s">
        <v>0</v>
      </c>
      <c r="AL104" t="s">
        <v>19</v>
      </c>
      <c r="AM104" s="3">
        <v>2.2000000000000002</v>
      </c>
      <c r="BW104" t="s">
        <v>31</v>
      </c>
    </row>
    <row r="106" spans="1:110" x14ac:dyDescent="0.45">
      <c r="A106" s="2"/>
      <c r="B106" s="2" t="str">
        <f>A2</f>
        <v>UF Bitdiff Cbrt</v>
      </c>
      <c r="C106" s="2" t="str">
        <f t="shared" ref="C106:AJ106" si="0">B2</f>
        <v>UF BitdiffVA Cbrt</v>
      </c>
      <c r="D106" s="2" t="str">
        <f t="shared" si="0"/>
        <v>UF HardLog Cbrt</v>
      </c>
      <c r="E106" s="2" t="str">
        <f t="shared" si="0"/>
        <v>UF HardLogVA Cbrt</v>
      </c>
      <c r="F106" s="2" t="str">
        <f t="shared" si="0"/>
        <v>UF Log Cbrt</v>
      </c>
      <c r="G106" s="2" t="str">
        <f t="shared" si="0"/>
        <v>UF LogVA Cbrt</v>
      </c>
      <c r="H106" s="2" t="str">
        <f t="shared" si="0"/>
        <v>UF Mul Cbrt</v>
      </c>
      <c r="I106" s="2" t="str">
        <f t="shared" si="0"/>
        <v>UF MulVA Cbrt</v>
      </c>
      <c r="J106" s="2" t="str">
        <f t="shared" si="0"/>
        <v>UF NoLog Cbrt</v>
      </c>
      <c r="K106" s="2" t="str">
        <f t="shared" si="0"/>
        <v>UF NoLogVA Cbrt</v>
      </c>
      <c r="L106" s="2" t="str">
        <f t="shared" si="0"/>
        <v>UFDistr Bitdiff Cbrt</v>
      </c>
      <c r="M106" s="2" t="str">
        <f t="shared" si="0"/>
        <v>UFDistr BitdiffVA Cbrt</v>
      </c>
      <c r="N106" s="2" t="str">
        <f t="shared" si="0"/>
        <v>UFDistr HardLog Cbrt</v>
      </c>
      <c r="O106" s="2" t="str">
        <f t="shared" si="0"/>
        <v>UFDistr HardLogVA Cbrt</v>
      </c>
      <c r="P106" s="2" t="str">
        <f t="shared" si="0"/>
        <v>UFDistr Log Cbrt</v>
      </c>
      <c r="Q106" s="2" t="str">
        <f t="shared" si="0"/>
        <v>UFDistr LogVA Cbrt</v>
      </c>
      <c r="R106" s="2" t="str">
        <f t="shared" si="0"/>
        <v>UFDistr Mul Cbrt</v>
      </c>
      <c r="S106" s="2" t="str">
        <f t="shared" si="0"/>
        <v>UFDistr MulVA Cbrt</v>
      </c>
      <c r="T106" s="2" t="str">
        <f t="shared" si="0"/>
        <v>UFDistr NoLog Cbrt</v>
      </c>
      <c r="U106" s="2" t="str">
        <f t="shared" si="0"/>
        <v>UFDistr NoLogVA Cbrt</v>
      </c>
      <c r="V106" s="2" t="str">
        <f t="shared" si="0"/>
        <v>UFCenter Bitdiff Cbrt</v>
      </c>
      <c r="W106" s="2" t="str">
        <f t="shared" si="0"/>
        <v>UFCenter BitdiffVA Cbrt</v>
      </c>
      <c r="X106" s="2" t="str">
        <f t="shared" si="0"/>
        <v>UFCenter BitdiffFN Cbrt</v>
      </c>
      <c r="Y106" s="2" t="str">
        <f t="shared" si="0"/>
        <v>UFCenter HardLog Cbrt</v>
      </c>
      <c r="Z106" s="2" t="str">
        <f t="shared" si="0"/>
        <v>UFCenter HardLogVA Cbrt</v>
      </c>
      <c r="AA106" s="2" t="str">
        <f t="shared" si="0"/>
        <v>UFCenter HardLogFN Cbrt</v>
      </c>
      <c r="AB106" s="2" t="str">
        <f t="shared" si="0"/>
        <v>UFCenter Log Cbrt</v>
      </c>
      <c r="AC106" s="2" t="str">
        <f t="shared" si="0"/>
        <v>UFCenter LogVA Cbrt</v>
      </c>
      <c r="AD106" s="2" t="str">
        <f t="shared" si="0"/>
        <v>UFCenter LogFN Cbrt</v>
      </c>
      <c r="AE106" s="2" t="str">
        <f t="shared" si="0"/>
        <v>UFCenter Mul Cbrt</v>
      </c>
      <c r="AF106" s="2" t="str">
        <f t="shared" si="0"/>
        <v>UFCenter MulVA Cbrt</v>
      </c>
      <c r="AG106" s="2" t="str">
        <f t="shared" si="0"/>
        <v>UFCenter MulFN Cbrt</v>
      </c>
      <c r="AH106" s="2" t="str">
        <f t="shared" si="0"/>
        <v>UFCenter NoLog Cbrt</v>
      </c>
      <c r="AI106" s="2" t="str">
        <f t="shared" si="0"/>
        <v>UFCenter NoLogVA Cbrt</v>
      </c>
      <c r="AJ106" s="2" t="str">
        <f t="shared" si="0"/>
        <v>UFCenter NoLogFN Cbrt</v>
      </c>
      <c r="AM106" s="4" t="str">
        <f>A2</f>
        <v>UF Bitdiff Cbrt</v>
      </c>
      <c r="AN106" s="4" t="str">
        <f t="shared" ref="AN106:BU106" si="1">B2</f>
        <v>UF BitdiffVA Cbrt</v>
      </c>
      <c r="AO106" s="4" t="str">
        <f t="shared" si="1"/>
        <v>UF HardLog Cbrt</v>
      </c>
      <c r="AP106" s="4" t="str">
        <f t="shared" si="1"/>
        <v>UF HardLogVA Cbrt</v>
      </c>
      <c r="AQ106" s="4" t="str">
        <f t="shared" si="1"/>
        <v>UF Log Cbrt</v>
      </c>
      <c r="AR106" s="4" t="str">
        <f t="shared" si="1"/>
        <v>UF LogVA Cbrt</v>
      </c>
      <c r="AS106" s="4" t="str">
        <f t="shared" si="1"/>
        <v>UF Mul Cbrt</v>
      </c>
      <c r="AT106" s="4" t="str">
        <f t="shared" si="1"/>
        <v>UF MulVA Cbrt</v>
      </c>
      <c r="AU106" s="4" t="str">
        <f t="shared" si="1"/>
        <v>UF NoLog Cbrt</v>
      </c>
      <c r="AV106" s="4" t="str">
        <f t="shared" si="1"/>
        <v>UF NoLogVA Cbrt</v>
      </c>
      <c r="AW106" s="4" t="str">
        <f t="shared" si="1"/>
        <v>UFDistr Bitdiff Cbrt</v>
      </c>
      <c r="AX106" s="4" t="str">
        <f t="shared" si="1"/>
        <v>UFDistr BitdiffVA Cbrt</v>
      </c>
      <c r="AY106" s="4" t="str">
        <f t="shared" si="1"/>
        <v>UFDistr HardLog Cbrt</v>
      </c>
      <c r="AZ106" s="4" t="str">
        <f t="shared" si="1"/>
        <v>UFDistr HardLogVA Cbrt</v>
      </c>
      <c r="BA106" s="4" t="str">
        <f t="shared" si="1"/>
        <v>UFDistr Log Cbrt</v>
      </c>
      <c r="BB106" s="4" t="str">
        <f t="shared" si="1"/>
        <v>UFDistr LogVA Cbrt</v>
      </c>
      <c r="BC106" s="4" t="str">
        <f t="shared" si="1"/>
        <v>UFDistr Mul Cbrt</v>
      </c>
      <c r="BD106" s="4" t="str">
        <f t="shared" si="1"/>
        <v>UFDistr MulVA Cbrt</v>
      </c>
      <c r="BE106" s="4" t="str">
        <f t="shared" si="1"/>
        <v>UFDistr NoLog Cbrt</v>
      </c>
      <c r="BF106" s="4" t="str">
        <f t="shared" si="1"/>
        <v>UFDistr NoLogVA Cbrt</v>
      </c>
      <c r="BG106" s="4" t="str">
        <f t="shared" si="1"/>
        <v>UFCenter Bitdiff Cbrt</v>
      </c>
      <c r="BH106" s="4" t="str">
        <f t="shared" si="1"/>
        <v>UFCenter BitdiffVA Cbrt</v>
      </c>
      <c r="BI106" s="4" t="str">
        <f t="shared" si="1"/>
        <v>UFCenter BitdiffFN Cbrt</v>
      </c>
      <c r="BJ106" s="4" t="str">
        <f t="shared" si="1"/>
        <v>UFCenter HardLog Cbrt</v>
      </c>
      <c r="BK106" s="4" t="str">
        <f t="shared" si="1"/>
        <v>UFCenter HardLogVA Cbrt</v>
      </c>
      <c r="BL106" s="4" t="str">
        <f t="shared" si="1"/>
        <v>UFCenter HardLogFN Cbrt</v>
      </c>
      <c r="BM106" s="4" t="str">
        <f t="shared" si="1"/>
        <v>UFCenter Log Cbrt</v>
      </c>
      <c r="BN106" s="4" t="str">
        <f t="shared" si="1"/>
        <v>UFCenter LogVA Cbrt</v>
      </c>
      <c r="BO106" s="4" t="str">
        <f t="shared" si="1"/>
        <v>UFCenter LogFN Cbrt</v>
      </c>
      <c r="BP106" s="4" t="str">
        <f t="shared" si="1"/>
        <v>UFCenter Mul Cbrt</v>
      </c>
      <c r="BQ106" s="4" t="str">
        <f t="shared" si="1"/>
        <v>UFCenter MulVA Cbrt</v>
      </c>
      <c r="BR106" s="4" t="str">
        <f t="shared" si="1"/>
        <v>UFCenter MulFN Cbrt</v>
      </c>
      <c r="BS106" s="4" t="str">
        <f t="shared" si="1"/>
        <v>UFCenter NoLog Cbrt</v>
      </c>
      <c r="BT106" s="4" t="str">
        <f t="shared" si="1"/>
        <v>UFCenter NoLogVA Cbrt</v>
      </c>
      <c r="BU106" s="4" t="str">
        <f t="shared" si="1"/>
        <v>UFCenter NoLogFN Cbrt</v>
      </c>
      <c r="BW106" s="2"/>
      <c r="BX106" s="2" t="str">
        <f>A2</f>
        <v>UF Bitdiff Cbrt</v>
      </c>
      <c r="BY106" s="2" t="str">
        <f t="shared" ref="BY106:DF106" si="2">B2</f>
        <v>UF BitdiffVA Cbrt</v>
      </c>
      <c r="BZ106" s="2" t="str">
        <f t="shared" si="2"/>
        <v>UF HardLog Cbrt</v>
      </c>
      <c r="CA106" s="2" t="str">
        <f t="shared" si="2"/>
        <v>UF HardLogVA Cbrt</v>
      </c>
      <c r="CB106" s="2" t="str">
        <f t="shared" si="2"/>
        <v>UF Log Cbrt</v>
      </c>
      <c r="CC106" s="2" t="str">
        <f t="shared" si="2"/>
        <v>UF LogVA Cbrt</v>
      </c>
      <c r="CD106" s="2" t="str">
        <f t="shared" si="2"/>
        <v>UF Mul Cbrt</v>
      </c>
      <c r="CE106" s="2" t="str">
        <f t="shared" si="2"/>
        <v>UF MulVA Cbrt</v>
      </c>
      <c r="CF106" s="2" t="str">
        <f t="shared" si="2"/>
        <v>UF NoLog Cbrt</v>
      </c>
      <c r="CG106" s="2" t="str">
        <f t="shared" si="2"/>
        <v>UF NoLogVA Cbrt</v>
      </c>
      <c r="CH106" s="2" t="str">
        <f t="shared" si="2"/>
        <v>UFDistr Bitdiff Cbrt</v>
      </c>
      <c r="CI106" s="2" t="str">
        <f t="shared" si="2"/>
        <v>UFDistr BitdiffVA Cbrt</v>
      </c>
      <c r="CJ106" s="2" t="str">
        <f t="shared" si="2"/>
        <v>UFDistr HardLog Cbrt</v>
      </c>
      <c r="CK106" s="2" t="str">
        <f t="shared" si="2"/>
        <v>UFDistr HardLogVA Cbrt</v>
      </c>
      <c r="CL106" s="2" t="str">
        <f t="shared" si="2"/>
        <v>UFDistr Log Cbrt</v>
      </c>
      <c r="CM106" s="2" t="str">
        <f t="shared" si="2"/>
        <v>UFDistr LogVA Cbrt</v>
      </c>
      <c r="CN106" s="2" t="str">
        <f t="shared" si="2"/>
        <v>UFDistr Mul Cbrt</v>
      </c>
      <c r="CO106" s="2" t="str">
        <f t="shared" si="2"/>
        <v>UFDistr MulVA Cbrt</v>
      </c>
      <c r="CP106" s="2" t="str">
        <f t="shared" si="2"/>
        <v>UFDistr NoLog Cbrt</v>
      </c>
      <c r="CQ106" s="2" t="str">
        <f t="shared" si="2"/>
        <v>UFDistr NoLogVA Cbrt</v>
      </c>
      <c r="CR106" s="2" t="str">
        <f t="shared" si="2"/>
        <v>UFCenter Bitdiff Cbrt</v>
      </c>
      <c r="CS106" s="2" t="str">
        <f t="shared" si="2"/>
        <v>UFCenter BitdiffVA Cbrt</v>
      </c>
      <c r="CT106" s="2" t="str">
        <f t="shared" si="2"/>
        <v>UFCenter BitdiffFN Cbrt</v>
      </c>
      <c r="CU106" s="2" t="str">
        <f t="shared" si="2"/>
        <v>UFCenter HardLog Cbrt</v>
      </c>
      <c r="CV106" s="2" t="str">
        <f t="shared" si="2"/>
        <v>UFCenter HardLogVA Cbrt</v>
      </c>
      <c r="CW106" s="2" t="str">
        <f t="shared" si="2"/>
        <v>UFCenter HardLogFN Cbrt</v>
      </c>
      <c r="CX106" s="2" t="str">
        <f t="shared" si="2"/>
        <v>UFCenter Log Cbrt</v>
      </c>
      <c r="CY106" s="2" t="str">
        <f t="shared" si="2"/>
        <v>UFCenter LogVA Cbrt</v>
      </c>
      <c r="CZ106" s="2" t="str">
        <f t="shared" si="2"/>
        <v>UFCenter LogFN Cbrt</v>
      </c>
      <c r="DA106" s="2" t="str">
        <f t="shared" si="2"/>
        <v>UFCenter Mul Cbrt</v>
      </c>
      <c r="DB106" s="2" t="str">
        <f t="shared" si="2"/>
        <v>UFCenter MulVA Cbrt</v>
      </c>
      <c r="DC106" s="2" t="str">
        <f t="shared" si="2"/>
        <v>UFCenter MulFN Cbrt</v>
      </c>
      <c r="DD106" s="2" t="str">
        <f t="shared" si="2"/>
        <v>UFCenter NoLog Cbrt</v>
      </c>
      <c r="DE106" s="2" t="str">
        <f t="shared" si="2"/>
        <v>UFCenter NoLogVA Cbrt</v>
      </c>
      <c r="DF106" s="2" t="str">
        <f t="shared" si="2"/>
        <v>UFCenter NoLogFN Cbrt</v>
      </c>
    </row>
    <row r="107" spans="1:110" x14ac:dyDescent="0.45">
      <c r="A107" t="s">
        <v>1</v>
      </c>
      <c r="B107">
        <f>AVERAGE(A3:A102)</f>
        <v>98716.53</v>
      </c>
      <c r="C107">
        <f t="shared" ref="C107:AJ107" si="3">AVERAGE(B3:B102)</f>
        <v>7466.04</v>
      </c>
      <c r="D107">
        <f t="shared" si="3"/>
        <v>90906.44</v>
      </c>
      <c r="E107">
        <f t="shared" si="3"/>
        <v>8079.46</v>
      </c>
      <c r="F107">
        <f t="shared" si="3"/>
        <v>123738.13</v>
      </c>
      <c r="G107">
        <f t="shared" si="3"/>
        <v>12179.42</v>
      </c>
      <c r="H107">
        <f t="shared" si="3"/>
        <v>5569.74</v>
      </c>
      <c r="I107">
        <f t="shared" si="3"/>
        <v>4278.87</v>
      </c>
      <c r="J107">
        <f t="shared" si="3"/>
        <v>5592.54</v>
      </c>
      <c r="K107">
        <f t="shared" si="3"/>
        <v>4248.38</v>
      </c>
      <c r="L107">
        <f t="shared" si="3"/>
        <v>20205.740000000002</v>
      </c>
      <c r="M107">
        <f t="shared" si="3"/>
        <v>4303.21</v>
      </c>
      <c r="N107">
        <f t="shared" si="3"/>
        <v>18632.25</v>
      </c>
      <c r="O107">
        <f t="shared" si="3"/>
        <v>4522.8500000000004</v>
      </c>
      <c r="P107">
        <f t="shared" si="3"/>
        <v>14207.66</v>
      </c>
      <c r="Q107">
        <f t="shared" si="3"/>
        <v>2575.6</v>
      </c>
      <c r="R107">
        <f t="shared" si="3"/>
        <v>6497.11</v>
      </c>
      <c r="S107">
        <f t="shared" si="3"/>
        <v>4295.92</v>
      </c>
      <c r="T107">
        <f t="shared" si="3"/>
        <v>6333.7</v>
      </c>
      <c r="U107">
        <f t="shared" si="3"/>
        <v>4367.6499999999996</v>
      </c>
      <c r="V107">
        <f t="shared" si="3"/>
        <v>3136.19</v>
      </c>
      <c r="W107">
        <f t="shared" si="3"/>
        <v>2901.23</v>
      </c>
      <c r="X107">
        <f t="shared" si="3"/>
        <v>3590.97</v>
      </c>
      <c r="Y107">
        <f t="shared" si="3"/>
        <v>3168.53</v>
      </c>
      <c r="Z107">
        <f t="shared" si="3"/>
        <v>3002.06</v>
      </c>
      <c r="AA107">
        <f t="shared" si="3"/>
        <v>3632.54</v>
      </c>
      <c r="AB107">
        <f t="shared" si="3"/>
        <v>2113.81</v>
      </c>
      <c r="AC107" s="20">
        <f t="shared" si="3"/>
        <v>2253.27</v>
      </c>
      <c r="AD107">
        <f t="shared" si="3"/>
        <v>3033.95</v>
      </c>
      <c r="AE107">
        <f t="shared" si="3"/>
        <v>3275.88</v>
      </c>
      <c r="AF107">
        <f t="shared" si="3"/>
        <v>2965.69</v>
      </c>
      <c r="AG107">
        <f t="shared" si="3"/>
        <v>3565.5</v>
      </c>
      <c r="AH107">
        <f t="shared" si="3"/>
        <v>3086.92</v>
      </c>
      <c r="AI107">
        <f t="shared" si="3"/>
        <v>3047.22</v>
      </c>
      <c r="AJ107">
        <f t="shared" si="3"/>
        <v>3569.94</v>
      </c>
      <c r="AL107" t="s">
        <v>22</v>
      </c>
      <c r="AM107" s="5">
        <f>AM114-$AM121</f>
        <v>34771</v>
      </c>
      <c r="AN107" s="6">
        <f t="shared" ref="AN107:BU107" si="4">AN114-$AM121</f>
        <v>2564</v>
      </c>
      <c r="AO107" s="6">
        <f t="shared" si="4"/>
        <v>40595</v>
      </c>
      <c r="AP107" s="6">
        <f t="shared" si="4"/>
        <v>2461</v>
      </c>
      <c r="AQ107" s="6">
        <f t="shared" si="4"/>
        <v>21994</v>
      </c>
      <c r="AR107" s="6">
        <f t="shared" si="4"/>
        <v>3515</v>
      </c>
      <c r="AS107" s="6">
        <f t="shared" si="4"/>
        <v>3294</v>
      </c>
      <c r="AT107" s="6">
        <f t="shared" si="4"/>
        <v>2810</v>
      </c>
      <c r="AU107" s="6">
        <f t="shared" si="4"/>
        <v>3937</v>
      </c>
      <c r="AV107" s="6">
        <f t="shared" si="4"/>
        <v>3168</v>
      </c>
      <c r="AW107" s="6">
        <f t="shared" si="4"/>
        <v>11662</v>
      </c>
      <c r="AX107" s="6">
        <f t="shared" si="4"/>
        <v>2830</v>
      </c>
      <c r="AY107" s="6">
        <f t="shared" si="4"/>
        <v>8403</v>
      </c>
      <c r="AZ107" s="6">
        <f t="shared" si="4"/>
        <v>3053</v>
      </c>
      <c r="BA107" s="6">
        <f t="shared" si="4"/>
        <v>10140</v>
      </c>
      <c r="BB107" s="6">
        <f t="shared" si="4"/>
        <v>2027</v>
      </c>
      <c r="BC107" s="6">
        <f t="shared" si="4"/>
        <v>4945</v>
      </c>
      <c r="BD107" s="6">
        <f t="shared" si="4"/>
        <v>2500</v>
      </c>
      <c r="BE107" s="6">
        <f t="shared" si="4"/>
        <v>5173</v>
      </c>
      <c r="BF107" s="6">
        <f t="shared" si="4"/>
        <v>3348</v>
      </c>
      <c r="BG107" s="6">
        <f t="shared" si="4"/>
        <v>2585</v>
      </c>
      <c r="BH107" s="6">
        <f t="shared" si="4"/>
        <v>2523</v>
      </c>
      <c r="BI107" s="6">
        <f t="shared" si="4"/>
        <v>3194</v>
      </c>
      <c r="BJ107" s="6">
        <f t="shared" si="4"/>
        <v>2763</v>
      </c>
      <c r="BK107" s="6">
        <f t="shared" si="4"/>
        <v>2654</v>
      </c>
      <c r="BL107" s="6">
        <f t="shared" si="4"/>
        <v>3160</v>
      </c>
      <c r="BM107" s="6">
        <f t="shared" si="4"/>
        <v>1674</v>
      </c>
      <c r="BN107" s="6">
        <f t="shared" si="4"/>
        <v>1961</v>
      </c>
      <c r="BO107" s="6">
        <f t="shared" si="4"/>
        <v>2613</v>
      </c>
      <c r="BP107" s="6">
        <f t="shared" si="4"/>
        <v>2757</v>
      </c>
      <c r="BQ107" s="6">
        <f t="shared" si="4"/>
        <v>2614</v>
      </c>
      <c r="BR107" s="6">
        <f t="shared" si="4"/>
        <v>3123</v>
      </c>
      <c r="BS107" s="6">
        <f t="shared" si="4"/>
        <v>2516</v>
      </c>
      <c r="BT107" s="6">
        <f t="shared" si="4"/>
        <v>2588</v>
      </c>
      <c r="BU107" s="7">
        <f t="shared" si="4"/>
        <v>2707</v>
      </c>
      <c r="BW107" t="s">
        <v>32</v>
      </c>
      <c r="BX107">
        <f>[1]!SHAPIRO(A3:A102)</f>
        <v>0.2804123316278111</v>
      </c>
      <c r="BY107">
        <f>[1]!SHAPIRO(B3:B102)</f>
        <v>0.13345277643615508</v>
      </c>
      <c r="BZ107">
        <f>[1]!SHAPIRO(C3:C102)</f>
        <v>0.2469948846059016</v>
      </c>
      <c r="CA107">
        <f>[1]!SHAPIRO(D3:D102)</f>
        <v>0.12211366335075763</v>
      </c>
      <c r="CB107">
        <f>[1]!SHAPIRO(E3:E102)</f>
        <v>0.12182815102139309</v>
      </c>
      <c r="CC107">
        <f>[1]!SHAPIRO(F3:F102)</f>
        <v>0.144000117386024</v>
      </c>
      <c r="CD107">
        <f>[1]!SHAPIRO(G3:G102)</f>
        <v>0.59797120525437741</v>
      </c>
      <c r="CE107">
        <f>[1]!SHAPIRO(H3:H102)</f>
        <v>0.65132123073169335</v>
      </c>
      <c r="CF107">
        <f>[1]!SHAPIRO(I3:I102)</f>
        <v>0.67203125879097192</v>
      </c>
      <c r="CG107">
        <f>[1]!SHAPIRO(J3:J102)</f>
        <v>0.63489154587238938</v>
      </c>
      <c r="CH107">
        <f>[1]!SHAPIRO(K3:K102)</f>
        <v>0.87104408660359356</v>
      </c>
      <c r="CI107">
        <f>[1]!SHAPIRO(L3:L102)</f>
        <v>0.66969750063778655</v>
      </c>
      <c r="CJ107">
        <f>[1]!SHAPIRO(M3:M102)</f>
        <v>0.88901117106830452</v>
      </c>
      <c r="CK107">
        <f>[1]!SHAPIRO(N3:N102)</f>
        <v>0.73589746147551005</v>
      </c>
      <c r="CL107">
        <f>[1]!SHAPIRO(O3:O102)</f>
        <v>0.21183606186160817</v>
      </c>
      <c r="CM107">
        <f>[1]!SHAPIRO(P3:P102)</f>
        <v>0.53155231907415834</v>
      </c>
      <c r="CN107">
        <f>[1]!SHAPIRO(Q3:Q102)</f>
        <v>0.38021297253007297</v>
      </c>
      <c r="CO107">
        <f>[1]!SHAPIRO(R3:R102)</f>
        <v>0.63111738687880881</v>
      </c>
      <c r="CP107">
        <f>[1]!SHAPIRO(S3:S102)</f>
        <v>0.40900513219797557</v>
      </c>
      <c r="CQ107">
        <f>[1]!SHAPIRO(T3:T102)</f>
        <v>0.64973689414803215</v>
      </c>
      <c r="CR107">
        <f>[1]!SHAPIRO(U3:U102)</f>
        <v>0.30368138790314692</v>
      </c>
      <c r="CS107">
        <f>[1]!SHAPIRO(V3:V102)</f>
        <v>0.56072488117977215</v>
      </c>
      <c r="CT107">
        <f>[1]!SHAPIRO(W3:W102)</f>
        <v>0.35223469638564509</v>
      </c>
      <c r="CU107">
        <f>[1]!SHAPIRO(X3:X102)</f>
        <v>0.32340836819974628</v>
      </c>
      <c r="CV107">
        <f>[1]!SHAPIRO(Y3:Y102)</f>
        <v>0.42811348389411424</v>
      </c>
      <c r="CW107">
        <f>[1]!SHAPIRO(Z3:Z102)</f>
        <v>0.35822432074621935</v>
      </c>
      <c r="CX107">
        <f>[1]!SHAPIRO(AA3:AA102)</f>
        <v>0.29251138349619588</v>
      </c>
      <c r="CY107">
        <f>[1]!SHAPIRO(AB3:AB102)</f>
        <v>0.39864444162482104</v>
      </c>
      <c r="CZ107">
        <f>[1]!SHAPIRO(AC3:AC102)</f>
        <v>0.38819671111573234</v>
      </c>
      <c r="DA107">
        <f>[1]!SHAPIRO(AD3:AD102)</f>
        <v>0.34697146178889515</v>
      </c>
      <c r="DB107">
        <f>[1]!SHAPIRO(AE3:AE102)</f>
        <v>0.35963448343416105</v>
      </c>
      <c r="DC107">
        <f>[1]!SHAPIRO(AF3:AF102)</f>
        <v>0.34973747481398743</v>
      </c>
      <c r="DD107">
        <f>[1]!SHAPIRO(AG3:AG102)</f>
        <v>0.46487289596242448</v>
      </c>
      <c r="DE107">
        <f>[1]!SHAPIRO(AH3:AH102)</f>
        <v>0.42777328397888298</v>
      </c>
      <c r="DF107">
        <f>[1]!SHAPIRO(AI3:AI102)</f>
        <v>0.42418076296151164</v>
      </c>
    </row>
    <row r="108" spans="1:110" x14ac:dyDescent="0.45">
      <c r="A108" t="s">
        <v>2</v>
      </c>
      <c r="B108">
        <f>_xlfn.STDEV.S(A3:A102)/SQRT(COUNT(A3:A102))</f>
        <v>16828.237217593742</v>
      </c>
      <c r="C108">
        <f t="shared" ref="C108:AJ108" si="5">_xlfn.STDEV.S(B3:B102)/SQRT(COUNT(B3:B102))</f>
        <v>2558.3541260992961</v>
      </c>
      <c r="D108">
        <f t="shared" si="5"/>
        <v>10987.807767209781</v>
      </c>
      <c r="E108">
        <f t="shared" si="5"/>
        <v>3338.0011328810469</v>
      </c>
      <c r="F108">
        <f t="shared" si="5"/>
        <v>56289.741276408269</v>
      </c>
      <c r="G108">
        <f t="shared" si="5"/>
        <v>5181.3633124489461</v>
      </c>
      <c r="H108">
        <f t="shared" si="5"/>
        <v>163.75012845703952</v>
      </c>
      <c r="I108">
        <f t="shared" si="5"/>
        <v>144.4697274605488</v>
      </c>
      <c r="J108">
        <f t="shared" si="5"/>
        <v>110.89525444574205</v>
      </c>
      <c r="K108">
        <f t="shared" si="5"/>
        <v>135.51580829921613</v>
      </c>
      <c r="L108">
        <f t="shared" si="5"/>
        <v>640.60519974742169</v>
      </c>
      <c r="M108">
        <f t="shared" si="5"/>
        <v>120.72987486889306</v>
      </c>
      <c r="N108">
        <f t="shared" si="5"/>
        <v>621.15049598435985</v>
      </c>
      <c r="O108">
        <f t="shared" si="5"/>
        <v>130.41137272632182</v>
      </c>
      <c r="P108">
        <f t="shared" si="5"/>
        <v>1559.7720481745614</v>
      </c>
      <c r="Q108">
        <f t="shared" si="5"/>
        <v>60.171708846056092</v>
      </c>
      <c r="R108">
        <f t="shared" si="5"/>
        <v>193.55244526922664</v>
      </c>
      <c r="S108">
        <f t="shared" si="5"/>
        <v>148.38229200891246</v>
      </c>
      <c r="T108">
        <f t="shared" si="5"/>
        <v>144.74165107375126</v>
      </c>
      <c r="U108">
        <f t="shared" si="5"/>
        <v>131.55152339703562</v>
      </c>
      <c r="V108">
        <f t="shared" si="5"/>
        <v>88.75783726385842</v>
      </c>
      <c r="W108">
        <f t="shared" si="5"/>
        <v>34.952463692590001</v>
      </c>
      <c r="X108">
        <f t="shared" si="5"/>
        <v>90.024043314813866</v>
      </c>
      <c r="Y108">
        <f t="shared" si="5"/>
        <v>77.060580202929415</v>
      </c>
      <c r="Z108">
        <f t="shared" si="5"/>
        <v>59.756601968216671</v>
      </c>
      <c r="AA108">
        <f t="shared" si="5"/>
        <v>84.282597530359951</v>
      </c>
      <c r="AB108">
        <f t="shared" si="5"/>
        <v>82.993337562710281</v>
      </c>
      <c r="AC108" s="20">
        <f t="shared" si="5"/>
        <v>49.915971523464421</v>
      </c>
      <c r="AD108">
        <f t="shared" si="5"/>
        <v>90.081255547478364</v>
      </c>
      <c r="AE108">
        <f t="shared" si="5"/>
        <v>92.66449777274326</v>
      </c>
      <c r="AF108">
        <f t="shared" si="5"/>
        <v>64.824623852173303</v>
      </c>
      <c r="AG108">
        <f t="shared" si="5"/>
        <v>92.760892251601007</v>
      </c>
      <c r="AH108">
        <f t="shared" si="5"/>
        <v>54.12813768169832</v>
      </c>
      <c r="AI108">
        <f t="shared" si="5"/>
        <v>76.654526812237762</v>
      </c>
      <c r="AJ108">
        <f t="shared" si="5"/>
        <v>102.59199352460965</v>
      </c>
      <c r="AL108" t="s">
        <v>26</v>
      </c>
      <c r="AM108" s="8">
        <f>MAX(AM115-AM114,0)</f>
        <v>18465.5</v>
      </c>
      <c r="AN108" s="9">
        <f t="shared" ref="AN108:BU111" si="6">MAX(AN115-AN114,0)</f>
        <v>1031.25</v>
      </c>
      <c r="AO108" s="9">
        <f t="shared" si="6"/>
        <v>21002</v>
      </c>
      <c r="AP108" s="9">
        <f t="shared" si="6"/>
        <v>915.75</v>
      </c>
      <c r="AQ108" s="9">
        <f t="shared" si="6"/>
        <v>21090.5</v>
      </c>
      <c r="AR108" s="9">
        <f t="shared" si="6"/>
        <v>488.5</v>
      </c>
      <c r="AS108" s="9">
        <f t="shared" si="6"/>
        <v>1744</v>
      </c>
      <c r="AT108" s="9">
        <f t="shared" si="6"/>
        <v>656.75</v>
      </c>
      <c r="AU108" s="9">
        <f t="shared" si="6"/>
        <v>1210.75</v>
      </c>
      <c r="AV108" s="9">
        <f t="shared" si="6"/>
        <v>319.75</v>
      </c>
      <c r="AW108" s="9">
        <f t="shared" si="6"/>
        <v>3534.25</v>
      </c>
      <c r="AX108" s="9">
        <f t="shared" si="6"/>
        <v>808</v>
      </c>
      <c r="AY108" s="9">
        <f t="shared" si="6"/>
        <v>5661</v>
      </c>
      <c r="AZ108" s="9">
        <f t="shared" si="6"/>
        <v>709.5</v>
      </c>
      <c r="BA108" s="9">
        <f t="shared" si="6"/>
        <v>459.75</v>
      </c>
      <c r="BB108" s="9">
        <f t="shared" si="6"/>
        <v>363.5</v>
      </c>
      <c r="BC108" s="9">
        <f t="shared" si="6"/>
        <v>1089.75</v>
      </c>
      <c r="BD108" s="9">
        <f t="shared" si="6"/>
        <v>1099.75</v>
      </c>
      <c r="BE108" s="9">
        <f t="shared" si="6"/>
        <v>787.5</v>
      </c>
      <c r="BF108" s="9">
        <f t="shared" si="6"/>
        <v>277.25</v>
      </c>
      <c r="BG108" s="9">
        <f t="shared" si="6"/>
        <v>290.75</v>
      </c>
      <c r="BH108" s="9">
        <f t="shared" si="6"/>
        <v>230.75</v>
      </c>
      <c r="BI108" s="9">
        <f t="shared" si="6"/>
        <v>111.75</v>
      </c>
      <c r="BJ108" s="9">
        <f t="shared" si="6"/>
        <v>174.25</v>
      </c>
      <c r="BK108" s="9">
        <f t="shared" si="6"/>
        <v>126</v>
      </c>
      <c r="BL108" s="9">
        <f t="shared" si="6"/>
        <v>190.5</v>
      </c>
      <c r="BM108" s="9">
        <f t="shared" si="6"/>
        <v>248</v>
      </c>
      <c r="BN108" s="9">
        <f t="shared" si="6"/>
        <v>107</v>
      </c>
      <c r="BO108" s="9">
        <f t="shared" si="6"/>
        <v>113.75</v>
      </c>
      <c r="BP108" s="9">
        <f t="shared" si="6"/>
        <v>244.25</v>
      </c>
      <c r="BQ108" s="9">
        <f t="shared" si="6"/>
        <v>128.75</v>
      </c>
      <c r="BR108" s="9">
        <f t="shared" si="6"/>
        <v>138</v>
      </c>
      <c r="BS108" s="9">
        <f t="shared" si="6"/>
        <v>393.25</v>
      </c>
      <c r="BT108" s="9">
        <f t="shared" si="6"/>
        <v>168.5</v>
      </c>
      <c r="BU108" s="10">
        <f t="shared" si="6"/>
        <v>517.25</v>
      </c>
      <c r="BW108" t="s">
        <v>33</v>
      </c>
      <c r="BX108">
        <f>[1]!SWTEST(A3:A102)</f>
        <v>0</v>
      </c>
      <c r="BY108">
        <f>[1]!SWTEST(B3:B102)</f>
        <v>0</v>
      </c>
      <c r="BZ108">
        <f>[1]!SWTEST(C3:C102)</f>
        <v>0</v>
      </c>
      <c r="CA108">
        <f>[1]!SWTEST(D3:D102)</f>
        <v>0</v>
      </c>
      <c r="CB108">
        <f>[1]!SWTEST(E3:E102)</f>
        <v>0</v>
      </c>
      <c r="CC108">
        <f>[1]!SWTEST(F3:F102)</f>
        <v>0</v>
      </c>
      <c r="CD108">
        <f>[1]!SWTEST(G3:G102)</f>
        <v>3.8857805861880479E-15</v>
      </c>
      <c r="CE108">
        <f>[1]!SWTEST(H3:H102)</f>
        <v>4.5408121707168903E-14</v>
      </c>
      <c r="CF108">
        <f>[1]!SWTEST(I3:I102)</f>
        <v>1.2601031329495527E-13</v>
      </c>
      <c r="CG108">
        <f>[1]!SWTEST(J3:J102)</f>
        <v>2.0761170560490427E-14</v>
      </c>
      <c r="CH108">
        <f>[1]!SWTEST(K3:K102)</f>
        <v>7.7258727748663603E-8</v>
      </c>
      <c r="CI108">
        <f>[1]!SWTEST(L3:L102)</f>
        <v>1.1202150318467829E-13</v>
      </c>
      <c r="CJ108">
        <f>[1]!SWTEST(M3:M102)</f>
        <v>4.4562246825918805E-7</v>
      </c>
      <c r="CK108">
        <f>[1]!SWTEST(N3:N102)</f>
        <v>4.0329961592533436E-12</v>
      </c>
      <c r="CL108">
        <f>[1]!SWTEST(O3:O102)</f>
        <v>0</v>
      </c>
      <c r="CM108">
        <f>[1]!SWTEST(P3:P102)</f>
        <v>2.2204460492503131E-16</v>
      </c>
      <c r="CN108">
        <f>[1]!SWTEST(Q3:Q102)</f>
        <v>0</v>
      </c>
      <c r="CO108">
        <f>[1]!SWTEST(R3:R102)</f>
        <v>1.7430501486614958E-14</v>
      </c>
      <c r="CP108">
        <f>[1]!SWTEST(S3:S102)</f>
        <v>0</v>
      </c>
      <c r="CQ108">
        <f>[1]!SWTEST(T3:T102)</f>
        <v>4.2077452633293433E-14</v>
      </c>
      <c r="CR108">
        <f>[1]!SWTEST(U3:U102)</f>
        <v>0</v>
      </c>
      <c r="CS108">
        <f>[1]!SWTEST(V3:V102)</f>
        <v>7.7715611723760958E-16</v>
      </c>
      <c r="CT108">
        <f>[1]!SWTEST(W3:W102)</f>
        <v>0</v>
      </c>
      <c r="CU108">
        <f>[1]!SWTEST(X3:X102)</f>
        <v>0</v>
      </c>
      <c r="CV108">
        <f>[1]!SWTEST(Y3:Y102)</f>
        <v>0</v>
      </c>
      <c r="CW108">
        <f>[1]!SWTEST(Z3:Z102)</f>
        <v>0</v>
      </c>
      <c r="CX108">
        <f>[1]!SWTEST(AA3:AA102)</f>
        <v>0</v>
      </c>
      <c r="CY108">
        <f>[1]!SWTEST(AB3:AB102)</f>
        <v>0</v>
      </c>
      <c r="CZ108">
        <f>[1]!SWTEST(AC3:AC102)</f>
        <v>0</v>
      </c>
      <c r="DA108">
        <f>[1]!SWTEST(AD3:AD102)</f>
        <v>0</v>
      </c>
      <c r="DB108">
        <f>[1]!SWTEST(AE3:AE102)</f>
        <v>0</v>
      </c>
      <c r="DC108">
        <f>[1]!SWTEST(AF3:AF102)</f>
        <v>0</v>
      </c>
      <c r="DD108">
        <f>[1]!SWTEST(AG3:AG102)</f>
        <v>0</v>
      </c>
      <c r="DE108">
        <f>[1]!SWTEST(AH3:AH102)</f>
        <v>0</v>
      </c>
      <c r="DF108">
        <f>[1]!SWTEST(AI3:AI102)</f>
        <v>0</v>
      </c>
    </row>
    <row r="109" spans="1:110" x14ac:dyDescent="0.45">
      <c r="A109" t="s">
        <v>3</v>
      </c>
      <c r="B109">
        <f>MEDIAN(A3:A102)</f>
        <v>64672</v>
      </c>
      <c r="C109">
        <f t="shared" ref="C109:AJ109" si="7">MEDIAN(B3:B102)</f>
        <v>3903.5</v>
      </c>
      <c r="D109">
        <f t="shared" si="7"/>
        <v>76681.5</v>
      </c>
      <c r="E109">
        <f t="shared" si="7"/>
        <v>3702</v>
      </c>
      <c r="F109">
        <f t="shared" si="7"/>
        <v>52213.5</v>
      </c>
      <c r="G109">
        <f t="shared" si="7"/>
        <v>4276.5</v>
      </c>
      <c r="H109">
        <f t="shared" si="7"/>
        <v>5609</v>
      </c>
      <c r="I109">
        <f t="shared" si="7"/>
        <v>3795</v>
      </c>
      <c r="J109">
        <f t="shared" si="7"/>
        <v>5511</v>
      </c>
      <c r="K109">
        <f t="shared" si="7"/>
        <v>3798</v>
      </c>
      <c r="L109">
        <f t="shared" si="7"/>
        <v>18682.5</v>
      </c>
      <c r="M109">
        <f t="shared" si="7"/>
        <v>3972</v>
      </c>
      <c r="N109">
        <f t="shared" si="7"/>
        <v>17721</v>
      </c>
      <c r="O109">
        <f t="shared" si="7"/>
        <v>4033.5</v>
      </c>
      <c r="P109">
        <f t="shared" si="7"/>
        <v>11073</v>
      </c>
      <c r="Q109">
        <f t="shared" si="7"/>
        <v>2478</v>
      </c>
      <c r="R109">
        <f t="shared" si="7"/>
        <v>6281.5</v>
      </c>
      <c r="S109">
        <f t="shared" si="7"/>
        <v>3936</v>
      </c>
      <c r="T109">
        <f t="shared" si="7"/>
        <v>6117</v>
      </c>
      <c r="U109">
        <f t="shared" si="7"/>
        <v>3934.5</v>
      </c>
      <c r="V109">
        <f t="shared" si="7"/>
        <v>2975</v>
      </c>
      <c r="W109">
        <f t="shared" si="7"/>
        <v>2821</v>
      </c>
      <c r="X109">
        <f t="shared" si="7"/>
        <v>3380.5</v>
      </c>
      <c r="Y109">
        <f t="shared" si="7"/>
        <v>3017.5</v>
      </c>
      <c r="Z109">
        <f t="shared" si="7"/>
        <v>2848</v>
      </c>
      <c r="AA109">
        <f t="shared" si="7"/>
        <v>3444</v>
      </c>
      <c r="AB109">
        <f t="shared" si="7"/>
        <v>1988</v>
      </c>
      <c r="AC109" s="20">
        <f t="shared" si="7"/>
        <v>2156</v>
      </c>
      <c r="AD109">
        <f t="shared" si="7"/>
        <v>2784.5</v>
      </c>
      <c r="AE109">
        <f t="shared" si="7"/>
        <v>3121</v>
      </c>
      <c r="AF109">
        <f t="shared" si="7"/>
        <v>2836</v>
      </c>
      <c r="AG109">
        <f t="shared" si="7"/>
        <v>3350.5</v>
      </c>
      <c r="AH109">
        <f t="shared" si="7"/>
        <v>2998</v>
      </c>
      <c r="AI109">
        <f t="shared" si="7"/>
        <v>2859.5</v>
      </c>
      <c r="AJ109">
        <f t="shared" si="7"/>
        <v>3331</v>
      </c>
      <c r="AL109" t="s">
        <v>27</v>
      </c>
      <c r="AM109" s="8">
        <f t="shared" ref="AM109:BB111" si="8">MAX(AM116-AM115,0)</f>
        <v>11435.5</v>
      </c>
      <c r="AN109" s="9">
        <f t="shared" si="8"/>
        <v>308.25</v>
      </c>
      <c r="AO109" s="9">
        <f t="shared" si="8"/>
        <v>15084.5</v>
      </c>
      <c r="AP109" s="9">
        <f t="shared" si="8"/>
        <v>325.25</v>
      </c>
      <c r="AQ109" s="9">
        <f t="shared" si="8"/>
        <v>9129</v>
      </c>
      <c r="AR109" s="9">
        <f t="shared" si="8"/>
        <v>273</v>
      </c>
      <c r="AS109" s="9">
        <f t="shared" si="8"/>
        <v>571</v>
      </c>
      <c r="AT109" s="9">
        <f t="shared" si="8"/>
        <v>328.25</v>
      </c>
      <c r="AU109" s="9">
        <f t="shared" si="8"/>
        <v>363.25</v>
      </c>
      <c r="AV109" s="9">
        <f t="shared" si="8"/>
        <v>310.25</v>
      </c>
      <c r="AW109" s="9">
        <f t="shared" si="8"/>
        <v>3486.25</v>
      </c>
      <c r="AX109" s="9">
        <f t="shared" si="8"/>
        <v>334</v>
      </c>
      <c r="AY109" s="9">
        <f t="shared" si="8"/>
        <v>3657</v>
      </c>
      <c r="AZ109" s="9">
        <f t="shared" si="8"/>
        <v>271</v>
      </c>
      <c r="BA109" s="9">
        <f t="shared" si="8"/>
        <v>473.25</v>
      </c>
      <c r="BB109" s="9">
        <f t="shared" si="8"/>
        <v>87.5</v>
      </c>
      <c r="BC109" s="9">
        <f t="shared" si="6"/>
        <v>246.75</v>
      </c>
      <c r="BD109" s="9">
        <f t="shared" si="6"/>
        <v>336.25</v>
      </c>
      <c r="BE109" s="9">
        <f t="shared" si="6"/>
        <v>156.5</v>
      </c>
      <c r="BF109" s="9">
        <f t="shared" si="6"/>
        <v>309.25</v>
      </c>
      <c r="BG109" s="9">
        <f t="shared" si="6"/>
        <v>99.25</v>
      </c>
      <c r="BH109" s="9">
        <f t="shared" si="6"/>
        <v>67.25</v>
      </c>
      <c r="BI109" s="9">
        <f t="shared" si="6"/>
        <v>74.75</v>
      </c>
      <c r="BJ109" s="9">
        <f t="shared" si="6"/>
        <v>80.25</v>
      </c>
      <c r="BK109" s="9">
        <f t="shared" si="6"/>
        <v>68</v>
      </c>
      <c r="BL109" s="9">
        <f t="shared" si="6"/>
        <v>93.5</v>
      </c>
      <c r="BM109" s="9">
        <f t="shared" si="6"/>
        <v>66</v>
      </c>
      <c r="BN109" s="9">
        <f t="shared" si="6"/>
        <v>88</v>
      </c>
      <c r="BO109" s="9">
        <f t="shared" si="6"/>
        <v>57.75</v>
      </c>
      <c r="BP109" s="9">
        <f t="shared" si="6"/>
        <v>119.75</v>
      </c>
      <c r="BQ109" s="9">
        <f t="shared" si="6"/>
        <v>93.25</v>
      </c>
      <c r="BR109" s="9">
        <f t="shared" si="6"/>
        <v>89.5</v>
      </c>
      <c r="BS109" s="9">
        <f t="shared" si="6"/>
        <v>88.75</v>
      </c>
      <c r="BT109" s="9">
        <f t="shared" si="6"/>
        <v>103</v>
      </c>
      <c r="BU109" s="10">
        <f t="shared" si="6"/>
        <v>106.75</v>
      </c>
      <c r="BW109" t="s">
        <v>34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</row>
    <row r="110" spans="1:110" x14ac:dyDescent="0.45">
      <c r="A110" t="s">
        <v>4</v>
      </c>
      <c r="B110" t="e">
        <f>MODE(A3:A102)</f>
        <v>#N/A</v>
      </c>
      <c r="C110">
        <f t="shared" ref="C110:AJ110" si="9">MODE(B3:B102)</f>
        <v>3625</v>
      </c>
      <c r="D110" t="e">
        <f t="shared" si="9"/>
        <v>#N/A</v>
      </c>
      <c r="E110">
        <f t="shared" si="9"/>
        <v>3052</v>
      </c>
      <c r="F110" t="e">
        <f t="shared" si="9"/>
        <v>#N/A</v>
      </c>
      <c r="G110">
        <f t="shared" si="9"/>
        <v>3885</v>
      </c>
      <c r="H110">
        <f t="shared" si="9"/>
        <v>5599</v>
      </c>
      <c r="I110">
        <f t="shared" si="9"/>
        <v>4957</v>
      </c>
      <c r="J110">
        <f t="shared" si="9"/>
        <v>5908</v>
      </c>
      <c r="K110">
        <f t="shared" si="9"/>
        <v>3791</v>
      </c>
      <c r="L110" t="e">
        <f t="shared" si="9"/>
        <v>#N/A</v>
      </c>
      <c r="M110">
        <f t="shared" si="9"/>
        <v>3796</v>
      </c>
      <c r="N110" t="e">
        <f t="shared" si="9"/>
        <v>#N/A</v>
      </c>
      <c r="O110">
        <f t="shared" si="9"/>
        <v>3764</v>
      </c>
      <c r="P110">
        <f t="shared" si="9"/>
        <v>10445</v>
      </c>
      <c r="Q110">
        <f t="shared" si="9"/>
        <v>2391</v>
      </c>
      <c r="R110">
        <f t="shared" si="9"/>
        <v>6300</v>
      </c>
      <c r="S110">
        <f t="shared" si="9"/>
        <v>4166</v>
      </c>
      <c r="T110">
        <f t="shared" si="9"/>
        <v>6111</v>
      </c>
      <c r="U110">
        <f t="shared" si="9"/>
        <v>3539</v>
      </c>
      <c r="V110">
        <f t="shared" si="9"/>
        <v>2926</v>
      </c>
      <c r="W110">
        <f t="shared" si="9"/>
        <v>3054</v>
      </c>
      <c r="X110">
        <f t="shared" si="9"/>
        <v>3287</v>
      </c>
      <c r="Y110">
        <f t="shared" si="9"/>
        <v>2933</v>
      </c>
      <c r="Z110">
        <f t="shared" si="9"/>
        <v>2721</v>
      </c>
      <c r="AA110">
        <f t="shared" si="9"/>
        <v>3431</v>
      </c>
      <c r="AB110">
        <f t="shared" si="9"/>
        <v>2027</v>
      </c>
      <c r="AC110" s="20">
        <f t="shared" si="9"/>
        <v>2182</v>
      </c>
      <c r="AD110">
        <f t="shared" si="9"/>
        <v>2767</v>
      </c>
      <c r="AE110">
        <f t="shared" si="9"/>
        <v>3087</v>
      </c>
      <c r="AF110">
        <f t="shared" si="9"/>
        <v>2735</v>
      </c>
      <c r="AG110">
        <f t="shared" si="9"/>
        <v>3335</v>
      </c>
      <c r="AH110">
        <f t="shared" si="9"/>
        <v>2792</v>
      </c>
      <c r="AI110">
        <f t="shared" si="9"/>
        <v>2708</v>
      </c>
      <c r="AJ110">
        <f t="shared" si="9"/>
        <v>3358</v>
      </c>
      <c r="AL110" t="s">
        <v>28</v>
      </c>
      <c r="AM110" s="8">
        <f t="shared" si="8"/>
        <v>12411.25</v>
      </c>
      <c r="AN110" s="9">
        <f t="shared" si="6"/>
        <v>547.25</v>
      </c>
      <c r="AO110" s="9">
        <f t="shared" si="6"/>
        <v>11270.75</v>
      </c>
      <c r="AP110" s="9">
        <f t="shared" si="6"/>
        <v>460.75</v>
      </c>
      <c r="AQ110" s="9">
        <f t="shared" si="6"/>
        <v>8307.5</v>
      </c>
      <c r="AR110" s="9">
        <f t="shared" si="6"/>
        <v>992</v>
      </c>
      <c r="AS110" s="9">
        <f t="shared" si="6"/>
        <v>314.5</v>
      </c>
      <c r="AT110" s="9">
        <f t="shared" si="6"/>
        <v>730.25</v>
      </c>
      <c r="AU110" s="9">
        <f t="shared" si="6"/>
        <v>318.25</v>
      </c>
      <c r="AV110" s="9">
        <f t="shared" si="6"/>
        <v>596</v>
      </c>
      <c r="AW110" s="9">
        <f t="shared" si="6"/>
        <v>4503.25</v>
      </c>
      <c r="AX110" s="9">
        <f t="shared" si="6"/>
        <v>586.25</v>
      </c>
      <c r="AY110" s="9">
        <f t="shared" si="6"/>
        <v>4388.25</v>
      </c>
      <c r="AZ110" s="9">
        <f t="shared" si="6"/>
        <v>740.5</v>
      </c>
      <c r="BA110" s="9">
        <f t="shared" si="6"/>
        <v>1243.5</v>
      </c>
      <c r="BB110" s="9">
        <f t="shared" si="6"/>
        <v>104.25</v>
      </c>
      <c r="BC110" s="9">
        <f t="shared" si="6"/>
        <v>253.75</v>
      </c>
      <c r="BD110" s="9">
        <f t="shared" si="6"/>
        <v>510.75</v>
      </c>
      <c r="BE110" s="9">
        <f t="shared" si="6"/>
        <v>215.25</v>
      </c>
      <c r="BF110" s="9">
        <f t="shared" si="6"/>
        <v>679.75</v>
      </c>
      <c r="BG110" s="9">
        <f t="shared" si="6"/>
        <v>101.5</v>
      </c>
      <c r="BH110" s="9">
        <f t="shared" si="6"/>
        <v>111</v>
      </c>
      <c r="BI110" s="9">
        <f t="shared" si="6"/>
        <v>126.75</v>
      </c>
      <c r="BJ110" s="9">
        <f t="shared" si="6"/>
        <v>116.25</v>
      </c>
      <c r="BK110" s="9">
        <f t="shared" si="6"/>
        <v>107.75</v>
      </c>
      <c r="BL110" s="9">
        <f t="shared" si="6"/>
        <v>138.5</v>
      </c>
      <c r="BM110" s="9">
        <f t="shared" si="6"/>
        <v>68</v>
      </c>
      <c r="BN110" s="9">
        <f t="shared" si="6"/>
        <v>77.75</v>
      </c>
      <c r="BO110" s="9">
        <f t="shared" si="6"/>
        <v>103.75</v>
      </c>
      <c r="BP110" s="9">
        <f t="shared" si="6"/>
        <v>125.75</v>
      </c>
      <c r="BQ110" s="9">
        <f t="shared" si="6"/>
        <v>101.5</v>
      </c>
      <c r="BR110" s="9">
        <f t="shared" si="6"/>
        <v>125.25</v>
      </c>
      <c r="BS110" s="9">
        <f t="shared" si="6"/>
        <v>101</v>
      </c>
      <c r="BT110" s="9">
        <f t="shared" si="6"/>
        <v>141.75</v>
      </c>
      <c r="BU110" s="10">
        <f t="shared" si="6"/>
        <v>141</v>
      </c>
      <c r="BW110" s="1" t="s">
        <v>35</v>
      </c>
      <c r="BX110" s="14" t="str">
        <f>IF(BX108&lt;BX109,"no","yes")</f>
        <v>no</v>
      </c>
      <c r="BY110" s="14" t="str">
        <f t="shared" ref="BY110:DF110" si="10">IF(BY108&lt;BY109,"no","yes")</f>
        <v>no</v>
      </c>
      <c r="BZ110" s="14" t="str">
        <f t="shared" si="10"/>
        <v>no</v>
      </c>
      <c r="CA110" s="14" t="str">
        <f t="shared" si="10"/>
        <v>no</v>
      </c>
      <c r="CB110" s="14" t="str">
        <f t="shared" si="10"/>
        <v>no</v>
      </c>
      <c r="CC110" s="14" t="str">
        <f t="shared" si="10"/>
        <v>no</v>
      </c>
      <c r="CD110" s="14" t="str">
        <f t="shared" si="10"/>
        <v>no</v>
      </c>
      <c r="CE110" s="14" t="str">
        <f t="shared" si="10"/>
        <v>no</v>
      </c>
      <c r="CF110" s="14" t="str">
        <f t="shared" si="10"/>
        <v>no</v>
      </c>
      <c r="CG110" s="14" t="str">
        <f t="shared" si="10"/>
        <v>no</v>
      </c>
      <c r="CH110" s="14" t="str">
        <f t="shared" si="10"/>
        <v>no</v>
      </c>
      <c r="CI110" s="14" t="str">
        <f t="shared" si="10"/>
        <v>no</v>
      </c>
      <c r="CJ110" s="14" t="str">
        <f t="shared" si="10"/>
        <v>no</v>
      </c>
      <c r="CK110" s="14" t="str">
        <f t="shared" si="10"/>
        <v>no</v>
      </c>
      <c r="CL110" s="14" t="str">
        <f t="shared" si="10"/>
        <v>no</v>
      </c>
      <c r="CM110" s="14" t="str">
        <f t="shared" si="10"/>
        <v>no</v>
      </c>
      <c r="CN110" s="14" t="str">
        <f t="shared" si="10"/>
        <v>no</v>
      </c>
      <c r="CO110" s="14" t="str">
        <f t="shared" si="10"/>
        <v>no</v>
      </c>
      <c r="CP110" s="14" t="str">
        <f t="shared" si="10"/>
        <v>no</v>
      </c>
      <c r="CQ110" s="14" t="str">
        <f t="shared" si="10"/>
        <v>no</v>
      </c>
      <c r="CR110" s="14" t="str">
        <f t="shared" si="10"/>
        <v>no</v>
      </c>
      <c r="CS110" s="14" t="str">
        <f t="shared" si="10"/>
        <v>no</v>
      </c>
      <c r="CT110" s="14" t="str">
        <f t="shared" si="10"/>
        <v>no</v>
      </c>
      <c r="CU110" s="14" t="str">
        <f t="shared" si="10"/>
        <v>no</v>
      </c>
      <c r="CV110" s="14" t="str">
        <f t="shared" si="10"/>
        <v>no</v>
      </c>
      <c r="CW110" s="14" t="str">
        <f t="shared" si="10"/>
        <v>no</v>
      </c>
      <c r="CX110" s="14" t="str">
        <f t="shared" si="10"/>
        <v>no</v>
      </c>
      <c r="CY110" s="14" t="str">
        <f t="shared" si="10"/>
        <v>no</v>
      </c>
      <c r="CZ110" s="14" t="str">
        <f t="shared" si="10"/>
        <v>no</v>
      </c>
      <c r="DA110" s="14" t="str">
        <f t="shared" si="10"/>
        <v>no</v>
      </c>
      <c r="DB110" s="14" t="str">
        <f t="shared" si="10"/>
        <v>no</v>
      </c>
      <c r="DC110" s="14" t="str">
        <f t="shared" si="10"/>
        <v>no</v>
      </c>
      <c r="DD110" s="14" t="str">
        <f t="shared" si="10"/>
        <v>no</v>
      </c>
      <c r="DE110" s="14" t="str">
        <f t="shared" si="10"/>
        <v>no</v>
      </c>
      <c r="DF110" s="14" t="str">
        <f t="shared" si="10"/>
        <v>no</v>
      </c>
    </row>
    <row r="111" spans="1:110" x14ac:dyDescent="0.45">
      <c r="A111" t="s">
        <v>5</v>
      </c>
      <c r="B111">
        <f>_xlfn.STDEV.S(A3:A102)</f>
        <v>168282.3721759374</v>
      </c>
      <c r="C111">
        <f t="shared" ref="C111:AJ111" si="11">_xlfn.STDEV.S(B3:B102)</f>
        <v>25583.541260992959</v>
      </c>
      <c r="D111">
        <f t="shared" si="11"/>
        <v>109878.0776720978</v>
      </c>
      <c r="E111">
        <f t="shared" si="11"/>
        <v>33380.011328810469</v>
      </c>
      <c r="F111">
        <f t="shared" si="11"/>
        <v>562897.41276408266</v>
      </c>
      <c r="G111">
        <f t="shared" si="11"/>
        <v>51813.633124489461</v>
      </c>
      <c r="H111">
        <f t="shared" si="11"/>
        <v>1637.5012845703952</v>
      </c>
      <c r="I111">
        <f t="shared" si="11"/>
        <v>1444.697274605488</v>
      </c>
      <c r="J111">
        <f t="shared" si="11"/>
        <v>1108.9525444574206</v>
      </c>
      <c r="K111">
        <f t="shared" si="11"/>
        <v>1355.1580829921613</v>
      </c>
      <c r="L111">
        <f t="shared" si="11"/>
        <v>6406.0519974742174</v>
      </c>
      <c r="M111">
        <f t="shared" si="11"/>
        <v>1207.2987486889306</v>
      </c>
      <c r="N111">
        <f t="shared" si="11"/>
        <v>6211.504959843598</v>
      </c>
      <c r="O111">
        <f t="shared" si="11"/>
        <v>1304.1137272632182</v>
      </c>
      <c r="P111">
        <f t="shared" si="11"/>
        <v>15597.720481745615</v>
      </c>
      <c r="Q111">
        <f t="shared" si="11"/>
        <v>601.71708846056094</v>
      </c>
      <c r="R111">
        <f t="shared" si="11"/>
        <v>1935.5244526922663</v>
      </c>
      <c r="S111">
        <f t="shared" si="11"/>
        <v>1483.8229200891246</v>
      </c>
      <c r="T111">
        <f t="shared" si="11"/>
        <v>1447.4165107375125</v>
      </c>
      <c r="U111">
        <f t="shared" si="11"/>
        <v>1315.5152339703561</v>
      </c>
      <c r="V111">
        <f t="shared" si="11"/>
        <v>887.57837263858426</v>
      </c>
      <c r="W111">
        <f t="shared" si="11"/>
        <v>349.52463692589998</v>
      </c>
      <c r="X111">
        <f t="shared" si="11"/>
        <v>900.24043314813866</v>
      </c>
      <c r="Y111">
        <f t="shared" si="11"/>
        <v>770.60580202929418</v>
      </c>
      <c r="Z111">
        <f t="shared" si="11"/>
        <v>597.56601968216671</v>
      </c>
      <c r="AA111">
        <f t="shared" si="11"/>
        <v>842.82597530359953</v>
      </c>
      <c r="AB111">
        <f t="shared" si="11"/>
        <v>829.93337562710281</v>
      </c>
      <c r="AC111" s="20">
        <f t="shared" si="11"/>
        <v>499.15971523464418</v>
      </c>
      <c r="AD111">
        <f t="shared" si="11"/>
        <v>900.81255547478361</v>
      </c>
      <c r="AE111">
        <f t="shared" si="11"/>
        <v>926.64497772743266</v>
      </c>
      <c r="AF111">
        <f t="shared" si="11"/>
        <v>648.24623852173306</v>
      </c>
      <c r="AG111">
        <f t="shared" si="11"/>
        <v>927.60892251601013</v>
      </c>
      <c r="AH111">
        <f t="shared" si="11"/>
        <v>541.2813768169832</v>
      </c>
      <c r="AI111">
        <f t="shared" si="11"/>
        <v>766.54526812237759</v>
      </c>
      <c r="AJ111">
        <f t="shared" si="11"/>
        <v>1025.9199352460964</v>
      </c>
      <c r="AL111" t="s">
        <v>29</v>
      </c>
      <c r="AM111" s="8">
        <f t="shared" si="8"/>
        <v>37778.75</v>
      </c>
      <c r="AN111" s="9">
        <f t="shared" si="6"/>
        <v>1739.25</v>
      </c>
      <c r="AO111" s="9">
        <f t="shared" si="6"/>
        <v>46016.75</v>
      </c>
      <c r="AP111" s="9">
        <f t="shared" si="6"/>
        <v>1545.25</v>
      </c>
      <c r="AQ111" s="9">
        <f t="shared" si="6"/>
        <v>22378</v>
      </c>
      <c r="AR111" s="9">
        <f t="shared" si="6"/>
        <v>1539.5</v>
      </c>
      <c r="AS111" s="9">
        <f t="shared" si="6"/>
        <v>594.5</v>
      </c>
      <c r="AT111" s="9">
        <f t="shared" si="6"/>
        <v>1928.75</v>
      </c>
      <c r="AU111" s="9">
        <f t="shared" si="6"/>
        <v>1061.75</v>
      </c>
      <c r="AV111" s="9">
        <f t="shared" si="6"/>
        <v>1940</v>
      </c>
      <c r="AW111" s="9">
        <f t="shared" si="6"/>
        <v>12024.25</v>
      </c>
      <c r="AX111" s="9">
        <f t="shared" si="6"/>
        <v>1934.75</v>
      </c>
      <c r="AY111" s="9">
        <f t="shared" si="6"/>
        <v>14421.75</v>
      </c>
      <c r="AZ111" s="9">
        <f t="shared" si="6"/>
        <v>2155</v>
      </c>
      <c r="BA111" s="9">
        <f t="shared" si="6"/>
        <v>3597.5</v>
      </c>
      <c r="BB111" s="9">
        <f t="shared" si="6"/>
        <v>330.75</v>
      </c>
      <c r="BC111" s="9">
        <f t="shared" si="6"/>
        <v>960.75</v>
      </c>
      <c r="BD111" s="9">
        <f t="shared" si="6"/>
        <v>1824.25</v>
      </c>
      <c r="BE111" s="9">
        <f t="shared" si="6"/>
        <v>673.75</v>
      </c>
      <c r="BF111" s="9">
        <f t="shared" si="6"/>
        <v>2169.75</v>
      </c>
      <c r="BG111" s="9">
        <f t="shared" si="6"/>
        <v>426.5</v>
      </c>
      <c r="BH111" s="9">
        <f t="shared" si="6"/>
        <v>268</v>
      </c>
      <c r="BI111" s="9">
        <f t="shared" si="6"/>
        <v>302.75</v>
      </c>
      <c r="BJ111" s="9">
        <f t="shared" si="6"/>
        <v>343.25</v>
      </c>
      <c r="BK111" s="9">
        <f t="shared" si="6"/>
        <v>330.25</v>
      </c>
      <c r="BL111" s="9">
        <f t="shared" si="6"/>
        <v>414.5</v>
      </c>
      <c r="BM111" s="9">
        <f t="shared" si="6"/>
        <v>233</v>
      </c>
      <c r="BN111" s="9">
        <f t="shared" si="6"/>
        <v>275.25</v>
      </c>
      <c r="BO111" s="9">
        <f t="shared" si="6"/>
        <v>307.75</v>
      </c>
      <c r="BP111" s="9">
        <f t="shared" si="6"/>
        <v>309.25</v>
      </c>
      <c r="BQ111" s="9">
        <f t="shared" si="6"/>
        <v>386.5</v>
      </c>
      <c r="BR111" s="9">
        <f t="shared" si="6"/>
        <v>469.25</v>
      </c>
      <c r="BS111" s="9">
        <f t="shared" si="6"/>
        <v>267</v>
      </c>
      <c r="BT111" s="9">
        <f t="shared" si="6"/>
        <v>386.75</v>
      </c>
      <c r="BU111" s="10">
        <f t="shared" si="6"/>
        <v>531</v>
      </c>
    </row>
    <row r="112" spans="1:110" x14ac:dyDescent="0.45">
      <c r="A112" t="s">
        <v>6</v>
      </c>
      <c r="B112">
        <f>_xlfn.VAR.S(A3:A102)</f>
        <v>28318956785.160709</v>
      </c>
      <c r="C112">
        <f t="shared" ref="C112:AJ112" si="12">_xlfn.VAR.S(B3:B102)</f>
        <v>654517583.45292926</v>
      </c>
      <c r="D112">
        <f t="shared" si="12"/>
        <v>12073191952.915558</v>
      </c>
      <c r="E112">
        <f t="shared" si="12"/>
        <v>1114225156.3115151</v>
      </c>
      <c r="F112">
        <f t="shared" si="12"/>
        <v>316853497296.49805</v>
      </c>
      <c r="G112">
        <f t="shared" si="12"/>
        <v>2684652577.5591917</v>
      </c>
      <c r="H112">
        <f t="shared" si="12"/>
        <v>2681410.4569696947</v>
      </c>
      <c r="I112">
        <f t="shared" si="12"/>
        <v>2087150.2152525247</v>
      </c>
      <c r="J112">
        <f t="shared" si="12"/>
        <v>1229775.7458585873</v>
      </c>
      <c r="K112">
        <f t="shared" si="12"/>
        <v>1836453.4298989894</v>
      </c>
      <c r="L112">
        <f t="shared" si="12"/>
        <v>41037502.19434341</v>
      </c>
      <c r="M112">
        <f t="shared" si="12"/>
        <v>1457570.2685858577</v>
      </c>
      <c r="N112">
        <f t="shared" si="12"/>
        <v>38582793.866161615</v>
      </c>
      <c r="O112">
        <f t="shared" si="12"/>
        <v>1700712.6136363635</v>
      </c>
      <c r="P112">
        <f t="shared" si="12"/>
        <v>243288884.22666666</v>
      </c>
      <c r="Q112">
        <f t="shared" si="12"/>
        <v>362063.45454545453</v>
      </c>
      <c r="R112">
        <f t="shared" si="12"/>
        <v>3746254.9069696967</v>
      </c>
      <c r="S112">
        <f t="shared" si="12"/>
        <v>2201730.4581818171</v>
      </c>
      <c r="T112">
        <f t="shared" si="12"/>
        <v>2095014.5555555555</v>
      </c>
      <c r="U112">
        <f t="shared" si="12"/>
        <v>1730580.3308080807</v>
      </c>
      <c r="V112">
        <f t="shared" si="12"/>
        <v>787795.36757575744</v>
      </c>
      <c r="W112">
        <f t="shared" si="12"/>
        <v>122167.47181818221</v>
      </c>
      <c r="X112">
        <f t="shared" si="12"/>
        <v>810432.83747474838</v>
      </c>
      <c r="Y112">
        <f t="shared" si="12"/>
        <v>593833.30212121177</v>
      </c>
      <c r="Z112">
        <f t="shared" si="12"/>
        <v>357085.14787878771</v>
      </c>
      <c r="AA112">
        <f t="shared" si="12"/>
        <v>710355.62464646378</v>
      </c>
      <c r="AB112">
        <f t="shared" si="12"/>
        <v>688789.4079797978</v>
      </c>
      <c r="AC112" s="20">
        <f t="shared" si="12"/>
        <v>249160.42131313108</v>
      </c>
      <c r="AD112">
        <f t="shared" si="12"/>
        <v>811463.26010101009</v>
      </c>
      <c r="AE112">
        <f t="shared" si="12"/>
        <v>858670.91474747413</v>
      </c>
      <c r="AF112">
        <f t="shared" si="12"/>
        <v>420223.18575757561</v>
      </c>
      <c r="AG112">
        <f t="shared" si="12"/>
        <v>860458.31313131319</v>
      </c>
      <c r="AH112">
        <f t="shared" si="12"/>
        <v>292985.52888888901</v>
      </c>
      <c r="AI112">
        <f t="shared" si="12"/>
        <v>587591.64808080776</v>
      </c>
      <c r="AJ112">
        <f t="shared" si="12"/>
        <v>1052511.7135353547</v>
      </c>
      <c r="AL112" t="s">
        <v>1</v>
      </c>
      <c r="AM112" s="11">
        <f>AM119-$AM121</f>
        <v>98716.53</v>
      </c>
      <c r="AN112" s="12">
        <f t="shared" ref="AN112:BU112" si="13">AN119-$AM121</f>
        <v>7466.04</v>
      </c>
      <c r="AO112" s="12">
        <f t="shared" si="13"/>
        <v>90906.44</v>
      </c>
      <c r="AP112" s="12">
        <f t="shared" si="13"/>
        <v>8079.46</v>
      </c>
      <c r="AQ112" s="12">
        <f t="shared" si="13"/>
        <v>123738.13</v>
      </c>
      <c r="AR112" s="12">
        <f t="shared" si="13"/>
        <v>12179.42</v>
      </c>
      <c r="AS112" s="12">
        <f t="shared" si="13"/>
        <v>5569.74</v>
      </c>
      <c r="AT112" s="12">
        <f t="shared" si="13"/>
        <v>4278.87</v>
      </c>
      <c r="AU112" s="12">
        <f t="shared" si="13"/>
        <v>5592.54</v>
      </c>
      <c r="AV112" s="12">
        <f t="shared" si="13"/>
        <v>4248.38</v>
      </c>
      <c r="AW112" s="12">
        <f t="shared" si="13"/>
        <v>20205.740000000002</v>
      </c>
      <c r="AX112" s="12">
        <f t="shared" si="13"/>
        <v>4303.21</v>
      </c>
      <c r="AY112" s="12">
        <f t="shared" si="13"/>
        <v>18632.25</v>
      </c>
      <c r="AZ112" s="12">
        <f t="shared" si="13"/>
        <v>4522.8500000000004</v>
      </c>
      <c r="BA112" s="12">
        <f t="shared" si="13"/>
        <v>14207.66</v>
      </c>
      <c r="BB112" s="12">
        <f t="shared" si="13"/>
        <v>2575.6</v>
      </c>
      <c r="BC112" s="12">
        <f t="shared" si="13"/>
        <v>6497.11</v>
      </c>
      <c r="BD112" s="12">
        <f t="shared" si="13"/>
        <v>4295.92</v>
      </c>
      <c r="BE112" s="12">
        <f t="shared" si="13"/>
        <v>6333.7</v>
      </c>
      <c r="BF112" s="12">
        <f t="shared" si="13"/>
        <v>4367.6499999999996</v>
      </c>
      <c r="BG112" s="12">
        <f t="shared" si="13"/>
        <v>3136.19</v>
      </c>
      <c r="BH112" s="12">
        <f t="shared" si="13"/>
        <v>2901.23</v>
      </c>
      <c r="BI112" s="12">
        <f t="shared" si="13"/>
        <v>3590.97</v>
      </c>
      <c r="BJ112" s="12">
        <f t="shared" si="13"/>
        <v>3168.53</v>
      </c>
      <c r="BK112" s="12">
        <f t="shared" si="13"/>
        <v>3002.06</v>
      </c>
      <c r="BL112" s="12">
        <f t="shared" si="13"/>
        <v>3632.54</v>
      </c>
      <c r="BM112" s="12">
        <f t="shared" si="13"/>
        <v>2113.81</v>
      </c>
      <c r="BN112" s="12">
        <f t="shared" si="13"/>
        <v>2253.27</v>
      </c>
      <c r="BO112" s="12">
        <f t="shared" si="13"/>
        <v>3033.95</v>
      </c>
      <c r="BP112" s="12">
        <f t="shared" si="13"/>
        <v>3275.88</v>
      </c>
      <c r="BQ112" s="12">
        <f t="shared" si="13"/>
        <v>2965.69</v>
      </c>
      <c r="BR112" s="12">
        <f t="shared" si="13"/>
        <v>3565.5</v>
      </c>
      <c r="BS112" s="12">
        <f t="shared" si="13"/>
        <v>3086.92</v>
      </c>
      <c r="BT112" s="12">
        <f t="shared" si="13"/>
        <v>3047.22</v>
      </c>
      <c r="BU112" s="13">
        <f t="shared" si="13"/>
        <v>3569.94</v>
      </c>
      <c r="BW112" t="s">
        <v>36</v>
      </c>
    </row>
    <row r="113" spans="1:110" x14ac:dyDescent="0.45">
      <c r="A113" t="s">
        <v>7</v>
      </c>
      <c r="B113">
        <f>KURT(A3:A102)</f>
        <v>42.771391135926507</v>
      </c>
      <c r="C113">
        <f t="shared" ref="C113:AJ113" si="14">KURT(B3:B102)</f>
        <v>78.692274261163078</v>
      </c>
      <c r="D113">
        <f t="shared" si="14"/>
        <v>82.248058006153542</v>
      </c>
      <c r="E113">
        <f t="shared" si="14"/>
        <v>85.329094352739006</v>
      </c>
      <c r="F113">
        <f t="shared" si="14"/>
        <v>92.500206666397418</v>
      </c>
      <c r="G113">
        <f t="shared" si="14"/>
        <v>73.067818012864151</v>
      </c>
      <c r="H113">
        <f t="shared" si="14"/>
        <v>33.693029366712231</v>
      </c>
      <c r="I113">
        <f t="shared" si="14"/>
        <v>14.764628029186756</v>
      </c>
      <c r="J113">
        <f t="shared" si="14"/>
        <v>13.881104901128325</v>
      </c>
      <c r="K113">
        <f t="shared" si="14"/>
        <v>14.492890117361167</v>
      </c>
      <c r="L113">
        <f t="shared" si="14"/>
        <v>6.2332600505337403</v>
      </c>
      <c r="M113">
        <f t="shared" si="14"/>
        <v>24.543897754654854</v>
      </c>
      <c r="N113">
        <f t="shared" si="14"/>
        <v>4.7667467719941001</v>
      </c>
      <c r="O113">
        <f t="shared" si="14"/>
        <v>8.6020114231314295</v>
      </c>
      <c r="P113">
        <f t="shared" si="14"/>
        <v>82.977957152774422</v>
      </c>
      <c r="Q113">
        <f t="shared" si="14"/>
        <v>16.431929148404475</v>
      </c>
      <c r="R113">
        <f t="shared" si="14"/>
        <v>44.867699835498357</v>
      </c>
      <c r="S113">
        <f t="shared" si="14"/>
        <v>20.938127014635402</v>
      </c>
      <c r="T113">
        <f t="shared" si="14"/>
        <v>48.991730434840157</v>
      </c>
      <c r="U113">
        <f t="shared" si="14"/>
        <v>11.20810515403749</v>
      </c>
      <c r="V113">
        <f t="shared" si="14"/>
        <v>52.05758066742272</v>
      </c>
      <c r="W113">
        <f t="shared" si="14"/>
        <v>16.908800601910773</v>
      </c>
      <c r="X113">
        <f t="shared" si="14"/>
        <v>42.93873068984805</v>
      </c>
      <c r="Y113">
        <f t="shared" si="14"/>
        <v>55.342750229923091</v>
      </c>
      <c r="Z113">
        <f t="shared" si="14"/>
        <v>21.995380651753212</v>
      </c>
      <c r="AA113">
        <f t="shared" si="14"/>
        <v>40.319044412960828</v>
      </c>
      <c r="AB113">
        <f t="shared" si="14"/>
        <v>41.914642961136146</v>
      </c>
      <c r="AC113" s="20">
        <f t="shared" si="14"/>
        <v>27.110008670342488</v>
      </c>
      <c r="AD113">
        <f t="shared" si="14"/>
        <v>24.725956364714914</v>
      </c>
      <c r="AE113">
        <f t="shared" si="14"/>
        <v>45.217277030016291</v>
      </c>
      <c r="AF113">
        <f t="shared" si="14"/>
        <v>39.95822777634541</v>
      </c>
      <c r="AG113">
        <f t="shared" si="14"/>
        <v>44.270121248698288</v>
      </c>
      <c r="AH113">
        <f t="shared" si="14"/>
        <v>39.540862462278795</v>
      </c>
      <c r="AI113">
        <f t="shared" si="14"/>
        <v>21.920358976743415</v>
      </c>
      <c r="AJ113">
        <f t="shared" si="14"/>
        <v>27.905573045176908</v>
      </c>
    </row>
    <row r="114" spans="1:110" x14ac:dyDescent="0.45">
      <c r="A114" t="s">
        <v>8</v>
      </c>
      <c r="B114">
        <f>SKEW(A3:A102)</f>
        <v>6.1917780717647553</v>
      </c>
      <c r="C114">
        <f t="shared" ref="C114:AJ114" si="15">SKEW(B3:B102)</f>
        <v>8.6646697664474424</v>
      </c>
      <c r="D114">
        <f t="shared" si="15"/>
        <v>8.7279616104750151</v>
      </c>
      <c r="E114">
        <f t="shared" si="15"/>
        <v>9.0593060930727152</v>
      </c>
      <c r="F114">
        <f t="shared" si="15"/>
        <v>9.4861984455398325</v>
      </c>
      <c r="G114">
        <f t="shared" si="15"/>
        <v>8.2886282610752016</v>
      </c>
      <c r="H114">
        <f t="shared" si="15"/>
        <v>4.653466088784441</v>
      </c>
      <c r="I114">
        <f t="shared" si="15"/>
        <v>3.3668513540094152</v>
      </c>
      <c r="J114">
        <f t="shared" si="15"/>
        <v>3.0792692149774754</v>
      </c>
      <c r="K114">
        <f t="shared" si="15"/>
        <v>3.3925356260098423</v>
      </c>
      <c r="L114">
        <f t="shared" si="15"/>
        <v>1.8063082669758803</v>
      </c>
      <c r="M114">
        <f t="shared" si="15"/>
        <v>4.0067650218540383</v>
      </c>
      <c r="N114">
        <f t="shared" si="15"/>
        <v>1.5986081799266629</v>
      </c>
      <c r="O114">
        <f t="shared" si="15"/>
        <v>2.5503926554933303</v>
      </c>
      <c r="P114">
        <f t="shared" si="15"/>
        <v>8.7919911373719621</v>
      </c>
      <c r="Q114">
        <f t="shared" si="15"/>
        <v>3.7524356500133793</v>
      </c>
      <c r="R114">
        <f t="shared" si="15"/>
        <v>6.2190223506845808</v>
      </c>
      <c r="S114">
        <f t="shared" si="15"/>
        <v>3.9348912924915633</v>
      </c>
      <c r="T114">
        <f t="shared" si="15"/>
        <v>6.3341130097464831</v>
      </c>
      <c r="U114">
        <f t="shared" si="15"/>
        <v>3.0682723305985742</v>
      </c>
      <c r="V114">
        <f t="shared" si="15"/>
        <v>6.8109220990846806</v>
      </c>
      <c r="W114">
        <f t="shared" si="15"/>
        <v>3.8753742608977158</v>
      </c>
      <c r="X114">
        <f t="shared" si="15"/>
        <v>6.004909592299736</v>
      </c>
      <c r="Y114">
        <f t="shared" si="15"/>
        <v>6.9305973927455486</v>
      </c>
      <c r="Z114">
        <f t="shared" si="15"/>
        <v>4.5103054861490186</v>
      </c>
      <c r="AA114">
        <f t="shared" si="15"/>
        <v>5.8905460843326205</v>
      </c>
      <c r="AB114">
        <f t="shared" si="15"/>
        <v>6.357703573233799</v>
      </c>
      <c r="AC114" s="20">
        <f t="shared" si="15"/>
        <v>5.0421998085346518</v>
      </c>
      <c r="AD114">
        <f t="shared" si="15"/>
        <v>4.6018484355252651</v>
      </c>
      <c r="AE114">
        <f t="shared" si="15"/>
        <v>6.2939671631710352</v>
      </c>
      <c r="AF114">
        <f t="shared" si="15"/>
        <v>5.914834959759367</v>
      </c>
      <c r="AG114">
        <f t="shared" si="15"/>
        <v>6.0967764695424647</v>
      </c>
      <c r="AH114">
        <f t="shared" si="15"/>
        <v>5.6418988550717382</v>
      </c>
      <c r="AI114">
        <f t="shared" si="15"/>
        <v>4.4470120703464726</v>
      </c>
      <c r="AJ114">
        <f t="shared" si="15"/>
        <v>4.8581582548558906</v>
      </c>
      <c r="AL114" t="s">
        <v>22</v>
      </c>
      <c r="AM114" s="5">
        <f t="array" ref="AM114">MIN(IF(ISBLANK(A3:A102),"",IF(A3:A102&gt;=AM115-$AM104*(AM117-AM115),A3:A102,"")))</f>
        <v>34771</v>
      </c>
      <c r="AN114" s="6">
        <f t="array" ref="AN114">MIN(IF(ISBLANK(B3:B102),"",IF(B3:B102&gt;=AN115-$AM104*(AN117-AN115),B3:B102,"")))</f>
        <v>2564</v>
      </c>
      <c r="AO114" s="6">
        <f t="array" ref="AO114">MIN(IF(ISBLANK(C3:C102),"",IF(C3:C102&gt;=AO115-$AM104*(AO117-AO115),C3:C102,"")))</f>
        <v>40595</v>
      </c>
      <c r="AP114" s="6">
        <f t="array" ref="AP114">MIN(IF(ISBLANK(D3:D102),"",IF(D3:D102&gt;=AP115-$AM104*(AP117-AP115),D3:D102,"")))</f>
        <v>2461</v>
      </c>
      <c r="AQ114" s="6">
        <f t="array" ref="AQ114">MIN(IF(ISBLANK(E3:E102),"",IF(E3:E102&gt;=AQ115-$AM104*(AQ117-AQ115),E3:E102,"")))</f>
        <v>21994</v>
      </c>
      <c r="AR114" s="6">
        <f t="array" ref="AR114">MIN(IF(ISBLANK(F3:F102),"",IF(F3:F102&gt;=AR115-$AM104*(AR117-AR115),F3:F102,"")))</f>
        <v>3515</v>
      </c>
      <c r="AS114" s="6">
        <f t="array" ref="AS114">MIN(IF(ISBLANK(G3:G102),"",IF(G3:G102&gt;=AS115-$AM104*(AS117-AS115),G3:G102,"")))</f>
        <v>3294</v>
      </c>
      <c r="AT114" s="6">
        <f t="array" ref="AT114">MIN(IF(ISBLANK(H3:H102),"",IF(H3:H102&gt;=AT115-$AM104*(AT117-AT115),H3:H102,"")))</f>
        <v>2810</v>
      </c>
      <c r="AU114" s="6">
        <f t="array" ref="AU114">MIN(IF(ISBLANK(I3:I102),"",IF(I3:I102&gt;=AU115-$AM104*(AU117-AU115),I3:I102,"")))</f>
        <v>3937</v>
      </c>
      <c r="AV114" s="6">
        <f t="array" ref="AV114">MIN(IF(ISBLANK(J3:J102),"",IF(J3:J102&gt;=AV115-$AM104*(AV117-AV115),J3:J102,"")))</f>
        <v>3168</v>
      </c>
      <c r="AW114" s="6">
        <f t="array" ref="AW114">MIN(IF(ISBLANK(K3:K102),"",IF(K3:K102&gt;=AW115-$AM104*(AW117-AW115),K3:K102,"")))</f>
        <v>11662</v>
      </c>
      <c r="AX114" s="6">
        <f t="array" ref="AX114">MIN(IF(ISBLANK(L3:L102),"",IF(L3:L102&gt;=AX115-$AM104*(AX117-AX115),L3:L102,"")))</f>
        <v>2830</v>
      </c>
      <c r="AY114" s="6">
        <f t="array" ref="AY114">MIN(IF(ISBLANK(M3:M102),"",IF(M3:M102&gt;=AY115-$AM104*(AY117-AY115),M3:M102,"")))</f>
        <v>8403</v>
      </c>
      <c r="AZ114" s="6">
        <f t="array" ref="AZ114">MIN(IF(ISBLANK(N3:N102),"",IF(N3:N102&gt;=AZ115-$AM104*(AZ117-AZ115),N3:N102,"")))</f>
        <v>3053</v>
      </c>
      <c r="BA114" s="6">
        <f t="array" ref="BA114">MIN(IF(ISBLANK(O3:O102),"",IF(O3:O102&gt;=BA115-$AM104*(BA117-BA115),O3:O102,"")))</f>
        <v>10140</v>
      </c>
      <c r="BB114" s="6">
        <f t="array" ref="BB114">MIN(IF(ISBLANK(P3:P102),"",IF(P3:P102&gt;=BB115-$AM104*(BB117-BB115),P3:P102,"")))</f>
        <v>2027</v>
      </c>
      <c r="BC114" s="6">
        <f t="array" ref="BC114">MIN(IF(ISBLANK(Q3:Q102),"",IF(Q3:Q102&gt;=BC115-$AM104*(BC117-BC115),Q3:Q102,"")))</f>
        <v>4945</v>
      </c>
      <c r="BD114" s="6">
        <f t="array" ref="BD114">MIN(IF(ISBLANK(R3:R102),"",IF(R3:R102&gt;=BD115-$AM104*(BD117-BD115),R3:R102,"")))</f>
        <v>2500</v>
      </c>
      <c r="BE114" s="6">
        <f t="array" ref="BE114">MIN(IF(ISBLANK(S3:S102),"",IF(S3:S102&gt;=BE115-$AM104*(BE117-BE115),S3:S102,"")))</f>
        <v>5173</v>
      </c>
      <c r="BF114" s="6">
        <f t="array" ref="BF114">MIN(IF(ISBLANK(T3:T102),"",IF(T3:T102&gt;=BF115-$AM104*(BF117-BF115),T3:T102,"")))</f>
        <v>3348</v>
      </c>
      <c r="BG114" s="6">
        <f t="array" ref="BG114">MIN(IF(ISBLANK(U3:U102),"",IF(U3:U102&gt;=BG115-$AM104*(BG117-BG115),U3:U102,"")))</f>
        <v>2585</v>
      </c>
      <c r="BH114" s="6">
        <f t="array" ref="BH114">MIN(IF(ISBLANK(V3:V102),"",IF(V3:V102&gt;=BH115-$AM104*(BH117-BH115),V3:V102,"")))</f>
        <v>2523</v>
      </c>
      <c r="BI114" s="6">
        <f t="array" ref="BI114">MIN(IF(ISBLANK(W3:W102),"",IF(W3:W102&gt;=BI115-$AM104*(BI117-BI115),W3:W102,"")))</f>
        <v>3194</v>
      </c>
      <c r="BJ114" s="6">
        <f t="array" ref="BJ114">MIN(IF(ISBLANK(X3:X102),"",IF(X3:X102&gt;=BJ115-$AM104*(BJ117-BJ115),X3:X102,"")))</f>
        <v>2763</v>
      </c>
      <c r="BK114" s="6">
        <f t="array" ref="BK114">MIN(IF(ISBLANK(Y3:Y102),"",IF(Y3:Y102&gt;=BK115-$AM104*(BK117-BK115),Y3:Y102,"")))</f>
        <v>2654</v>
      </c>
      <c r="BL114" s="6">
        <f t="array" ref="BL114">MIN(IF(ISBLANK(Z3:Z102),"",IF(Z3:Z102&gt;=BL115-$AM104*(BL117-BL115),Z3:Z102,"")))</f>
        <v>3160</v>
      </c>
      <c r="BM114" s="6">
        <f t="array" ref="BM114">MIN(IF(ISBLANK(AA3:AA102),"",IF(AA3:AA102&gt;=BM115-$AM104*(BM117-BM115),AA3:AA102,"")))</f>
        <v>1674</v>
      </c>
      <c r="BN114" s="6">
        <f t="array" ref="BN114">MIN(IF(ISBLANK(AB3:AB102),"",IF(AB3:AB102&gt;=BN115-$AM104*(BN117-BN115),AB3:AB102,"")))</f>
        <v>1961</v>
      </c>
      <c r="BO114" s="6">
        <f t="array" ref="BO114">MIN(IF(ISBLANK(AC3:AC102),"",IF(AC3:AC102&gt;=BO115-$AM104*(BO117-BO115),AC3:AC102,"")))</f>
        <v>2613</v>
      </c>
      <c r="BP114" s="6">
        <f t="array" ref="BP114">MIN(IF(ISBLANK(AD3:AD102),"",IF(AD3:AD102&gt;=BP115-$AM104*(BP117-BP115),AD3:AD102,"")))</f>
        <v>2757</v>
      </c>
      <c r="BQ114" s="6">
        <f t="array" ref="BQ114">MIN(IF(ISBLANK(AE3:AE102),"",IF(AE3:AE102&gt;=BQ115-$AM104*(BQ117-BQ115),AE3:AE102,"")))</f>
        <v>2614</v>
      </c>
      <c r="BR114" s="6">
        <f t="array" ref="BR114">MIN(IF(ISBLANK(AF3:AF102),"",IF(AF3:AF102&gt;=BR115-$AM104*(BR117-BR115),AF3:AF102,"")))</f>
        <v>3123</v>
      </c>
      <c r="BS114" s="6">
        <f t="array" ref="BS114">MIN(IF(ISBLANK(AG3:AG102),"",IF(AG3:AG102&gt;=BS115-$AM104*(BS117-BS115),AG3:AG102,"")))</f>
        <v>2516</v>
      </c>
      <c r="BT114" s="6">
        <f t="array" ref="BT114">MIN(IF(ISBLANK(AH3:AH102),"",IF(AH3:AH102&gt;=BT115-$AM104*(BT117-BT115),AH3:AH102,"")))</f>
        <v>2588</v>
      </c>
      <c r="BU114" s="7">
        <f t="array" ref="BU114">MIN(IF(ISBLANK(AI3:AI102),"",IF(AI3:AI102&gt;=BU115-$AM104*(BU117-BU115),AI3:AI102,"")))</f>
        <v>2707</v>
      </c>
      <c r="BW114" s="15" t="s">
        <v>37</v>
      </c>
      <c r="BX114" s="15">
        <f>[1]!DAGOSTINO(A3:A102)</f>
        <v>160.32651451247366</v>
      </c>
      <c r="BY114" s="15">
        <f>[1]!DAGOSTINO(B3:B102)</f>
        <v>199.02308683992345</v>
      </c>
      <c r="BZ114" s="15">
        <f>[1]!DAGOSTINO(C3:C102)</f>
        <v>200.37030454724425</v>
      </c>
      <c r="CA114" s="15">
        <f>[1]!DAGOSTINO(D3:D102)</f>
        <v>204.34767299748745</v>
      </c>
      <c r="CB114" s="15">
        <f>[1]!DAGOSTINO(E3:E102)</f>
        <v>209.85254965979851</v>
      </c>
      <c r="CC114" s="15">
        <f>[1]!DAGOSTINO(F3:F102)</f>
        <v>193.86525649086752</v>
      </c>
      <c r="CD114" s="15">
        <f>[1]!DAGOSTINO(G3:G102)</f>
        <v>134.6374790205092</v>
      </c>
      <c r="CE114" s="15">
        <f>[1]!DAGOSTINO(H3:H102)</f>
        <v>98.555141966726652</v>
      </c>
      <c r="CF114" s="15">
        <f>[1]!DAGOSTINO(I3:I102)</f>
        <v>92.20277115975648</v>
      </c>
      <c r="CG114" s="15">
        <f>[1]!DAGOSTINO(J3:J102)</f>
        <v>98.677282527458061</v>
      </c>
      <c r="CH114" s="15">
        <f>[1]!DAGOSTINO(K3:K102)</f>
        <v>52.772931948934882</v>
      </c>
      <c r="CI114" s="15">
        <f>[1]!DAGOSTINO(L3:L102)</f>
        <v>118.74885168338474</v>
      </c>
      <c r="CJ114" s="15">
        <f>[1]!DAGOSTINO(M3:M102)</f>
        <v>44.199051575895638</v>
      </c>
      <c r="CK114" s="15">
        <f>[1]!DAGOSTINO(N3:N102)</f>
        <v>73.609512213726362</v>
      </c>
      <c r="CL114" s="15">
        <f>[1]!DAGOSTINO(O3:O102)</f>
        <v>201.17240513458228</v>
      </c>
      <c r="CM114" s="15">
        <f>[1]!DAGOSTINO(P3:P102)</f>
        <v>107.21054240108518</v>
      </c>
      <c r="CN114" s="15">
        <f>[1]!DAGOSTINO(Q3:Q102)</f>
        <v>161.49741182015825</v>
      </c>
      <c r="CO114" s="15">
        <f>[1]!DAGOSTINO(R3:R102)</f>
        <v>114.68103242828623</v>
      </c>
      <c r="CP114" s="15">
        <f>[1]!DAGOSTINO(S3:S102)</f>
        <v>164.46435479569024</v>
      </c>
      <c r="CQ114" s="15">
        <f>[1]!DAGOSTINO(T3:T102)</f>
        <v>88.177356939685808</v>
      </c>
      <c r="CR114" s="15">
        <f>[1]!DAGOSTINO(U3:U102)</f>
        <v>171.42679025573125</v>
      </c>
      <c r="CS114" s="15">
        <f>[1]!DAGOSTINO(V3:V102)</f>
        <v>109.8017249615132</v>
      </c>
      <c r="CT114" s="15">
        <f>[1]!DAGOSTINO(W3:W102)</f>
        <v>157.95717117456468</v>
      </c>
      <c r="CU114" s="15">
        <f>[1]!DAGOSTINO(X3:X102)</f>
        <v>173.89640423562156</v>
      </c>
      <c r="CV114" s="15">
        <f>[1]!DAGOSTINO(Y3:Y102)</f>
        <v>124.7906849822698</v>
      </c>
      <c r="CW114" s="15">
        <f>[1]!DAGOSTINO(Z3:Z102)</f>
        <v>155.35874202332548</v>
      </c>
      <c r="CX114" s="15">
        <f>[1]!DAGOSTINO(AA3:AA102)</f>
        <v>162.1052227629599</v>
      </c>
      <c r="CY114" s="15">
        <f>[1]!DAGOSTINO(AB3:AB102)</f>
        <v>136.54617443635425</v>
      </c>
      <c r="CZ114" s="15">
        <f>[1]!DAGOSTINO(AC3:AC102)</f>
        <v>128.31820647851319</v>
      </c>
      <c r="DA114" s="15">
        <f>[1]!DAGOSTINO(AD3:AD102)</f>
        <v>162.59208636992986</v>
      </c>
      <c r="DB114" s="15">
        <f>[1]!DAGOSTINO(AE3:AE102)</f>
        <v>155.52595669704155</v>
      </c>
      <c r="DC114" s="15">
        <f>[1]!DAGOSTINO(AF3:AF102)</f>
        <v>159.68372266807143</v>
      </c>
      <c r="DD114" s="15">
        <f>[1]!DAGOSTINO(AG3:AG102)</f>
        <v>151.67009962888454</v>
      </c>
      <c r="DE114" s="15">
        <f>[1]!DAGOSTINO(AH3:AH102)</f>
        <v>123.74622229634102</v>
      </c>
      <c r="DF114" s="15">
        <f>[1]!DAGOSTINO(AI3:AI102)</f>
        <v>134.35962145731636</v>
      </c>
    </row>
    <row r="115" spans="1:110" x14ac:dyDescent="0.45">
      <c r="A115" t="s">
        <v>9</v>
      </c>
      <c r="B115">
        <f>B116-B117</f>
        <v>1391397</v>
      </c>
      <c r="C115">
        <f t="shared" ref="C115:AJ115" si="16">C116-C117</f>
        <v>243059</v>
      </c>
      <c r="D115">
        <f t="shared" si="16"/>
        <v>1087616</v>
      </c>
      <c r="E115">
        <f t="shared" si="16"/>
        <v>323178</v>
      </c>
      <c r="F115">
        <f t="shared" si="16"/>
        <v>5569279</v>
      </c>
      <c r="G115">
        <f t="shared" si="16"/>
        <v>481803</v>
      </c>
      <c r="H115">
        <f t="shared" si="16"/>
        <v>14989</v>
      </c>
      <c r="I115">
        <f t="shared" si="16"/>
        <v>9399</v>
      </c>
      <c r="J115">
        <f t="shared" si="16"/>
        <v>7970</v>
      </c>
      <c r="K115">
        <f t="shared" si="16"/>
        <v>8356</v>
      </c>
      <c r="L115">
        <f t="shared" si="16"/>
        <v>41775</v>
      </c>
      <c r="M115">
        <f t="shared" si="16"/>
        <v>9977</v>
      </c>
      <c r="N115">
        <f t="shared" si="16"/>
        <v>38445</v>
      </c>
      <c r="O115">
        <f t="shared" si="16"/>
        <v>8402</v>
      </c>
      <c r="P115">
        <f t="shared" si="16"/>
        <v>151627</v>
      </c>
      <c r="Q115">
        <f t="shared" si="16"/>
        <v>4481</v>
      </c>
      <c r="R115">
        <f t="shared" si="16"/>
        <v>17549</v>
      </c>
      <c r="S115">
        <f t="shared" si="16"/>
        <v>11580</v>
      </c>
      <c r="T115">
        <f t="shared" si="16"/>
        <v>13862</v>
      </c>
      <c r="U115">
        <f t="shared" si="16"/>
        <v>7482</v>
      </c>
      <c r="V115">
        <f t="shared" si="16"/>
        <v>7957</v>
      </c>
      <c r="W115">
        <f t="shared" si="16"/>
        <v>2309</v>
      </c>
      <c r="X115">
        <f t="shared" si="16"/>
        <v>7593</v>
      </c>
      <c r="Y115">
        <f t="shared" si="16"/>
        <v>6977</v>
      </c>
      <c r="Z115">
        <f t="shared" si="16"/>
        <v>3921</v>
      </c>
      <c r="AA115">
        <f t="shared" si="16"/>
        <v>7062</v>
      </c>
      <c r="AB115">
        <f t="shared" si="16"/>
        <v>6579</v>
      </c>
      <c r="AC115" s="20">
        <f t="shared" si="16"/>
        <v>3527</v>
      </c>
      <c r="AD115">
        <f t="shared" si="16"/>
        <v>6609</v>
      </c>
      <c r="AE115">
        <f t="shared" si="16"/>
        <v>8562</v>
      </c>
      <c r="AF115">
        <f t="shared" si="16"/>
        <v>5367</v>
      </c>
      <c r="AG115">
        <f t="shared" si="16"/>
        <v>7919</v>
      </c>
      <c r="AH115">
        <f t="shared" si="16"/>
        <v>5062</v>
      </c>
      <c r="AI115">
        <f t="shared" si="16"/>
        <v>5418</v>
      </c>
      <c r="AJ115">
        <f t="shared" si="16"/>
        <v>8327</v>
      </c>
      <c r="AL115" t="s">
        <v>23</v>
      </c>
      <c r="AM115" s="8">
        <f>_xlfn.QUARTILE.INC(A3:A102,1)</f>
        <v>53236.5</v>
      </c>
      <c r="AN115" s="9">
        <f t="shared" ref="AN115:BU115" si="17">_xlfn.QUARTILE.INC(B3:B102,1)</f>
        <v>3595.25</v>
      </c>
      <c r="AO115" s="9">
        <f t="shared" si="17"/>
        <v>61597</v>
      </c>
      <c r="AP115" s="9">
        <f t="shared" si="17"/>
        <v>3376.75</v>
      </c>
      <c r="AQ115" s="9">
        <f t="shared" si="17"/>
        <v>43084.5</v>
      </c>
      <c r="AR115" s="9">
        <f t="shared" si="17"/>
        <v>4003.5</v>
      </c>
      <c r="AS115" s="9">
        <f t="shared" si="17"/>
        <v>5038</v>
      </c>
      <c r="AT115" s="9">
        <f t="shared" si="17"/>
        <v>3466.75</v>
      </c>
      <c r="AU115" s="9">
        <f t="shared" si="17"/>
        <v>5147.75</v>
      </c>
      <c r="AV115" s="9">
        <f t="shared" si="17"/>
        <v>3487.75</v>
      </c>
      <c r="AW115" s="9">
        <f t="shared" si="17"/>
        <v>15196.25</v>
      </c>
      <c r="AX115" s="9">
        <f t="shared" si="17"/>
        <v>3638</v>
      </c>
      <c r="AY115" s="9">
        <f t="shared" si="17"/>
        <v>14064</v>
      </c>
      <c r="AZ115" s="9">
        <f t="shared" si="17"/>
        <v>3762.5</v>
      </c>
      <c r="BA115" s="9">
        <f t="shared" si="17"/>
        <v>10599.75</v>
      </c>
      <c r="BB115" s="9">
        <f t="shared" si="17"/>
        <v>2390.5</v>
      </c>
      <c r="BC115" s="9">
        <f t="shared" si="17"/>
        <v>6034.75</v>
      </c>
      <c r="BD115" s="9">
        <f t="shared" si="17"/>
        <v>3599.75</v>
      </c>
      <c r="BE115" s="9">
        <f t="shared" si="17"/>
        <v>5960.5</v>
      </c>
      <c r="BF115" s="9">
        <f t="shared" si="17"/>
        <v>3625.25</v>
      </c>
      <c r="BG115" s="9">
        <f t="shared" si="17"/>
        <v>2875.75</v>
      </c>
      <c r="BH115" s="9">
        <f t="shared" si="17"/>
        <v>2753.75</v>
      </c>
      <c r="BI115" s="9">
        <f t="shared" si="17"/>
        <v>3305.75</v>
      </c>
      <c r="BJ115" s="9">
        <f t="shared" si="17"/>
        <v>2937.25</v>
      </c>
      <c r="BK115" s="9">
        <f t="shared" si="17"/>
        <v>2780</v>
      </c>
      <c r="BL115" s="9">
        <f t="shared" si="17"/>
        <v>3350.5</v>
      </c>
      <c r="BM115" s="9">
        <f t="shared" si="17"/>
        <v>1922</v>
      </c>
      <c r="BN115" s="9">
        <f t="shared" si="17"/>
        <v>2068</v>
      </c>
      <c r="BO115" s="9">
        <f t="shared" si="17"/>
        <v>2726.75</v>
      </c>
      <c r="BP115" s="9">
        <f t="shared" si="17"/>
        <v>3001.25</v>
      </c>
      <c r="BQ115" s="9">
        <f t="shared" si="17"/>
        <v>2742.75</v>
      </c>
      <c r="BR115" s="9">
        <f t="shared" si="17"/>
        <v>3261</v>
      </c>
      <c r="BS115" s="9">
        <f t="shared" si="17"/>
        <v>2909.25</v>
      </c>
      <c r="BT115" s="9">
        <f t="shared" si="17"/>
        <v>2756.5</v>
      </c>
      <c r="BU115" s="10">
        <f t="shared" si="17"/>
        <v>3224.25</v>
      </c>
      <c r="BW115" t="s">
        <v>33</v>
      </c>
      <c r="BX115">
        <f>[1]!DPTEST(A3:A102)</f>
        <v>0</v>
      </c>
      <c r="BY115">
        <f>[1]!DPTEST(B3:B102)</f>
        <v>0</v>
      </c>
      <c r="BZ115">
        <f>[1]!DPTEST(C3:C102)</f>
        <v>0</v>
      </c>
      <c r="CA115">
        <f>[1]!DPTEST(D3:D102)</f>
        <v>0</v>
      </c>
      <c r="CB115">
        <f>[1]!DPTEST(E3:E102)</f>
        <v>0</v>
      </c>
      <c r="CC115">
        <f>[1]!DPTEST(F3:F102)</f>
        <v>0</v>
      </c>
      <c r="CD115">
        <f>[1]!DPTEST(G3:G102)</f>
        <v>0</v>
      </c>
      <c r="CE115">
        <f>[1]!DPTEST(H3:H102)</f>
        <v>0</v>
      </c>
      <c r="CF115">
        <f>[1]!DPTEST(I3:I102)</f>
        <v>0</v>
      </c>
      <c r="CG115">
        <f>[1]!DPTEST(J3:J102)</f>
        <v>0</v>
      </c>
      <c r="CH115">
        <f>[1]!DPTEST(K3:K102)</f>
        <v>3.4714453533979395E-12</v>
      </c>
      <c r="CI115">
        <f>[1]!DPTEST(L3:L102)</f>
        <v>0</v>
      </c>
      <c r="CJ115">
        <f>[1]!DPTEST(M3:M102)</f>
        <v>2.5252122615171402E-10</v>
      </c>
      <c r="CK115">
        <f>[1]!DPTEST(N3:N102)</f>
        <v>1.1102230246251565E-16</v>
      </c>
      <c r="CL115">
        <f>[1]!DPTEST(O3:O102)</f>
        <v>0</v>
      </c>
      <c r="CM115">
        <f>[1]!DPTEST(P3:P102)</f>
        <v>0</v>
      </c>
      <c r="CN115">
        <f>[1]!DPTEST(Q3:Q102)</f>
        <v>0</v>
      </c>
      <c r="CO115">
        <f>[1]!DPTEST(R3:R102)</f>
        <v>0</v>
      </c>
      <c r="CP115">
        <f>[1]!DPTEST(S3:S102)</f>
        <v>0</v>
      </c>
      <c r="CQ115">
        <f>[1]!DPTEST(T3:T102)</f>
        <v>0</v>
      </c>
      <c r="CR115">
        <f>[1]!DPTEST(U3:U102)</f>
        <v>0</v>
      </c>
      <c r="CS115">
        <f>[1]!DPTEST(V3:V102)</f>
        <v>0</v>
      </c>
      <c r="CT115">
        <f>[1]!DPTEST(W3:W102)</f>
        <v>0</v>
      </c>
      <c r="CU115">
        <f>[1]!DPTEST(X3:X102)</f>
        <v>0</v>
      </c>
      <c r="CV115">
        <f>[1]!DPTEST(Y3:Y102)</f>
        <v>0</v>
      </c>
      <c r="CW115">
        <f>[1]!DPTEST(Z3:Z102)</f>
        <v>0</v>
      </c>
      <c r="CX115">
        <f>[1]!DPTEST(AA3:AA102)</f>
        <v>0</v>
      </c>
      <c r="CY115">
        <f>[1]!DPTEST(AB3:AB102)</f>
        <v>0</v>
      </c>
      <c r="CZ115">
        <f>[1]!DPTEST(AC3:AC102)</f>
        <v>0</v>
      </c>
      <c r="DA115">
        <f>[1]!DPTEST(AD3:AD102)</f>
        <v>0</v>
      </c>
      <c r="DB115">
        <f>[1]!DPTEST(AE3:AE102)</f>
        <v>0</v>
      </c>
      <c r="DC115">
        <f>[1]!DPTEST(AF3:AF102)</f>
        <v>0</v>
      </c>
      <c r="DD115">
        <f>[1]!DPTEST(AG3:AG102)</f>
        <v>0</v>
      </c>
      <c r="DE115">
        <f>[1]!DPTEST(AH3:AH102)</f>
        <v>0</v>
      </c>
      <c r="DF115">
        <f>[1]!DPTEST(AI3:AI102)</f>
        <v>0</v>
      </c>
    </row>
    <row r="116" spans="1:110" x14ac:dyDescent="0.45">
      <c r="A116" t="s">
        <v>10</v>
      </c>
      <c r="B116">
        <f>MAX(A3:A102)</f>
        <v>1426168</v>
      </c>
      <c r="C116">
        <f t="shared" ref="C116:AJ116" si="18">MAX(B3:B102)</f>
        <v>245623</v>
      </c>
      <c r="D116">
        <f t="shared" si="18"/>
        <v>1128211</v>
      </c>
      <c r="E116">
        <f t="shared" si="18"/>
        <v>325639</v>
      </c>
      <c r="F116">
        <f t="shared" si="18"/>
        <v>5591273</v>
      </c>
      <c r="G116">
        <f t="shared" si="18"/>
        <v>485318</v>
      </c>
      <c r="H116">
        <f t="shared" si="18"/>
        <v>17960</v>
      </c>
      <c r="I116">
        <f t="shared" si="18"/>
        <v>12209</v>
      </c>
      <c r="J116">
        <f t="shared" si="18"/>
        <v>11281</v>
      </c>
      <c r="K116">
        <f t="shared" si="18"/>
        <v>11524</v>
      </c>
      <c r="L116">
        <f t="shared" si="18"/>
        <v>53437</v>
      </c>
      <c r="M116">
        <f t="shared" si="18"/>
        <v>12807</v>
      </c>
      <c r="N116">
        <f t="shared" si="18"/>
        <v>46848</v>
      </c>
      <c r="O116">
        <f t="shared" si="18"/>
        <v>11455</v>
      </c>
      <c r="P116">
        <f t="shared" si="18"/>
        <v>161767</v>
      </c>
      <c r="Q116">
        <f t="shared" si="18"/>
        <v>5830</v>
      </c>
      <c r="R116">
        <f t="shared" si="18"/>
        <v>21878</v>
      </c>
      <c r="S116">
        <f t="shared" si="18"/>
        <v>14080</v>
      </c>
      <c r="T116">
        <f t="shared" si="18"/>
        <v>18312</v>
      </c>
      <c r="U116">
        <f t="shared" si="18"/>
        <v>10830</v>
      </c>
      <c r="V116">
        <f t="shared" si="18"/>
        <v>10542</v>
      </c>
      <c r="W116">
        <f t="shared" si="18"/>
        <v>4832</v>
      </c>
      <c r="X116">
        <f t="shared" si="18"/>
        <v>10787</v>
      </c>
      <c r="Y116">
        <f t="shared" si="18"/>
        <v>9740</v>
      </c>
      <c r="Z116">
        <f t="shared" si="18"/>
        <v>6575</v>
      </c>
      <c r="AA116">
        <f t="shared" si="18"/>
        <v>10222</v>
      </c>
      <c r="AB116">
        <f t="shared" si="18"/>
        <v>7920</v>
      </c>
      <c r="AC116" s="20">
        <f t="shared" si="18"/>
        <v>5488</v>
      </c>
      <c r="AD116">
        <f t="shared" si="18"/>
        <v>9222</v>
      </c>
      <c r="AE116">
        <f t="shared" si="18"/>
        <v>10693</v>
      </c>
      <c r="AF116">
        <f t="shared" si="18"/>
        <v>7981</v>
      </c>
      <c r="AG116">
        <f t="shared" si="18"/>
        <v>11042</v>
      </c>
      <c r="AH116">
        <f t="shared" si="18"/>
        <v>7291</v>
      </c>
      <c r="AI116">
        <f t="shared" si="18"/>
        <v>8006</v>
      </c>
      <c r="AJ116">
        <f t="shared" si="18"/>
        <v>10825</v>
      </c>
      <c r="AL116" t="s">
        <v>3</v>
      </c>
      <c r="AM116" s="8">
        <f>MEDIAN(A3:A102)</f>
        <v>64672</v>
      </c>
      <c r="AN116" s="9">
        <f t="shared" ref="AN116:BU116" si="19">MEDIAN(B3:B102)</f>
        <v>3903.5</v>
      </c>
      <c r="AO116" s="9">
        <f t="shared" si="19"/>
        <v>76681.5</v>
      </c>
      <c r="AP116" s="9">
        <f t="shared" si="19"/>
        <v>3702</v>
      </c>
      <c r="AQ116" s="9">
        <f t="shared" si="19"/>
        <v>52213.5</v>
      </c>
      <c r="AR116" s="9">
        <f t="shared" si="19"/>
        <v>4276.5</v>
      </c>
      <c r="AS116" s="9">
        <f t="shared" si="19"/>
        <v>5609</v>
      </c>
      <c r="AT116" s="9">
        <f t="shared" si="19"/>
        <v>3795</v>
      </c>
      <c r="AU116" s="9">
        <f t="shared" si="19"/>
        <v>5511</v>
      </c>
      <c r="AV116" s="9">
        <f t="shared" si="19"/>
        <v>3798</v>
      </c>
      <c r="AW116" s="9">
        <f t="shared" si="19"/>
        <v>18682.5</v>
      </c>
      <c r="AX116" s="9">
        <f t="shared" si="19"/>
        <v>3972</v>
      </c>
      <c r="AY116" s="9">
        <f t="shared" si="19"/>
        <v>17721</v>
      </c>
      <c r="AZ116" s="9">
        <f t="shared" si="19"/>
        <v>4033.5</v>
      </c>
      <c r="BA116" s="9">
        <f t="shared" si="19"/>
        <v>11073</v>
      </c>
      <c r="BB116" s="9">
        <f t="shared" si="19"/>
        <v>2478</v>
      </c>
      <c r="BC116" s="9">
        <f t="shared" si="19"/>
        <v>6281.5</v>
      </c>
      <c r="BD116" s="9">
        <f t="shared" si="19"/>
        <v>3936</v>
      </c>
      <c r="BE116" s="9">
        <f t="shared" si="19"/>
        <v>6117</v>
      </c>
      <c r="BF116" s="9">
        <f t="shared" si="19"/>
        <v>3934.5</v>
      </c>
      <c r="BG116" s="9">
        <f t="shared" si="19"/>
        <v>2975</v>
      </c>
      <c r="BH116" s="9">
        <f t="shared" si="19"/>
        <v>2821</v>
      </c>
      <c r="BI116" s="9">
        <f t="shared" si="19"/>
        <v>3380.5</v>
      </c>
      <c r="BJ116" s="9">
        <f t="shared" si="19"/>
        <v>3017.5</v>
      </c>
      <c r="BK116" s="9">
        <f t="shared" si="19"/>
        <v>2848</v>
      </c>
      <c r="BL116" s="9">
        <f t="shared" si="19"/>
        <v>3444</v>
      </c>
      <c r="BM116" s="9">
        <f t="shared" si="19"/>
        <v>1988</v>
      </c>
      <c r="BN116" s="9">
        <f t="shared" si="19"/>
        <v>2156</v>
      </c>
      <c r="BO116" s="9">
        <f t="shared" si="19"/>
        <v>2784.5</v>
      </c>
      <c r="BP116" s="9">
        <f t="shared" si="19"/>
        <v>3121</v>
      </c>
      <c r="BQ116" s="9">
        <f t="shared" si="19"/>
        <v>2836</v>
      </c>
      <c r="BR116" s="9">
        <f t="shared" si="19"/>
        <v>3350.5</v>
      </c>
      <c r="BS116" s="9">
        <f t="shared" si="19"/>
        <v>2998</v>
      </c>
      <c r="BT116" s="9">
        <f t="shared" si="19"/>
        <v>2859.5</v>
      </c>
      <c r="BU116" s="10">
        <f t="shared" si="19"/>
        <v>3331</v>
      </c>
      <c r="BW116" t="s">
        <v>34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</row>
    <row r="117" spans="1:110" x14ac:dyDescent="0.45">
      <c r="A117" t="s">
        <v>11</v>
      </c>
      <c r="B117">
        <f>MIN(A3:A102)</f>
        <v>34771</v>
      </c>
      <c r="C117">
        <f t="shared" ref="C117:AJ117" si="20">MIN(B3:B102)</f>
        <v>2564</v>
      </c>
      <c r="D117">
        <f t="shared" si="20"/>
        <v>40595</v>
      </c>
      <c r="E117">
        <f t="shared" si="20"/>
        <v>2461</v>
      </c>
      <c r="F117">
        <f t="shared" si="20"/>
        <v>21994</v>
      </c>
      <c r="G117">
        <f t="shared" si="20"/>
        <v>3515</v>
      </c>
      <c r="H117">
        <f t="shared" si="20"/>
        <v>2971</v>
      </c>
      <c r="I117">
        <f t="shared" si="20"/>
        <v>2810</v>
      </c>
      <c r="J117">
        <f t="shared" si="20"/>
        <v>3311</v>
      </c>
      <c r="K117">
        <f t="shared" si="20"/>
        <v>3168</v>
      </c>
      <c r="L117">
        <f t="shared" si="20"/>
        <v>11662</v>
      </c>
      <c r="M117">
        <f t="shared" si="20"/>
        <v>2830</v>
      </c>
      <c r="N117">
        <f t="shared" si="20"/>
        <v>8403</v>
      </c>
      <c r="O117">
        <f t="shared" si="20"/>
        <v>3053</v>
      </c>
      <c r="P117">
        <f t="shared" si="20"/>
        <v>10140</v>
      </c>
      <c r="Q117">
        <f t="shared" si="20"/>
        <v>1349</v>
      </c>
      <c r="R117">
        <f t="shared" si="20"/>
        <v>4329</v>
      </c>
      <c r="S117">
        <f t="shared" si="20"/>
        <v>2500</v>
      </c>
      <c r="T117">
        <f t="shared" si="20"/>
        <v>4450</v>
      </c>
      <c r="U117">
        <f t="shared" si="20"/>
        <v>3348</v>
      </c>
      <c r="V117">
        <f t="shared" si="20"/>
        <v>2585</v>
      </c>
      <c r="W117">
        <f t="shared" si="20"/>
        <v>2523</v>
      </c>
      <c r="X117">
        <f t="shared" si="20"/>
        <v>3194</v>
      </c>
      <c r="Y117">
        <f t="shared" si="20"/>
        <v>2763</v>
      </c>
      <c r="Z117">
        <f t="shared" si="20"/>
        <v>2654</v>
      </c>
      <c r="AA117">
        <f t="shared" si="20"/>
        <v>3160</v>
      </c>
      <c r="AB117">
        <f t="shared" si="20"/>
        <v>1341</v>
      </c>
      <c r="AC117" s="20">
        <f t="shared" si="20"/>
        <v>1961</v>
      </c>
      <c r="AD117">
        <f t="shared" si="20"/>
        <v>2613</v>
      </c>
      <c r="AE117">
        <f t="shared" si="20"/>
        <v>2131</v>
      </c>
      <c r="AF117">
        <f t="shared" si="20"/>
        <v>2614</v>
      </c>
      <c r="AG117">
        <f t="shared" si="20"/>
        <v>3123</v>
      </c>
      <c r="AH117">
        <f t="shared" si="20"/>
        <v>2229</v>
      </c>
      <c r="AI117">
        <f t="shared" si="20"/>
        <v>2588</v>
      </c>
      <c r="AJ117">
        <f t="shared" si="20"/>
        <v>2498</v>
      </c>
      <c r="AL117" t="s">
        <v>24</v>
      </c>
      <c r="AM117" s="8">
        <f>_xlfn.QUARTILE.INC(A3:A102,3)</f>
        <v>77083.25</v>
      </c>
      <c r="AN117" s="9">
        <f t="shared" ref="AN117:BU117" si="21">_xlfn.QUARTILE.INC(B3:B102,3)</f>
        <v>4450.75</v>
      </c>
      <c r="AO117" s="9">
        <f t="shared" si="21"/>
        <v>87952.25</v>
      </c>
      <c r="AP117" s="9">
        <f t="shared" si="21"/>
        <v>4162.75</v>
      </c>
      <c r="AQ117" s="9">
        <f t="shared" si="21"/>
        <v>60521</v>
      </c>
      <c r="AR117" s="9">
        <f t="shared" si="21"/>
        <v>5268.5</v>
      </c>
      <c r="AS117" s="9">
        <f t="shared" si="21"/>
        <v>5923.5</v>
      </c>
      <c r="AT117" s="9">
        <f t="shared" si="21"/>
        <v>4525.25</v>
      </c>
      <c r="AU117" s="9">
        <f t="shared" si="21"/>
        <v>5829.25</v>
      </c>
      <c r="AV117" s="9">
        <f t="shared" si="21"/>
        <v>4394</v>
      </c>
      <c r="AW117" s="9">
        <f t="shared" si="21"/>
        <v>23185.75</v>
      </c>
      <c r="AX117" s="9">
        <f t="shared" si="21"/>
        <v>4558.25</v>
      </c>
      <c r="AY117" s="9">
        <f t="shared" si="21"/>
        <v>22109.25</v>
      </c>
      <c r="AZ117" s="9">
        <f t="shared" si="21"/>
        <v>4774</v>
      </c>
      <c r="BA117" s="9">
        <f t="shared" si="21"/>
        <v>12316.5</v>
      </c>
      <c r="BB117" s="9">
        <f t="shared" si="21"/>
        <v>2582.25</v>
      </c>
      <c r="BC117" s="9">
        <f t="shared" si="21"/>
        <v>6535.25</v>
      </c>
      <c r="BD117" s="9">
        <f t="shared" si="21"/>
        <v>4446.75</v>
      </c>
      <c r="BE117" s="9">
        <f t="shared" si="21"/>
        <v>6332.25</v>
      </c>
      <c r="BF117" s="9">
        <f t="shared" si="21"/>
        <v>4614.25</v>
      </c>
      <c r="BG117" s="9">
        <f t="shared" si="21"/>
        <v>3076.5</v>
      </c>
      <c r="BH117" s="9">
        <f t="shared" si="21"/>
        <v>2932</v>
      </c>
      <c r="BI117" s="9">
        <f t="shared" si="21"/>
        <v>3507.25</v>
      </c>
      <c r="BJ117" s="9">
        <f t="shared" si="21"/>
        <v>3133.75</v>
      </c>
      <c r="BK117" s="9">
        <f t="shared" si="21"/>
        <v>2955.75</v>
      </c>
      <c r="BL117" s="9">
        <f t="shared" si="21"/>
        <v>3582.5</v>
      </c>
      <c r="BM117" s="9">
        <f t="shared" si="21"/>
        <v>2056</v>
      </c>
      <c r="BN117" s="9">
        <f t="shared" si="21"/>
        <v>2233.75</v>
      </c>
      <c r="BO117" s="9">
        <f t="shared" si="21"/>
        <v>2888.25</v>
      </c>
      <c r="BP117" s="9">
        <f t="shared" si="21"/>
        <v>3246.75</v>
      </c>
      <c r="BQ117" s="9">
        <f t="shared" si="21"/>
        <v>2937.5</v>
      </c>
      <c r="BR117" s="9">
        <f t="shared" si="21"/>
        <v>3475.75</v>
      </c>
      <c r="BS117" s="9">
        <f t="shared" si="21"/>
        <v>3099</v>
      </c>
      <c r="BT117" s="9">
        <f t="shared" si="21"/>
        <v>3001.25</v>
      </c>
      <c r="BU117" s="10">
        <f t="shared" si="21"/>
        <v>3472</v>
      </c>
      <c r="BW117" s="1" t="s">
        <v>35</v>
      </c>
      <c r="BX117" s="14" t="str">
        <f>IF(BX115&lt;BX116,"no","yes")</f>
        <v>no</v>
      </c>
      <c r="BY117" s="14" t="str">
        <f t="shared" ref="BY117:DF117" si="22">IF(BY115&lt;BY116,"no","yes")</f>
        <v>no</v>
      </c>
      <c r="BZ117" s="14" t="str">
        <f t="shared" si="22"/>
        <v>no</v>
      </c>
      <c r="CA117" s="14" t="str">
        <f t="shared" si="22"/>
        <v>no</v>
      </c>
      <c r="CB117" s="14" t="str">
        <f t="shared" si="22"/>
        <v>no</v>
      </c>
      <c r="CC117" s="14" t="str">
        <f t="shared" si="22"/>
        <v>no</v>
      </c>
      <c r="CD117" s="14" t="str">
        <f t="shared" si="22"/>
        <v>no</v>
      </c>
      <c r="CE117" s="14" t="str">
        <f t="shared" si="22"/>
        <v>no</v>
      </c>
      <c r="CF117" s="14" t="str">
        <f t="shared" si="22"/>
        <v>no</v>
      </c>
      <c r="CG117" s="14" t="str">
        <f t="shared" si="22"/>
        <v>no</v>
      </c>
      <c r="CH117" s="14" t="str">
        <f t="shared" si="22"/>
        <v>no</v>
      </c>
      <c r="CI117" s="14" t="str">
        <f t="shared" si="22"/>
        <v>no</v>
      </c>
      <c r="CJ117" s="14" t="str">
        <f t="shared" si="22"/>
        <v>no</v>
      </c>
      <c r="CK117" s="14" t="str">
        <f t="shared" si="22"/>
        <v>no</v>
      </c>
      <c r="CL117" s="14" t="str">
        <f t="shared" si="22"/>
        <v>no</v>
      </c>
      <c r="CM117" s="14" t="str">
        <f t="shared" si="22"/>
        <v>no</v>
      </c>
      <c r="CN117" s="14" t="str">
        <f t="shared" si="22"/>
        <v>no</v>
      </c>
      <c r="CO117" s="14" t="str">
        <f t="shared" si="22"/>
        <v>no</v>
      </c>
      <c r="CP117" s="14" t="str">
        <f t="shared" si="22"/>
        <v>no</v>
      </c>
      <c r="CQ117" s="14" t="str">
        <f t="shared" si="22"/>
        <v>no</v>
      </c>
      <c r="CR117" s="14" t="str">
        <f t="shared" si="22"/>
        <v>no</v>
      </c>
      <c r="CS117" s="14" t="str">
        <f t="shared" si="22"/>
        <v>no</v>
      </c>
      <c r="CT117" s="14" t="str">
        <f t="shared" si="22"/>
        <v>no</v>
      </c>
      <c r="CU117" s="14" t="str">
        <f t="shared" si="22"/>
        <v>no</v>
      </c>
      <c r="CV117" s="14" t="str">
        <f t="shared" si="22"/>
        <v>no</v>
      </c>
      <c r="CW117" s="14" t="str">
        <f t="shared" si="22"/>
        <v>no</v>
      </c>
      <c r="CX117" s="14" t="str">
        <f t="shared" si="22"/>
        <v>no</v>
      </c>
      <c r="CY117" s="14" t="str">
        <f t="shared" si="22"/>
        <v>no</v>
      </c>
      <c r="CZ117" s="14" t="str">
        <f t="shared" si="22"/>
        <v>no</v>
      </c>
      <c r="DA117" s="14" t="str">
        <f t="shared" si="22"/>
        <v>no</v>
      </c>
      <c r="DB117" s="14" t="str">
        <f t="shared" si="22"/>
        <v>no</v>
      </c>
      <c r="DC117" s="14" t="str">
        <f t="shared" si="22"/>
        <v>no</v>
      </c>
      <c r="DD117" s="14" t="str">
        <f t="shared" si="22"/>
        <v>no</v>
      </c>
      <c r="DE117" s="14" t="str">
        <f t="shared" si="22"/>
        <v>no</v>
      </c>
      <c r="DF117" s="14" t="str">
        <f t="shared" si="22"/>
        <v>no</v>
      </c>
    </row>
    <row r="118" spans="1:110" x14ac:dyDescent="0.45">
      <c r="A118" t="s">
        <v>12</v>
      </c>
      <c r="B118">
        <f>SUM(A3:A102)</f>
        <v>9871653</v>
      </c>
      <c r="C118">
        <f t="shared" ref="C118:AJ118" si="23">SUM(B3:B102)</f>
        <v>746604</v>
      </c>
      <c r="D118">
        <f t="shared" si="23"/>
        <v>9090644</v>
      </c>
      <c r="E118">
        <f t="shared" si="23"/>
        <v>807946</v>
      </c>
      <c r="F118">
        <f t="shared" si="23"/>
        <v>12373813</v>
      </c>
      <c r="G118">
        <f t="shared" si="23"/>
        <v>1217942</v>
      </c>
      <c r="H118">
        <f t="shared" si="23"/>
        <v>556974</v>
      </c>
      <c r="I118">
        <f t="shared" si="23"/>
        <v>427887</v>
      </c>
      <c r="J118">
        <f t="shared" si="23"/>
        <v>559254</v>
      </c>
      <c r="K118">
        <f t="shared" si="23"/>
        <v>424838</v>
      </c>
      <c r="L118">
        <f t="shared" si="23"/>
        <v>2020574</v>
      </c>
      <c r="M118">
        <f t="shared" si="23"/>
        <v>430321</v>
      </c>
      <c r="N118">
        <f t="shared" si="23"/>
        <v>1863225</v>
      </c>
      <c r="O118">
        <f t="shared" si="23"/>
        <v>452285</v>
      </c>
      <c r="P118">
        <f t="shared" si="23"/>
        <v>1420766</v>
      </c>
      <c r="Q118">
        <f t="shared" si="23"/>
        <v>257560</v>
      </c>
      <c r="R118">
        <f t="shared" si="23"/>
        <v>649711</v>
      </c>
      <c r="S118">
        <f t="shared" si="23"/>
        <v>429592</v>
      </c>
      <c r="T118">
        <f t="shared" si="23"/>
        <v>633370</v>
      </c>
      <c r="U118">
        <f t="shared" si="23"/>
        <v>436765</v>
      </c>
      <c r="V118">
        <f t="shared" si="23"/>
        <v>313619</v>
      </c>
      <c r="W118">
        <f t="shared" si="23"/>
        <v>290123</v>
      </c>
      <c r="X118">
        <f t="shared" si="23"/>
        <v>359097</v>
      </c>
      <c r="Y118">
        <f t="shared" si="23"/>
        <v>316853</v>
      </c>
      <c r="Z118">
        <f t="shared" si="23"/>
        <v>300206</v>
      </c>
      <c r="AA118">
        <f t="shared" si="23"/>
        <v>363254</v>
      </c>
      <c r="AB118">
        <f t="shared" si="23"/>
        <v>211381</v>
      </c>
      <c r="AC118">
        <f t="shared" si="23"/>
        <v>225327</v>
      </c>
      <c r="AD118">
        <f t="shared" si="23"/>
        <v>303395</v>
      </c>
      <c r="AE118">
        <f t="shared" si="23"/>
        <v>327588</v>
      </c>
      <c r="AF118">
        <f t="shared" si="23"/>
        <v>296569</v>
      </c>
      <c r="AG118">
        <f t="shared" si="23"/>
        <v>356550</v>
      </c>
      <c r="AH118">
        <f t="shared" si="23"/>
        <v>308692</v>
      </c>
      <c r="AI118">
        <f t="shared" si="23"/>
        <v>304722</v>
      </c>
      <c r="AJ118">
        <f t="shared" si="23"/>
        <v>356994</v>
      </c>
      <c r="AL118" t="s">
        <v>25</v>
      </c>
      <c r="AM118" s="8">
        <f t="array" ref="AM118">MAX(IF(ISBLANK(A3:A102),"",IF(A3:A102&lt;=AM117+$AM104*(AM117-AM115),A3:A102,"")))</f>
        <v>114862</v>
      </c>
      <c r="AN118" s="9">
        <f t="array" ref="AN118">MAX(IF(ISBLANK(B3:B102),"",IF(B3:B102&lt;=AN117+$AM104*(AN117-AN115),B3:B102,"")))</f>
        <v>6190</v>
      </c>
      <c r="AO118" s="9">
        <f t="array" ref="AO118">MAX(IF(ISBLANK(C3:C102),"",IF(C3:C102&lt;=AO117+$AM104*(AO117-AO115),C3:C102,"")))</f>
        <v>133969</v>
      </c>
      <c r="AP118" s="9">
        <f t="array" ref="AP118">MAX(IF(ISBLANK(D3:D102),"",IF(D3:D102&lt;=AP117+$AM104*(AP117-AP115),D3:D102,"")))</f>
        <v>5708</v>
      </c>
      <c r="AQ118" s="9">
        <f t="array" ref="AQ118">MAX(IF(ISBLANK(E3:E102),"",IF(E3:E102&lt;=AQ117+$AM104*(AQ117-AQ115),E3:E102,"")))</f>
        <v>82899</v>
      </c>
      <c r="AR118" s="9">
        <f t="array" ref="AR118">MAX(IF(ISBLANK(F3:F102),"",IF(F3:F102&lt;=AR117+$AM104*(AR117-AR115),F3:F102,"")))</f>
        <v>6808</v>
      </c>
      <c r="AS118" s="9">
        <f t="array" ref="AS118">MAX(IF(ISBLANK(G3:G102),"",IF(G3:G102&lt;=AS117+$AM104*(AS117-AS115),G3:G102,"")))</f>
        <v>6518</v>
      </c>
      <c r="AT118" s="9">
        <f t="array" ref="AT118">MAX(IF(ISBLANK(H3:H102),"",IF(H3:H102&lt;=AT117+$AM104*(AT117-AT115),H3:H102,"")))</f>
        <v>6454</v>
      </c>
      <c r="AU118" s="9">
        <f t="array" ref="AU118">MAX(IF(ISBLANK(I3:I102),"",IF(I3:I102&lt;=AU117+$AM104*(AU117-AU115),I3:I102,"")))</f>
        <v>6891</v>
      </c>
      <c r="AV118" s="9">
        <f t="array" ref="AV118">MAX(IF(ISBLANK(J3:J102),"",IF(J3:J102&lt;=AV117+$AM104*(AV117-AV115),J3:J102,"")))</f>
        <v>6334</v>
      </c>
      <c r="AW118" s="9">
        <f t="array" ref="AW118">MAX(IF(ISBLANK(K3:K102),"",IF(K3:K102&lt;=AW117+$AM104*(AW117-AW115),K3:K102,"")))</f>
        <v>35210</v>
      </c>
      <c r="AX118" s="9">
        <f t="array" ref="AX118">MAX(IF(ISBLANK(L3:L102),"",IF(L3:L102&lt;=AX117+$AM104*(AX117-AX115),L3:L102,"")))</f>
        <v>6493</v>
      </c>
      <c r="AY118" s="9">
        <f t="array" ref="AY118">MAX(IF(ISBLANK(M3:M102),"",IF(M3:M102&lt;=AY117+$AM104*(AY117-AY115),M3:M102,"")))</f>
        <v>36531</v>
      </c>
      <c r="AZ118" s="9">
        <f t="array" ref="AZ118">MAX(IF(ISBLANK(N3:N102),"",IF(N3:N102&lt;=AZ117+$AM104*(AZ117-AZ115),N3:N102,"")))</f>
        <v>6929</v>
      </c>
      <c r="BA118" s="9">
        <f t="array" ref="BA118">MAX(IF(ISBLANK(O3:O102),"",IF(O3:O102&lt;=BA117+$AM104*(BA117-BA115),O3:O102,"")))</f>
        <v>15914</v>
      </c>
      <c r="BB118" s="9">
        <f t="array" ref="BB118">MAX(IF(ISBLANK(P3:P102),"",IF(P3:P102&lt;=BB117+$AM104*(BB117-BB115),P3:P102,"")))</f>
        <v>2913</v>
      </c>
      <c r="BC118" s="9">
        <f t="array" ref="BC118">MAX(IF(ISBLANK(Q3:Q102),"",IF(Q3:Q102&lt;=BC117+$AM104*(BC117-BC115),Q3:Q102,"")))</f>
        <v>7496</v>
      </c>
      <c r="BD118" s="9">
        <f t="array" ref="BD118">MAX(IF(ISBLANK(R3:R102),"",IF(R3:R102&lt;=BD117+$AM104*(BD117-BD115),R3:R102,"")))</f>
        <v>6271</v>
      </c>
      <c r="BE118" s="9">
        <f t="array" ref="BE118">MAX(IF(ISBLANK(S3:S102),"",IF(S3:S102&lt;=BE117+$AM104*(BE117-BE115),S3:S102,"")))</f>
        <v>7006</v>
      </c>
      <c r="BF118" s="9">
        <f t="array" ref="BF118">MAX(IF(ISBLANK(T3:T102),"",IF(T3:T102&lt;=BF117+$AM104*(BF117-BF115),T3:T102,"")))</f>
        <v>6784</v>
      </c>
      <c r="BG118" s="9">
        <f t="array" ref="BG118">MAX(IF(ISBLANK(U3:U102),"",IF(U3:U102&lt;=BG117+$AM104*(BG117-BG115),U3:U102,"")))</f>
        <v>3503</v>
      </c>
      <c r="BH118" s="9">
        <f t="array" ref="BH118">MAX(IF(ISBLANK(V3:V102),"",IF(V3:V102&lt;=BH117+$AM104*(BH117-BH115),V3:V102,"")))</f>
        <v>3200</v>
      </c>
      <c r="BI118" s="9">
        <f t="array" ref="BI118">MAX(IF(ISBLANK(W3:W102),"",IF(W3:W102&lt;=BI117+$AM104*(BI117-BI115),W3:W102,"")))</f>
        <v>3810</v>
      </c>
      <c r="BJ118" s="9">
        <f t="array" ref="BJ118">MAX(IF(ISBLANK(X3:X102),"",IF(X3:X102&lt;=BJ117+$AM104*(BJ117-BJ115),X3:X102,"")))</f>
        <v>3477</v>
      </c>
      <c r="BK118" s="9">
        <f t="array" ref="BK118">MAX(IF(ISBLANK(Y3:Y102),"",IF(Y3:Y102&lt;=BK117+$AM104*(BK117-BK115),Y3:Y102,"")))</f>
        <v>3286</v>
      </c>
      <c r="BL118" s="9">
        <f t="array" ref="BL118">MAX(IF(ISBLANK(Z3:Z102),"",IF(Z3:Z102&lt;=BL117+$AM104*(BL117-BL115),Z3:Z102,"")))</f>
        <v>3997</v>
      </c>
      <c r="BM118" s="9">
        <f t="array" ref="BM118">MAX(IF(ISBLANK(AA3:AA102),"",IF(AA3:AA102&lt;=BM117+$AM104*(BM117-BM115),AA3:AA102,"")))</f>
        <v>2289</v>
      </c>
      <c r="BN118" s="9">
        <f t="array" ref="BN118">MAX(IF(ISBLANK(AB3:AB102),"",IF(AB3:AB102&lt;=BN117+$AM104*(BN117-BN115),AB3:AB102,"")))</f>
        <v>2509</v>
      </c>
      <c r="BO118" s="9">
        <f t="array" ref="BO118">MAX(IF(ISBLANK(AC3:AC102),"",IF(AC3:AC102&lt;=BO117+$AM104*(BO117-BO115),AC3:AC102,"")))</f>
        <v>3196</v>
      </c>
      <c r="BP118" s="9">
        <f t="array" ref="BP118">MAX(IF(ISBLANK(AD3:AD102),"",IF(AD3:AD102&lt;=BP117+$AM104*(BP117-BP115),AD3:AD102,"")))</f>
        <v>3556</v>
      </c>
      <c r="BQ118" s="9">
        <f t="array" ref="BQ118">MAX(IF(ISBLANK(AE3:AE102),"",IF(AE3:AE102&lt;=BQ117+$AM104*(BQ117-BQ115),AE3:AE102,"")))</f>
        <v>3324</v>
      </c>
      <c r="BR118" s="9">
        <f t="array" ref="BR118">MAX(IF(ISBLANK(AF3:AF102),"",IF(AF3:AF102&lt;=BR117+$AM104*(BR117-BR115),AF3:AF102,"")))</f>
        <v>3945</v>
      </c>
      <c r="BS118" s="9">
        <f t="array" ref="BS118">MAX(IF(ISBLANK(AG3:AG102),"",IF(AG3:AG102&lt;=BS117+$AM104*(BS117-BS115),AG3:AG102,"")))</f>
        <v>3366</v>
      </c>
      <c r="BT118" s="9">
        <f t="array" ref="BT118">MAX(IF(ISBLANK(AH3:AH102),"",IF(AH3:AH102&lt;=BT117+$AM104*(BT117-BT115),AH3:AH102,"")))</f>
        <v>3388</v>
      </c>
      <c r="BU118" s="10">
        <f t="array" ref="BU118">MAX(IF(ISBLANK(AI3:AI102),"",IF(AI3:AI102&lt;=BU117+$AM104*(BU117-BU115),AI3:AI102,"")))</f>
        <v>4003</v>
      </c>
    </row>
    <row r="119" spans="1:110" x14ac:dyDescent="0.45">
      <c r="A119" t="s">
        <v>13</v>
      </c>
      <c r="B119">
        <f>COUNT(A3:A102)</f>
        <v>100</v>
      </c>
      <c r="C119">
        <f t="shared" ref="C119:AJ119" si="24">COUNT(B3:B102)</f>
        <v>100</v>
      </c>
      <c r="D119">
        <f t="shared" si="24"/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H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M119">
        <f t="shared" si="24"/>
        <v>100</v>
      </c>
      <c r="N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Y119">
        <f t="shared" si="24"/>
        <v>100</v>
      </c>
      <c r="Z119">
        <f t="shared" si="24"/>
        <v>100</v>
      </c>
      <c r="AA119">
        <f t="shared" si="24"/>
        <v>100</v>
      </c>
      <c r="AB119">
        <f t="shared" si="24"/>
        <v>100</v>
      </c>
      <c r="AC119">
        <f t="shared" si="24"/>
        <v>100</v>
      </c>
      <c r="AD119">
        <f t="shared" si="24"/>
        <v>100</v>
      </c>
      <c r="AE119">
        <f t="shared" si="24"/>
        <v>100</v>
      </c>
      <c r="AF119">
        <f t="shared" si="24"/>
        <v>100</v>
      </c>
      <c r="AG119">
        <f t="shared" si="24"/>
        <v>100</v>
      </c>
      <c r="AH119">
        <f t="shared" si="24"/>
        <v>100</v>
      </c>
      <c r="AI119">
        <f t="shared" si="24"/>
        <v>100</v>
      </c>
      <c r="AJ119">
        <f t="shared" si="24"/>
        <v>100</v>
      </c>
      <c r="AL119" t="s">
        <v>1</v>
      </c>
      <c r="AM119" s="11">
        <f>AVERAGE(A3:A102)</f>
        <v>98716.53</v>
      </c>
      <c r="AN119" s="12">
        <f t="shared" ref="AN119:BU119" si="25">AVERAGE(B3:B102)</f>
        <v>7466.04</v>
      </c>
      <c r="AO119" s="12">
        <f t="shared" si="25"/>
        <v>90906.44</v>
      </c>
      <c r="AP119" s="12">
        <f t="shared" si="25"/>
        <v>8079.46</v>
      </c>
      <c r="AQ119" s="12">
        <f t="shared" si="25"/>
        <v>123738.13</v>
      </c>
      <c r="AR119" s="12">
        <f t="shared" si="25"/>
        <v>12179.42</v>
      </c>
      <c r="AS119" s="12">
        <f t="shared" si="25"/>
        <v>5569.74</v>
      </c>
      <c r="AT119" s="12">
        <f t="shared" si="25"/>
        <v>4278.87</v>
      </c>
      <c r="AU119" s="12">
        <f t="shared" si="25"/>
        <v>5592.54</v>
      </c>
      <c r="AV119" s="12">
        <f t="shared" si="25"/>
        <v>4248.38</v>
      </c>
      <c r="AW119" s="12">
        <f t="shared" si="25"/>
        <v>20205.740000000002</v>
      </c>
      <c r="AX119" s="12">
        <f t="shared" si="25"/>
        <v>4303.21</v>
      </c>
      <c r="AY119" s="12">
        <f t="shared" si="25"/>
        <v>18632.25</v>
      </c>
      <c r="AZ119" s="12">
        <f t="shared" si="25"/>
        <v>4522.8500000000004</v>
      </c>
      <c r="BA119" s="12">
        <f t="shared" si="25"/>
        <v>14207.66</v>
      </c>
      <c r="BB119" s="12">
        <f t="shared" si="25"/>
        <v>2575.6</v>
      </c>
      <c r="BC119" s="12">
        <f t="shared" si="25"/>
        <v>6497.11</v>
      </c>
      <c r="BD119" s="12">
        <f t="shared" si="25"/>
        <v>4295.92</v>
      </c>
      <c r="BE119" s="12">
        <f t="shared" si="25"/>
        <v>6333.7</v>
      </c>
      <c r="BF119" s="12">
        <f t="shared" si="25"/>
        <v>4367.6499999999996</v>
      </c>
      <c r="BG119" s="12">
        <f t="shared" si="25"/>
        <v>3136.19</v>
      </c>
      <c r="BH119" s="12">
        <f t="shared" si="25"/>
        <v>2901.23</v>
      </c>
      <c r="BI119" s="12">
        <f t="shared" si="25"/>
        <v>3590.97</v>
      </c>
      <c r="BJ119" s="12">
        <f t="shared" si="25"/>
        <v>3168.53</v>
      </c>
      <c r="BK119" s="12">
        <f t="shared" si="25"/>
        <v>3002.06</v>
      </c>
      <c r="BL119" s="12">
        <f t="shared" si="25"/>
        <v>3632.54</v>
      </c>
      <c r="BM119" s="12">
        <f t="shared" si="25"/>
        <v>2113.81</v>
      </c>
      <c r="BN119" s="12">
        <f t="shared" si="25"/>
        <v>2253.27</v>
      </c>
      <c r="BO119" s="12">
        <f t="shared" si="25"/>
        <v>3033.95</v>
      </c>
      <c r="BP119" s="12">
        <f t="shared" si="25"/>
        <v>3275.88</v>
      </c>
      <c r="BQ119" s="12">
        <f t="shared" si="25"/>
        <v>2965.69</v>
      </c>
      <c r="BR119" s="12">
        <f t="shared" si="25"/>
        <v>3565.5</v>
      </c>
      <c r="BS119" s="12">
        <f t="shared" si="25"/>
        <v>3086.92</v>
      </c>
      <c r="BT119" s="12">
        <f t="shared" si="25"/>
        <v>3047.22</v>
      </c>
      <c r="BU119" s="13">
        <f t="shared" si="25"/>
        <v>3569.94</v>
      </c>
    </row>
    <row r="120" spans="1:110" x14ac:dyDescent="0.45">
      <c r="A120" t="s">
        <v>14</v>
      </c>
      <c r="B120">
        <f>GEOMEAN(A3:A102)</f>
        <v>71837.149053963571</v>
      </c>
      <c r="C120">
        <f t="shared" ref="C120:AJ120" si="26">GEOMEAN(B3:B102)</f>
        <v>4383.2013717124037</v>
      </c>
      <c r="D120">
        <f t="shared" si="26"/>
        <v>77986.635997663252</v>
      </c>
      <c r="E120">
        <f t="shared" si="26"/>
        <v>4142.9445831719258</v>
      </c>
      <c r="F120">
        <f t="shared" si="26"/>
        <v>56807.171275277382</v>
      </c>
      <c r="G120">
        <f t="shared" si="26"/>
        <v>5178.2136526104196</v>
      </c>
      <c r="H120">
        <f t="shared" si="26"/>
        <v>5409.0143367759965</v>
      </c>
      <c r="I120">
        <f t="shared" si="26"/>
        <v>4120.1454087706088</v>
      </c>
      <c r="J120">
        <f t="shared" si="26"/>
        <v>5507.4202014534421</v>
      </c>
      <c r="K120">
        <f t="shared" si="26"/>
        <v>4107.2948371473476</v>
      </c>
      <c r="L120">
        <f t="shared" si="26"/>
        <v>19371.634850642538</v>
      </c>
      <c r="M120">
        <f t="shared" si="26"/>
        <v>4189.8829354985028</v>
      </c>
      <c r="N120">
        <f t="shared" si="26"/>
        <v>17748.792195365902</v>
      </c>
      <c r="O120">
        <f t="shared" si="26"/>
        <v>4385.174435572756</v>
      </c>
      <c r="P120">
        <f t="shared" si="26"/>
        <v>12530.991491963327</v>
      </c>
      <c r="Q120">
        <f t="shared" si="26"/>
        <v>2527.3481548910654</v>
      </c>
      <c r="R120">
        <f t="shared" si="26"/>
        <v>6347.9550501279455</v>
      </c>
      <c r="S120">
        <f t="shared" si="26"/>
        <v>4136.7362861492438</v>
      </c>
      <c r="T120">
        <f t="shared" si="26"/>
        <v>6238.6628276278252</v>
      </c>
      <c r="U120">
        <f t="shared" si="26"/>
        <v>4233.1927487500716</v>
      </c>
      <c r="V120">
        <f t="shared" si="26"/>
        <v>3074.62930973628</v>
      </c>
      <c r="W120">
        <f t="shared" si="26"/>
        <v>2884.8486133597312</v>
      </c>
      <c r="X120">
        <f t="shared" si="26"/>
        <v>3528.3267641591519</v>
      </c>
      <c r="Y120">
        <f t="shared" si="26"/>
        <v>3119.3193496310973</v>
      </c>
      <c r="Z120">
        <f t="shared" si="26"/>
        <v>2963.0606202821605</v>
      </c>
      <c r="AA120">
        <f t="shared" si="26"/>
        <v>3576.6769022154613</v>
      </c>
      <c r="AB120">
        <f t="shared" si="26"/>
        <v>2044.0829673557457</v>
      </c>
      <c r="AC120">
        <f t="shared" si="26"/>
        <v>2219.6720732188028</v>
      </c>
      <c r="AD120">
        <f t="shared" si="26"/>
        <v>2957.1153048701872</v>
      </c>
      <c r="AE120">
        <f t="shared" si="26"/>
        <v>3208.3514906490491</v>
      </c>
      <c r="AF120">
        <f t="shared" si="26"/>
        <v>2924.5336796368065</v>
      </c>
      <c r="AG120">
        <f t="shared" si="26"/>
        <v>3499.8129229844712</v>
      </c>
      <c r="AH120">
        <f t="shared" si="26"/>
        <v>3055.9646397744109</v>
      </c>
      <c r="AI120">
        <f t="shared" si="26"/>
        <v>2988.156535082881</v>
      </c>
      <c r="AJ120">
        <f t="shared" si="26"/>
        <v>3485.2845014349623</v>
      </c>
    </row>
    <row r="121" spans="1:110" x14ac:dyDescent="0.45">
      <c r="A121" t="s">
        <v>15</v>
      </c>
      <c r="B121">
        <f>HARMEAN(A3:A102)</f>
        <v>64947.990001566643</v>
      </c>
      <c r="C121">
        <f t="shared" ref="C121:AJ121" si="27">HARMEAN(B3:B102)</f>
        <v>4075.45366598691</v>
      </c>
      <c r="D121">
        <f t="shared" si="27"/>
        <v>73247.510510746986</v>
      </c>
      <c r="E121">
        <f t="shared" si="27"/>
        <v>3822.4511350611688</v>
      </c>
      <c r="F121">
        <f t="shared" si="27"/>
        <v>50820.579924006299</v>
      </c>
      <c r="G121">
        <f t="shared" si="27"/>
        <v>4663.0226242240915</v>
      </c>
      <c r="H121">
        <f t="shared" si="27"/>
        <v>5275.5561049245425</v>
      </c>
      <c r="I121">
        <f t="shared" si="27"/>
        <v>4008.3668676489642</v>
      </c>
      <c r="J121">
        <f t="shared" si="27"/>
        <v>5435.7618319906505</v>
      </c>
      <c r="K121">
        <f t="shared" si="27"/>
        <v>4008.5158773935477</v>
      </c>
      <c r="L121">
        <f t="shared" si="27"/>
        <v>18656.091381532191</v>
      </c>
      <c r="M121">
        <f t="shared" si="27"/>
        <v>4105.4007159794419</v>
      </c>
      <c r="N121">
        <f t="shared" si="27"/>
        <v>16945.584773002451</v>
      </c>
      <c r="O121">
        <f t="shared" si="27"/>
        <v>4280.2242660419142</v>
      </c>
      <c r="P121">
        <f t="shared" si="27"/>
        <v>12000.770760131925</v>
      </c>
      <c r="Q121">
        <f t="shared" si="27"/>
        <v>2490.9719047851086</v>
      </c>
      <c r="R121">
        <f t="shared" si="27"/>
        <v>6257.4542503616176</v>
      </c>
      <c r="S121">
        <f t="shared" si="27"/>
        <v>4025.0901349160436</v>
      </c>
      <c r="T121">
        <f t="shared" si="27"/>
        <v>6176.7591807771059</v>
      </c>
      <c r="U121">
        <f t="shared" si="27"/>
        <v>4137.0245802959107</v>
      </c>
      <c r="V121">
        <f t="shared" si="27"/>
        <v>3041.0139000853237</v>
      </c>
      <c r="W121">
        <f t="shared" si="27"/>
        <v>2871.7573441529921</v>
      </c>
      <c r="X121">
        <f t="shared" si="27"/>
        <v>3490.2590621542672</v>
      </c>
      <c r="Y121">
        <f t="shared" si="27"/>
        <v>3090.5903014294299</v>
      </c>
      <c r="Z121">
        <f t="shared" si="27"/>
        <v>2936.4153524878461</v>
      </c>
      <c r="AA121">
        <f t="shared" si="27"/>
        <v>3542.1967601440092</v>
      </c>
      <c r="AB121">
        <f t="shared" si="27"/>
        <v>2009.1781846223405</v>
      </c>
      <c r="AC121">
        <f t="shared" si="27"/>
        <v>2198.1196695140948</v>
      </c>
      <c r="AD121">
        <f t="shared" si="27"/>
        <v>2910.284786173233</v>
      </c>
      <c r="AE121">
        <f t="shared" si="27"/>
        <v>3169.108917126794</v>
      </c>
      <c r="AF121">
        <f t="shared" si="27"/>
        <v>2898.8402078712102</v>
      </c>
      <c r="AG121">
        <f t="shared" si="27"/>
        <v>3460.422541980141</v>
      </c>
      <c r="AH121">
        <f t="shared" si="27"/>
        <v>3034.032964951763</v>
      </c>
      <c r="AI121">
        <f t="shared" si="27"/>
        <v>2950.1509589157354</v>
      </c>
      <c r="AJ121">
        <f t="shared" si="27"/>
        <v>3432.6479410728871</v>
      </c>
      <c r="AL121" t="s">
        <v>20</v>
      </c>
      <c r="AM121" s="3">
        <f>IF(MIN(AM114:BU114)&gt;=0,0,MIN(AM114:BU114))</f>
        <v>0</v>
      </c>
    </row>
    <row r="122" spans="1:110" x14ac:dyDescent="0.45">
      <c r="A122" t="s">
        <v>16</v>
      </c>
      <c r="B122">
        <f>AVEDEV(A3:A102)</f>
        <v>62975.802200000013</v>
      </c>
      <c r="C122">
        <f t="shared" ref="C122:AJ122" si="28">AVEDEV(B3:B102)</f>
        <v>6537.7367999999915</v>
      </c>
      <c r="D122">
        <f t="shared" si="28"/>
        <v>34315.566399999974</v>
      </c>
      <c r="E122">
        <f t="shared" si="28"/>
        <v>8113.1923999999881</v>
      </c>
      <c r="F122">
        <f t="shared" si="28"/>
        <v>136597.88700000016</v>
      </c>
      <c r="G122">
        <f t="shared" si="28"/>
        <v>14387.906399999994</v>
      </c>
      <c r="H122">
        <f t="shared" si="28"/>
        <v>797.6556000000005</v>
      </c>
      <c r="I122">
        <f t="shared" si="28"/>
        <v>911.50319999999965</v>
      </c>
      <c r="J122">
        <f t="shared" si="28"/>
        <v>579.16640000000018</v>
      </c>
      <c r="K122">
        <f t="shared" si="28"/>
        <v>831.5368000000002</v>
      </c>
      <c r="L122">
        <f t="shared" si="28"/>
        <v>4773.953199999999</v>
      </c>
      <c r="M122">
        <f t="shared" si="28"/>
        <v>744.43719999999996</v>
      </c>
      <c r="N122">
        <f t="shared" si="28"/>
        <v>4526.87</v>
      </c>
      <c r="O122">
        <f t="shared" si="28"/>
        <v>889.29599999999994</v>
      </c>
      <c r="P122">
        <f t="shared" si="28"/>
        <v>5152.2087999999967</v>
      </c>
      <c r="Q122">
        <f t="shared" si="28"/>
        <v>281.15599999999949</v>
      </c>
      <c r="R122">
        <f t="shared" si="28"/>
        <v>705.93840000000023</v>
      </c>
      <c r="S122">
        <f t="shared" si="28"/>
        <v>849.34959999999921</v>
      </c>
      <c r="T122">
        <f t="shared" si="28"/>
        <v>572.94999999999845</v>
      </c>
      <c r="U122">
        <f t="shared" si="28"/>
        <v>845.16999999999973</v>
      </c>
      <c r="V122">
        <f t="shared" si="28"/>
        <v>325.37159999999915</v>
      </c>
      <c r="W122">
        <f t="shared" si="28"/>
        <v>181.37279999999984</v>
      </c>
      <c r="X122">
        <f t="shared" si="28"/>
        <v>380.98900000000071</v>
      </c>
      <c r="Y122">
        <f t="shared" si="28"/>
        <v>291.93039999999934</v>
      </c>
      <c r="Z122">
        <f t="shared" si="28"/>
        <v>281.67960000000073</v>
      </c>
      <c r="AA122">
        <f t="shared" si="28"/>
        <v>351.05800000000062</v>
      </c>
      <c r="AB122">
        <f t="shared" si="28"/>
        <v>283.99220000000071</v>
      </c>
      <c r="AC122">
        <f t="shared" si="28"/>
        <v>214.59580000000022</v>
      </c>
      <c r="AD122">
        <f t="shared" si="28"/>
        <v>432.09199999999953</v>
      </c>
      <c r="AE122">
        <f t="shared" si="28"/>
        <v>347.29280000000051</v>
      </c>
      <c r="AF122">
        <f t="shared" si="28"/>
        <v>264.65019999999942</v>
      </c>
      <c r="AG122">
        <f t="shared" si="28"/>
        <v>392.32</v>
      </c>
      <c r="AH122">
        <f t="shared" si="28"/>
        <v>236.60159999999954</v>
      </c>
      <c r="AI122">
        <f t="shared" si="28"/>
        <v>360.96520000000061</v>
      </c>
      <c r="AJ122">
        <f t="shared" si="28"/>
        <v>468.62160000000068</v>
      </c>
    </row>
    <row r="123" spans="1:110" x14ac:dyDescent="0.45">
      <c r="A123" t="s">
        <v>17</v>
      </c>
      <c r="B123">
        <f>[1]!MAD(A3:A102)</f>
        <v>11825.5</v>
      </c>
      <c r="C123">
        <f>[1]!MAD(B3:B102)</f>
        <v>423.5</v>
      </c>
      <c r="D123">
        <f>[1]!MAD(C3:C102)</f>
        <v>14275</v>
      </c>
      <c r="E123">
        <f>[1]!MAD(D3:D102)</f>
        <v>367</v>
      </c>
      <c r="F123">
        <f>[1]!MAD(E3:E102)</f>
        <v>9072.5</v>
      </c>
      <c r="G123">
        <f>[1]!MAD(F3:F102)</f>
        <v>432</v>
      </c>
      <c r="H123">
        <f>[1]!MAD(G3:G102)</f>
        <v>382.5</v>
      </c>
      <c r="I123">
        <f>[1]!MAD(H3:H102)</f>
        <v>395.5</v>
      </c>
      <c r="J123">
        <f>[1]!MAD(I3:I102)</f>
        <v>328.5</v>
      </c>
      <c r="K123">
        <f>[1]!MAD(J3:J102)</f>
        <v>370.5</v>
      </c>
      <c r="L123">
        <f>[1]!MAD(K3:K102)</f>
        <v>3791.5</v>
      </c>
      <c r="M123">
        <f>[1]!MAD(L3:L102)</f>
        <v>366.5</v>
      </c>
      <c r="N123">
        <f>[1]!MAD(M3:M102)</f>
        <v>4018</v>
      </c>
      <c r="O123">
        <f>[1]!MAD(N3:N102)</f>
        <v>406.5</v>
      </c>
      <c r="P123">
        <f>[1]!MAD(O3:O102)</f>
        <v>633.5</v>
      </c>
      <c r="Q123">
        <f>[1]!MAD(P3:P102)</f>
        <v>94.5</v>
      </c>
      <c r="R123">
        <f>[1]!MAD(Q3:Q102)</f>
        <v>250.5</v>
      </c>
      <c r="S123">
        <f>[1]!MAD(R3:R102)</f>
        <v>382</v>
      </c>
      <c r="T123">
        <f>[1]!MAD(S3:S102)</f>
        <v>196.5</v>
      </c>
      <c r="U123">
        <f>[1]!MAD(T3:T102)</f>
        <v>348.5</v>
      </c>
      <c r="V123">
        <f>[1]!MAD(U3:U102)</f>
        <v>100.5</v>
      </c>
      <c r="W123">
        <f>[1]!MAD(V3:V102)</f>
        <v>87.5</v>
      </c>
      <c r="X123">
        <f>[1]!MAD(W3:W102)</f>
        <v>93.5</v>
      </c>
      <c r="Y123">
        <f>[1]!MAD(X3:X102)</f>
        <v>91</v>
      </c>
      <c r="Z123">
        <f>[1]!MAD(Y3:Y102)</f>
        <v>88</v>
      </c>
      <c r="AA123">
        <f>[1]!MAD(Z3:Z102)</f>
        <v>104</v>
      </c>
      <c r="AB123">
        <f>[1]!MAD(AA3:AA102)</f>
        <v>68</v>
      </c>
      <c r="AC123">
        <f>[1]!MAD(AB3:AB102)</f>
        <v>87</v>
      </c>
      <c r="AD123">
        <f>[1]!MAD(AC3:AC102)</f>
        <v>71</v>
      </c>
      <c r="AE123">
        <f>[1]!MAD(AD3:AD102)</f>
        <v>123.5</v>
      </c>
      <c r="AF123">
        <f>[1]!MAD(AE3:AE102)</f>
        <v>97.5</v>
      </c>
      <c r="AG123">
        <f>[1]!MAD(AF3:AF102)</f>
        <v>102.5</v>
      </c>
      <c r="AH123">
        <f>[1]!MAD(AG3:AG102)</f>
        <v>93</v>
      </c>
      <c r="AI123">
        <f>[1]!MAD(AH3:AH102)</f>
        <v>116</v>
      </c>
      <c r="AJ123">
        <f>[1]!MAD(AI3:AI102)</f>
        <v>119</v>
      </c>
      <c r="AL123" t="s">
        <v>21</v>
      </c>
      <c r="AM123" t="s">
        <v>30</v>
      </c>
      <c r="AN123" t="s">
        <v>30</v>
      </c>
      <c r="AO123" t="s">
        <v>30</v>
      </c>
      <c r="AP123" t="s">
        <v>30</v>
      </c>
      <c r="AQ123" t="s">
        <v>30</v>
      </c>
      <c r="AR123" t="s">
        <v>30</v>
      </c>
      <c r="AS123">
        <f>G84</f>
        <v>4796</v>
      </c>
      <c r="AT123" t="s">
        <v>30</v>
      </c>
      <c r="AU123" t="s">
        <v>30</v>
      </c>
      <c r="AV123" t="s">
        <v>30</v>
      </c>
      <c r="AW123" t="s">
        <v>30</v>
      </c>
      <c r="AX123" t="s">
        <v>30</v>
      </c>
      <c r="AY123" t="s">
        <v>30</v>
      </c>
      <c r="AZ123" t="s">
        <v>30</v>
      </c>
      <c r="BA123" t="s">
        <v>30</v>
      </c>
      <c r="BB123">
        <f>P28</f>
        <v>2745</v>
      </c>
      <c r="BC123" t="s">
        <v>30</v>
      </c>
      <c r="BD123" t="s">
        <v>30</v>
      </c>
      <c r="BE123" t="s">
        <v>30</v>
      </c>
      <c r="BF123" t="s">
        <v>30</v>
      </c>
      <c r="BG123" t="s">
        <v>30</v>
      </c>
      <c r="BH123">
        <f>V56</f>
        <v>2803</v>
      </c>
      <c r="BI123" t="s">
        <v>30</v>
      </c>
      <c r="BJ123" t="s">
        <v>30</v>
      </c>
      <c r="BK123">
        <f>Y56</f>
        <v>2726</v>
      </c>
      <c r="BL123" t="s">
        <v>30</v>
      </c>
      <c r="BM123">
        <f>AA43</f>
        <v>1475</v>
      </c>
      <c r="BN123">
        <f>AB56</f>
        <v>2185</v>
      </c>
      <c r="BO123" t="s">
        <v>30</v>
      </c>
      <c r="BP123" t="s">
        <v>30</v>
      </c>
      <c r="BQ123">
        <f>AE56</f>
        <v>2821</v>
      </c>
      <c r="BR123" t="s">
        <v>30</v>
      </c>
      <c r="BS123" t="s">
        <v>30</v>
      </c>
      <c r="BT123">
        <f>AH56</f>
        <v>2988</v>
      </c>
      <c r="BU123" t="s">
        <v>30</v>
      </c>
    </row>
    <row r="124" spans="1:110" x14ac:dyDescent="0.45">
      <c r="A124" s="1" t="s">
        <v>18</v>
      </c>
      <c r="B124" s="1">
        <f>[1]!IQR(A3:A102,FALSE)</f>
        <v>23846.75</v>
      </c>
      <c r="C124" s="1">
        <f>[1]!IQR(B3:B102,FALSE)</f>
        <v>855.5</v>
      </c>
      <c r="D124" s="1">
        <f>[1]!IQR(C3:C102,FALSE)</f>
        <v>26355.25</v>
      </c>
      <c r="E124" s="1">
        <f>[1]!IQR(D3:D102,FALSE)</f>
        <v>786</v>
      </c>
      <c r="F124" s="1">
        <f>[1]!IQR(E3:E102,FALSE)</f>
        <v>17436.5</v>
      </c>
      <c r="G124" s="1">
        <f>[1]!IQR(F3:F102,FALSE)</f>
        <v>1265</v>
      </c>
      <c r="H124" s="1">
        <f>[1]!IQR(G3:G102,FALSE)</f>
        <v>885.5</v>
      </c>
      <c r="I124" s="1">
        <f>[1]!IQR(H3:H102,FALSE)</f>
        <v>1058.5</v>
      </c>
      <c r="J124" s="1">
        <f>[1]!IQR(I3:I102,FALSE)</f>
        <v>681.5</v>
      </c>
      <c r="K124" s="1">
        <f>[1]!IQR(J3:J102,FALSE)</f>
        <v>906.25</v>
      </c>
      <c r="L124" s="1">
        <f>[1]!IQR(K3:K102,FALSE)</f>
        <v>7989.5</v>
      </c>
      <c r="M124" s="1">
        <f>[1]!IQR(L3:L102,FALSE)</f>
        <v>920.25</v>
      </c>
      <c r="N124" s="1">
        <f>[1]!IQR(M3:M102,FALSE)</f>
        <v>8045.25</v>
      </c>
      <c r="O124" s="1">
        <f>[1]!IQR(N3:N102,FALSE)</f>
        <v>1011.5</v>
      </c>
      <c r="P124" s="1">
        <f>[1]!IQR(O3:O102,FALSE)</f>
        <v>1716.75</v>
      </c>
      <c r="Q124" s="1">
        <f>[1]!IQR(P3:P102,FALSE)</f>
        <v>191.75</v>
      </c>
      <c r="R124" s="1">
        <f>[1]!IQR(Q3:Q102,FALSE)</f>
        <v>500.5</v>
      </c>
      <c r="S124" s="1">
        <f>[1]!IQR(R3:R102,FALSE)</f>
        <v>847</v>
      </c>
      <c r="T124" s="1">
        <f>[1]!IQR(S3:S102,FALSE)</f>
        <v>371.75</v>
      </c>
      <c r="U124" s="1">
        <f>[1]!IQR(T3:T102,FALSE)</f>
        <v>989</v>
      </c>
      <c r="V124" s="1">
        <f>[1]!IQR(U3:U102,FALSE)</f>
        <v>200.75</v>
      </c>
      <c r="W124" s="1">
        <f>[1]!IQR(V3:V102,FALSE)</f>
        <v>178.25</v>
      </c>
      <c r="X124" s="1">
        <f>[1]!IQR(W3:W102,FALSE)</f>
        <v>201.5</v>
      </c>
      <c r="Y124" s="1">
        <f>[1]!IQR(X3:X102,FALSE)</f>
        <v>196.5</v>
      </c>
      <c r="Z124" s="1">
        <f>[1]!IQR(Y3:Y102,FALSE)</f>
        <v>175.75</v>
      </c>
      <c r="AA124" s="1">
        <f>[1]!IQR(Z3:Z102,FALSE)</f>
        <v>232</v>
      </c>
      <c r="AB124" s="1">
        <f>[1]!IQR(AA3:AA102,FALSE)</f>
        <v>134</v>
      </c>
      <c r="AC124" s="1">
        <f>[1]!IQR(AB3:AB102,FALSE)</f>
        <v>165.75</v>
      </c>
      <c r="AD124" s="1">
        <f>[1]!IQR(AC3:AC102,FALSE)</f>
        <v>161.5</v>
      </c>
      <c r="AE124" s="1">
        <f>[1]!IQR(AD3:AD102,FALSE)</f>
        <v>245.5</v>
      </c>
      <c r="AF124" s="1">
        <f>[1]!IQR(AE3:AE102,FALSE)</f>
        <v>194.75</v>
      </c>
      <c r="AG124" s="1">
        <f>[1]!IQR(AF3:AF102,FALSE)</f>
        <v>214.75</v>
      </c>
      <c r="AH124" s="1">
        <f>[1]!IQR(AG3:AG102,FALSE)</f>
        <v>189.75</v>
      </c>
      <c r="AI124" s="1">
        <f>[1]!IQR(AH3:AH102,FALSE)</f>
        <v>244.75</v>
      </c>
      <c r="AJ124" s="1">
        <f>[1]!IQR(AI3:AI102,FALSE)</f>
        <v>247.75</v>
      </c>
      <c r="BB124">
        <f>P56</f>
        <v>2521</v>
      </c>
    </row>
    <row r="126" spans="1:110" x14ac:dyDescent="0.45">
      <c r="A126" t="s">
        <v>38</v>
      </c>
    </row>
    <row r="128" spans="1:110" x14ac:dyDescent="0.45">
      <c r="B128" t="str">
        <f>A2</f>
        <v>UF Bitdiff Cbrt</v>
      </c>
      <c r="C128" t="str">
        <f t="shared" ref="C128:AJ128" si="29">B2</f>
        <v>UF BitdiffVA Cbrt</v>
      </c>
      <c r="D128" t="str">
        <f t="shared" si="29"/>
        <v>UF HardLog Cbrt</v>
      </c>
      <c r="E128" t="str">
        <f t="shared" si="29"/>
        <v>UF HardLogVA Cbrt</v>
      </c>
      <c r="F128" t="str">
        <f t="shared" si="29"/>
        <v>UF Log Cbrt</v>
      </c>
      <c r="G128" t="str">
        <f t="shared" si="29"/>
        <v>UF LogVA Cbrt</v>
      </c>
      <c r="H128" t="str">
        <f t="shared" si="29"/>
        <v>UF Mul Cbrt</v>
      </c>
      <c r="I128" t="str">
        <f t="shared" si="29"/>
        <v>UF MulVA Cbrt</v>
      </c>
      <c r="J128" t="str">
        <f t="shared" si="29"/>
        <v>UF NoLog Cbrt</v>
      </c>
      <c r="K128" t="str">
        <f t="shared" si="29"/>
        <v>UF NoLogVA Cbrt</v>
      </c>
      <c r="L128" t="str">
        <f t="shared" si="29"/>
        <v>UFDistr Bitdiff Cbrt</v>
      </c>
      <c r="M128" t="str">
        <f t="shared" si="29"/>
        <v>UFDistr BitdiffVA Cbrt</v>
      </c>
      <c r="N128" t="str">
        <f t="shared" si="29"/>
        <v>UFDistr HardLog Cbrt</v>
      </c>
      <c r="O128" t="str">
        <f t="shared" si="29"/>
        <v>UFDistr HardLogVA Cbrt</v>
      </c>
      <c r="P128" t="str">
        <f t="shared" si="29"/>
        <v>UFDistr Log Cbrt</v>
      </c>
      <c r="Q128" t="str">
        <f t="shared" si="29"/>
        <v>UFDistr LogVA Cbrt</v>
      </c>
      <c r="R128" t="str">
        <f t="shared" si="29"/>
        <v>UFDistr Mul Cbrt</v>
      </c>
      <c r="S128" t="str">
        <f t="shared" si="29"/>
        <v>UFDistr MulVA Cbrt</v>
      </c>
      <c r="T128" t="str">
        <f t="shared" si="29"/>
        <v>UFDistr NoLog Cbrt</v>
      </c>
      <c r="U128" t="str">
        <f t="shared" si="29"/>
        <v>UFDistr NoLogVA Cbrt</v>
      </c>
      <c r="V128" t="str">
        <f t="shared" si="29"/>
        <v>UFCenter Bitdiff Cbrt</v>
      </c>
      <c r="W128" t="str">
        <f t="shared" si="29"/>
        <v>UFCenter BitdiffVA Cbrt</v>
      </c>
      <c r="X128" t="str">
        <f t="shared" si="29"/>
        <v>UFCenter BitdiffFN Cbrt</v>
      </c>
      <c r="Y128" t="str">
        <f t="shared" si="29"/>
        <v>UFCenter HardLog Cbrt</v>
      </c>
      <c r="Z128" t="str">
        <f t="shared" si="29"/>
        <v>UFCenter HardLogVA Cbrt</v>
      </c>
      <c r="AA128" t="str">
        <f t="shared" si="29"/>
        <v>UFCenter HardLogFN Cbrt</v>
      </c>
      <c r="AB128" t="str">
        <f t="shared" si="29"/>
        <v>UFCenter Log Cbrt</v>
      </c>
      <c r="AC128" t="str">
        <f t="shared" si="29"/>
        <v>UFCenter LogVA Cbrt</v>
      </c>
      <c r="AD128" t="str">
        <f t="shared" si="29"/>
        <v>UFCenter LogFN Cbrt</v>
      </c>
      <c r="AE128" t="str">
        <f t="shared" si="29"/>
        <v>UFCenter Mul Cbrt</v>
      </c>
      <c r="AF128" t="str">
        <f t="shared" si="29"/>
        <v>UFCenter MulVA Cbrt</v>
      </c>
      <c r="AG128" t="str">
        <f t="shared" si="29"/>
        <v>UFCenter MulFN Cbrt</v>
      </c>
      <c r="AH128" t="str">
        <f t="shared" si="29"/>
        <v>UFCenter NoLog Cbrt</v>
      </c>
      <c r="AI128" t="str">
        <f t="shared" si="29"/>
        <v>UFCenter NoLogVA Cbrt</v>
      </c>
      <c r="AJ128" t="str">
        <f t="shared" si="29"/>
        <v>UFCenter NoLogFN Cbrt</v>
      </c>
    </row>
    <row r="129" spans="1:37" x14ac:dyDescent="0.45">
      <c r="A129" t="s">
        <v>39</v>
      </c>
      <c r="B129" s="5">
        <f>MEDIAN(A3:A102)</f>
        <v>64672</v>
      </c>
      <c r="C129" s="6">
        <f t="shared" ref="C129:AJ129" si="30">MEDIAN(B3:B102)</f>
        <v>3903.5</v>
      </c>
      <c r="D129" s="6">
        <f t="shared" si="30"/>
        <v>76681.5</v>
      </c>
      <c r="E129" s="6">
        <f t="shared" si="30"/>
        <v>3702</v>
      </c>
      <c r="F129" s="6">
        <f t="shared" si="30"/>
        <v>52213.5</v>
      </c>
      <c r="G129" s="6">
        <f t="shared" si="30"/>
        <v>4276.5</v>
      </c>
      <c r="H129" s="6">
        <f t="shared" si="30"/>
        <v>5609</v>
      </c>
      <c r="I129" s="6">
        <f t="shared" si="30"/>
        <v>3795</v>
      </c>
      <c r="J129" s="6">
        <f t="shared" si="30"/>
        <v>5511</v>
      </c>
      <c r="K129" s="6">
        <f t="shared" si="30"/>
        <v>3798</v>
      </c>
      <c r="L129" s="6">
        <f t="shared" si="30"/>
        <v>18682.5</v>
      </c>
      <c r="M129" s="6">
        <f t="shared" si="30"/>
        <v>3972</v>
      </c>
      <c r="N129" s="6">
        <f t="shared" si="30"/>
        <v>17721</v>
      </c>
      <c r="O129" s="6">
        <f t="shared" si="30"/>
        <v>4033.5</v>
      </c>
      <c r="P129" s="6">
        <f t="shared" si="30"/>
        <v>11073</v>
      </c>
      <c r="Q129" s="6">
        <f t="shared" si="30"/>
        <v>2478</v>
      </c>
      <c r="R129" s="6">
        <f t="shared" si="30"/>
        <v>6281.5</v>
      </c>
      <c r="S129" s="6">
        <f t="shared" si="30"/>
        <v>3936</v>
      </c>
      <c r="T129" s="6">
        <f t="shared" si="30"/>
        <v>6117</v>
      </c>
      <c r="U129" s="6">
        <f t="shared" si="30"/>
        <v>3934.5</v>
      </c>
      <c r="V129" s="6">
        <f t="shared" si="30"/>
        <v>2975</v>
      </c>
      <c r="W129" s="6">
        <f t="shared" si="30"/>
        <v>2821</v>
      </c>
      <c r="X129" s="6">
        <f t="shared" si="30"/>
        <v>3380.5</v>
      </c>
      <c r="Y129" s="6">
        <f t="shared" si="30"/>
        <v>3017.5</v>
      </c>
      <c r="Z129" s="6">
        <f t="shared" si="30"/>
        <v>2848</v>
      </c>
      <c r="AA129" s="6">
        <f t="shared" si="30"/>
        <v>3444</v>
      </c>
      <c r="AB129" s="6">
        <f t="shared" si="30"/>
        <v>1988</v>
      </c>
      <c r="AC129" s="6">
        <f t="shared" si="30"/>
        <v>2156</v>
      </c>
      <c r="AD129" s="6">
        <f t="shared" si="30"/>
        <v>2784.5</v>
      </c>
      <c r="AE129" s="6">
        <f t="shared" si="30"/>
        <v>3121</v>
      </c>
      <c r="AF129" s="6">
        <f t="shared" si="30"/>
        <v>2836</v>
      </c>
      <c r="AG129" s="6">
        <f t="shared" si="30"/>
        <v>3350.5</v>
      </c>
      <c r="AH129" s="6">
        <f t="shared" si="30"/>
        <v>2998</v>
      </c>
      <c r="AI129" s="6">
        <f t="shared" si="30"/>
        <v>2859.5</v>
      </c>
      <c r="AJ129" s="7">
        <f t="shared" si="30"/>
        <v>3331</v>
      </c>
    </row>
    <row r="130" spans="1:37" x14ac:dyDescent="0.45">
      <c r="A130" t="s">
        <v>40</v>
      </c>
      <c r="B130" s="8">
        <f>[1]!RANK_SUM(A3:AI102, 1,1)</f>
        <v>335176</v>
      </c>
      <c r="C130" s="9">
        <f>[1]!RANK_SUM(A3:AI102, 2,1)</f>
        <v>194896.5</v>
      </c>
      <c r="D130" s="9">
        <f>[1]!RANK_SUM(A3:AI102, 3,1)</f>
        <v>338835</v>
      </c>
      <c r="E130" s="9">
        <f>[1]!RANK_SUM(A3:AI102, 4,1)</f>
        <v>175698.5</v>
      </c>
      <c r="F130" s="9">
        <f>[1]!RANK_SUM(A3:AI102, 5,1)</f>
        <v>328649</v>
      </c>
      <c r="G130" s="9">
        <f>[1]!RANK_SUM(A3:AI102, 6,1)</f>
        <v>224454.5</v>
      </c>
      <c r="H130" s="9">
        <f>[1]!RANK_SUM(A3:AI102, 7,1)</f>
        <v>240241</v>
      </c>
      <c r="I130" s="9">
        <f>[1]!RANK_SUM(A3:AI102, 8,1)</f>
        <v>190406.5</v>
      </c>
      <c r="J130" s="9">
        <f>[1]!RANK_SUM(A3:AI102, 9,1)</f>
        <v>245011.5</v>
      </c>
      <c r="K130" s="9">
        <f>[1]!RANK_SUM(A3:AI102, 10,1)</f>
        <v>191793.5</v>
      </c>
      <c r="L130" s="9">
        <f>[1]!RANK_SUM(A3:AI102, 11,1)</f>
        <v>309097.5</v>
      </c>
      <c r="M130" s="9">
        <f>[1]!RANK_SUM(A3:AI102, 12,1)</f>
        <v>198684.5</v>
      </c>
      <c r="N130" s="9">
        <f>[1]!RANK_SUM(A3:AI102, 13,1)</f>
        <v>306684</v>
      </c>
      <c r="O130" s="9">
        <f>[1]!RANK_SUM(A3:AI102, 14,1)</f>
        <v>208464.5</v>
      </c>
      <c r="P130" s="9">
        <f>[1]!RANK_SUM(A3:AI102, 15,1)</f>
        <v>295815.5</v>
      </c>
      <c r="Q130" s="9">
        <f>[1]!RANK_SUM(A3:AI102, 16,1)</f>
        <v>35520</v>
      </c>
      <c r="R130" s="9">
        <f>[1]!RANK_SUM(A3:AI102, 17,1)</f>
        <v>268784</v>
      </c>
      <c r="S130" s="9">
        <f>[1]!RANK_SUM(A3:AI102, 18,1)</f>
        <v>192185</v>
      </c>
      <c r="T130" s="9">
        <f>[1]!RANK_SUM(A3:AI102, 19,1)</f>
        <v>266175</v>
      </c>
      <c r="U130" s="9">
        <f>[1]!RANK_SUM(A3:AI102, 20,1)</f>
        <v>200769</v>
      </c>
      <c r="V130" s="9">
        <f>[1]!RANK_SUM(A3:AI102, 21,1)</f>
        <v>91880</v>
      </c>
      <c r="W130" s="9">
        <f>[1]!RANK_SUM(A3:AI102, 22,1)</f>
        <v>66009</v>
      </c>
      <c r="X130" s="9">
        <f>[1]!RANK_SUM(A3:AI102, 23,1)</f>
        <v>149822</v>
      </c>
      <c r="Y130" s="9">
        <f>[1]!RANK_SUM(A3:AI102, 24,1)</f>
        <v>99604</v>
      </c>
      <c r="Z130" s="9">
        <f>[1]!RANK_SUM(A3:AI102, 25,1)</f>
        <v>74547.5</v>
      </c>
      <c r="AA130" s="9">
        <f>[1]!RANK_SUM(A3:AI102, 26,1)</f>
        <v>157620.5</v>
      </c>
      <c r="AB130" s="9">
        <f>[1]!RANK_SUM(A3:AI102, 27,1)</f>
        <v>13112.5</v>
      </c>
      <c r="AC130" s="9">
        <f>[1]!RANK_SUM(A3:AI102, 28,1)</f>
        <v>21585</v>
      </c>
      <c r="AD130" s="9">
        <f>[1]!RANK_SUM(A3:AI102, 29,1)</f>
        <v>68232</v>
      </c>
      <c r="AE130" s="9">
        <f>[1]!RANK_SUM(A3:AI102, 30,1)</f>
        <v>111081</v>
      </c>
      <c r="AF130" s="9">
        <f>[1]!RANK_SUM(A3:AI102, 31,1)</f>
        <v>68603.5</v>
      </c>
      <c r="AG130" s="9">
        <f>[1]!RANK_SUM(A3:AI102, 32,1)</f>
        <v>145619</v>
      </c>
      <c r="AH130" s="9">
        <f>[1]!RANK_SUM(A3:AI102, 33,1)</f>
        <v>93128.5</v>
      </c>
      <c r="AI130" s="9">
        <f>[1]!RANK_SUM(A3:AI102, 34,1)</f>
        <v>76209</v>
      </c>
      <c r="AJ130" s="10">
        <f>[1]!RANK_SUM(A3:AI102, 35,1)</f>
        <v>142355.5</v>
      </c>
    </row>
    <row r="131" spans="1:37" x14ac:dyDescent="0.45">
      <c r="A131" t="s">
        <v>41</v>
      </c>
      <c r="B131" s="8">
        <f>COUNT(A3:A102)</f>
        <v>100</v>
      </c>
      <c r="C131" s="9">
        <f t="shared" ref="C131:AJ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>
        <f t="shared" si="31"/>
        <v>100</v>
      </c>
      <c r="Z131" s="9">
        <f t="shared" si="31"/>
        <v>100</v>
      </c>
      <c r="AA131" s="9">
        <f t="shared" si="31"/>
        <v>100</v>
      </c>
      <c r="AB131" s="9">
        <f t="shared" si="31"/>
        <v>100</v>
      </c>
      <c r="AC131" s="9">
        <f t="shared" si="31"/>
        <v>100</v>
      </c>
      <c r="AD131" s="9">
        <f t="shared" si="31"/>
        <v>100</v>
      </c>
      <c r="AE131" s="9">
        <f t="shared" si="31"/>
        <v>100</v>
      </c>
      <c r="AF131" s="9">
        <f t="shared" si="31"/>
        <v>100</v>
      </c>
      <c r="AG131" s="9">
        <f t="shared" si="31"/>
        <v>100</v>
      </c>
      <c r="AH131" s="9">
        <f t="shared" si="31"/>
        <v>100</v>
      </c>
      <c r="AI131" s="9">
        <f t="shared" si="31"/>
        <v>100</v>
      </c>
      <c r="AJ131" s="10">
        <f t="shared" si="31"/>
        <v>100</v>
      </c>
      <c r="AK131" s="16">
        <f>SUM(B131:AJ131)</f>
        <v>3500</v>
      </c>
    </row>
    <row r="132" spans="1:37" x14ac:dyDescent="0.45">
      <c r="A132" t="s">
        <v>42</v>
      </c>
      <c r="B132" s="11">
        <f>B130^2/B131</f>
        <v>1123429509.76</v>
      </c>
      <c r="C132" s="12">
        <f t="shared" ref="C132:AJ132" si="32">C130^2/C131</f>
        <v>379846457.1225</v>
      </c>
      <c r="D132" s="12">
        <f t="shared" si="32"/>
        <v>1148091572.25</v>
      </c>
      <c r="E132" s="12">
        <f t="shared" si="32"/>
        <v>308699629.02249998</v>
      </c>
      <c r="F132" s="12">
        <f t="shared" si="32"/>
        <v>1080101652.01</v>
      </c>
      <c r="G132" s="12">
        <f t="shared" si="32"/>
        <v>503798225.70249999</v>
      </c>
      <c r="H132" s="12">
        <f t="shared" si="32"/>
        <v>577157380.80999994</v>
      </c>
      <c r="I132" s="12">
        <f t="shared" si="32"/>
        <v>362546352.42250001</v>
      </c>
      <c r="J132" s="12">
        <f t="shared" si="32"/>
        <v>600306351.32249999</v>
      </c>
      <c r="K132" s="12">
        <f t="shared" si="32"/>
        <v>367847466.42250001</v>
      </c>
      <c r="L132" s="12">
        <f t="shared" si="32"/>
        <v>955412645.0625</v>
      </c>
      <c r="M132" s="12">
        <f t="shared" si="32"/>
        <v>394755305.40249997</v>
      </c>
      <c r="N132" s="12">
        <f t="shared" si="32"/>
        <v>940550758.55999994</v>
      </c>
      <c r="O132" s="12">
        <f t="shared" si="32"/>
        <v>434574477.60250002</v>
      </c>
      <c r="P132" s="12">
        <f t="shared" si="32"/>
        <v>875068100.40250003</v>
      </c>
      <c r="Q132" s="12">
        <f t="shared" si="32"/>
        <v>12616704</v>
      </c>
      <c r="R132" s="12">
        <f t="shared" si="32"/>
        <v>722448386.55999994</v>
      </c>
      <c r="S132" s="12">
        <f t="shared" si="32"/>
        <v>369350742.25</v>
      </c>
      <c r="T132" s="12">
        <f t="shared" si="32"/>
        <v>708491306.25</v>
      </c>
      <c r="U132" s="12">
        <f t="shared" si="32"/>
        <v>403081913.61000001</v>
      </c>
      <c r="V132" s="12">
        <f t="shared" si="32"/>
        <v>84419344</v>
      </c>
      <c r="W132" s="12">
        <f t="shared" si="32"/>
        <v>43571880.810000002</v>
      </c>
      <c r="X132" s="12">
        <f t="shared" si="32"/>
        <v>224466316.84</v>
      </c>
      <c r="Y132" s="12">
        <f t="shared" si="32"/>
        <v>99209568.159999996</v>
      </c>
      <c r="Z132" s="12">
        <f t="shared" si="32"/>
        <v>55573297.5625</v>
      </c>
      <c r="AA132" s="12">
        <f t="shared" si="32"/>
        <v>248442220.20249999</v>
      </c>
      <c r="AB132" s="12">
        <f t="shared" si="32"/>
        <v>1719376.5625</v>
      </c>
      <c r="AC132" s="12">
        <f t="shared" si="32"/>
        <v>4659122.25</v>
      </c>
      <c r="AD132" s="12">
        <f t="shared" si="32"/>
        <v>46556058.240000002</v>
      </c>
      <c r="AE132" s="12">
        <f t="shared" si="32"/>
        <v>123389885.61</v>
      </c>
      <c r="AF132" s="12">
        <f t="shared" si="32"/>
        <v>47064402.122500002</v>
      </c>
      <c r="AG132" s="12">
        <f t="shared" si="32"/>
        <v>212048931.61000001</v>
      </c>
      <c r="AH132" s="12">
        <f t="shared" si="32"/>
        <v>86729175.122500002</v>
      </c>
      <c r="AI132" s="12">
        <f t="shared" si="32"/>
        <v>58078116.810000002</v>
      </c>
      <c r="AJ132" s="13">
        <f t="shared" si="32"/>
        <v>202650883.80250001</v>
      </c>
      <c r="AK132" s="17">
        <f>SUM(B132:AJ132)</f>
        <v>13806753516.249998</v>
      </c>
    </row>
    <row r="133" spans="1:37" x14ac:dyDescent="0.45">
      <c r="A133" t="s">
        <v>43</v>
      </c>
      <c r="AK133" s="17">
        <f>12*AK132/(AK131*(AK131+1))-3*(AK131+1)</f>
        <v>3018.1198592238925</v>
      </c>
    </row>
    <row r="134" spans="1:37" x14ac:dyDescent="0.45">
      <c r="A134" t="s">
        <v>44</v>
      </c>
      <c r="AK134" s="17">
        <f>AK133/(1-[1]!TiesCorrection(A3:AI102)/(3500*(3500^2-1)))</f>
        <v>3018.120701833986</v>
      </c>
    </row>
    <row r="135" spans="1:37" x14ac:dyDescent="0.45">
      <c r="A135" t="s">
        <v>45</v>
      </c>
      <c r="AK135" s="17">
        <f>COUNTA(B128:AJ128)-1</f>
        <v>34</v>
      </c>
    </row>
    <row r="136" spans="1:37" x14ac:dyDescent="0.45">
      <c r="A136" t="s">
        <v>33</v>
      </c>
      <c r="AK136" s="17">
        <f>_xlfn.CHISQ.DIST.RT(AK134,AK135)</f>
        <v>0</v>
      </c>
    </row>
    <row r="137" spans="1:37" x14ac:dyDescent="0.45">
      <c r="A137" t="s">
        <v>34</v>
      </c>
      <c r="AK137" s="17">
        <v>0.05</v>
      </c>
    </row>
    <row r="138" spans="1:37" x14ac:dyDescent="0.45">
      <c r="A138" t="s">
        <v>46</v>
      </c>
      <c r="AK138" s="18" t="str">
        <f>IF(AK136&lt;AK137,"yes","no")</f>
        <v>yes</v>
      </c>
    </row>
  </sheetData>
  <conditionalFormatting sqref="B107:AJ107">
    <cfRule type="top10" dxfId="29" priority="9" bottom="1" rank="1"/>
    <cfRule type="top10" dxfId="28" priority="10" rank="1"/>
  </conditionalFormatting>
  <conditionalFormatting sqref="B109:AJ109">
    <cfRule type="top10" dxfId="27" priority="7" bottom="1" rank="1"/>
    <cfRule type="top10" dxfId="26" priority="8" rank="1"/>
  </conditionalFormatting>
  <conditionalFormatting sqref="B111:AJ111">
    <cfRule type="top10" dxfId="25" priority="5" bottom="1" rank="1"/>
    <cfRule type="top10" dxfId="24" priority="6" rank="1"/>
  </conditionalFormatting>
  <conditionalFormatting sqref="B116:AJ116">
    <cfRule type="top10" dxfId="23" priority="3" bottom="1" rank="1"/>
    <cfRule type="top10" dxfId="22" priority="4" rank="1"/>
  </conditionalFormatting>
  <conditionalFormatting sqref="B117:AJ117">
    <cfRule type="top10" dxfId="21" priority="1" bottom="1" rank="1"/>
    <cfRule type="top10" dxfId="2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48"/>
  <sheetViews>
    <sheetView topLeftCell="A113" zoomScale="70" zoomScaleNormal="70" workbookViewId="0">
      <selection activeCell="AK136" sqref="AK136"/>
    </sheetView>
  </sheetViews>
  <sheetFormatPr defaultRowHeight="14.25" x14ac:dyDescent="0.45"/>
  <sheetData>
    <row r="1" spans="1:35" x14ac:dyDescent="0.45">
      <c r="A1" t="s">
        <v>83</v>
      </c>
    </row>
    <row r="2" spans="1:35" x14ac:dyDescent="0.4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</row>
    <row r="3" spans="1:35" x14ac:dyDescent="0.45">
      <c r="A3">
        <v>488</v>
      </c>
      <c r="B3">
        <v>512</v>
      </c>
      <c r="C3">
        <v>489</v>
      </c>
      <c r="D3">
        <v>512</v>
      </c>
      <c r="E3">
        <v>495</v>
      </c>
      <c r="F3">
        <v>496</v>
      </c>
      <c r="G3">
        <v>474</v>
      </c>
      <c r="H3">
        <v>512</v>
      </c>
      <c r="I3">
        <v>474</v>
      </c>
      <c r="J3">
        <v>512</v>
      </c>
      <c r="K3">
        <v>476</v>
      </c>
      <c r="L3">
        <v>465</v>
      </c>
      <c r="M3">
        <v>487</v>
      </c>
      <c r="N3">
        <v>465</v>
      </c>
      <c r="O3">
        <v>476</v>
      </c>
      <c r="P3">
        <v>468</v>
      </c>
      <c r="Q3">
        <v>478</v>
      </c>
      <c r="R3">
        <v>465</v>
      </c>
      <c r="S3">
        <v>477</v>
      </c>
      <c r="T3">
        <v>465</v>
      </c>
      <c r="U3">
        <v>483</v>
      </c>
      <c r="V3">
        <v>457</v>
      </c>
      <c r="W3">
        <v>482</v>
      </c>
      <c r="X3">
        <v>483</v>
      </c>
      <c r="Y3">
        <v>457</v>
      </c>
      <c r="Z3">
        <v>482</v>
      </c>
      <c r="AA3">
        <v>482</v>
      </c>
      <c r="AB3">
        <v>462</v>
      </c>
      <c r="AC3">
        <v>481</v>
      </c>
      <c r="AD3">
        <v>478</v>
      </c>
      <c r="AE3">
        <v>457</v>
      </c>
      <c r="AF3">
        <v>482</v>
      </c>
      <c r="AG3">
        <v>478</v>
      </c>
      <c r="AH3">
        <v>457</v>
      </c>
      <c r="AI3">
        <v>482</v>
      </c>
    </row>
    <row r="4" spans="1:35" x14ac:dyDescent="0.45">
      <c r="A4">
        <v>486</v>
      </c>
      <c r="B4">
        <v>512</v>
      </c>
      <c r="C4">
        <v>490</v>
      </c>
      <c r="D4">
        <v>512</v>
      </c>
      <c r="E4">
        <v>491</v>
      </c>
      <c r="F4">
        <v>497</v>
      </c>
      <c r="G4">
        <v>466</v>
      </c>
      <c r="H4">
        <v>512</v>
      </c>
      <c r="I4">
        <v>469</v>
      </c>
      <c r="J4">
        <v>512</v>
      </c>
      <c r="K4">
        <v>468</v>
      </c>
      <c r="L4">
        <v>471</v>
      </c>
      <c r="M4">
        <v>486</v>
      </c>
      <c r="N4">
        <v>471</v>
      </c>
      <c r="O4">
        <v>476</v>
      </c>
      <c r="P4">
        <v>468</v>
      </c>
      <c r="Q4">
        <v>480</v>
      </c>
      <c r="R4">
        <v>474</v>
      </c>
      <c r="S4">
        <v>480</v>
      </c>
      <c r="T4">
        <v>474</v>
      </c>
      <c r="U4">
        <v>476</v>
      </c>
      <c r="V4">
        <v>456</v>
      </c>
      <c r="W4">
        <v>482</v>
      </c>
      <c r="X4">
        <v>476</v>
      </c>
      <c r="Y4">
        <v>456</v>
      </c>
      <c r="Z4">
        <v>482</v>
      </c>
      <c r="AA4">
        <v>481</v>
      </c>
      <c r="AB4">
        <v>457</v>
      </c>
      <c r="AC4">
        <v>482</v>
      </c>
      <c r="AD4">
        <v>475</v>
      </c>
      <c r="AE4">
        <v>456</v>
      </c>
      <c r="AF4">
        <v>482</v>
      </c>
      <c r="AG4">
        <v>475</v>
      </c>
      <c r="AH4">
        <v>456</v>
      </c>
      <c r="AI4">
        <v>482</v>
      </c>
    </row>
    <row r="5" spans="1:35" x14ac:dyDescent="0.45">
      <c r="A5">
        <v>492</v>
      </c>
      <c r="B5">
        <v>512</v>
      </c>
      <c r="C5">
        <v>486</v>
      </c>
      <c r="D5">
        <v>512</v>
      </c>
      <c r="E5">
        <v>491</v>
      </c>
      <c r="F5">
        <v>498</v>
      </c>
      <c r="G5">
        <v>474</v>
      </c>
      <c r="H5">
        <v>512</v>
      </c>
      <c r="I5">
        <v>473</v>
      </c>
      <c r="J5">
        <v>512</v>
      </c>
      <c r="K5">
        <v>479</v>
      </c>
      <c r="L5">
        <v>467</v>
      </c>
      <c r="M5">
        <v>478</v>
      </c>
      <c r="N5">
        <v>467</v>
      </c>
      <c r="O5">
        <v>473</v>
      </c>
      <c r="P5">
        <v>462</v>
      </c>
      <c r="Q5">
        <v>479</v>
      </c>
      <c r="R5">
        <v>473</v>
      </c>
      <c r="S5">
        <v>478</v>
      </c>
      <c r="T5">
        <v>473</v>
      </c>
      <c r="U5">
        <v>470</v>
      </c>
      <c r="V5">
        <v>450</v>
      </c>
      <c r="W5">
        <v>482</v>
      </c>
      <c r="X5">
        <v>470</v>
      </c>
      <c r="Y5">
        <v>450</v>
      </c>
      <c r="Z5">
        <v>482</v>
      </c>
      <c r="AA5">
        <v>472</v>
      </c>
      <c r="AB5">
        <v>453</v>
      </c>
      <c r="AC5">
        <v>481</v>
      </c>
      <c r="AD5">
        <v>476</v>
      </c>
      <c r="AE5">
        <v>450</v>
      </c>
      <c r="AF5">
        <v>482</v>
      </c>
      <c r="AG5">
        <v>476</v>
      </c>
      <c r="AH5">
        <v>450</v>
      </c>
      <c r="AI5">
        <v>482</v>
      </c>
    </row>
    <row r="6" spans="1:35" x14ac:dyDescent="0.45">
      <c r="A6">
        <v>490</v>
      </c>
      <c r="B6">
        <v>512</v>
      </c>
      <c r="C6">
        <v>493</v>
      </c>
      <c r="D6">
        <v>512</v>
      </c>
      <c r="E6">
        <v>489</v>
      </c>
      <c r="F6">
        <v>496</v>
      </c>
      <c r="G6">
        <v>472</v>
      </c>
      <c r="H6">
        <v>512</v>
      </c>
      <c r="I6">
        <v>472</v>
      </c>
      <c r="J6">
        <v>512</v>
      </c>
      <c r="K6">
        <v>475</v>
      </c>
      <c r="L6">
        <v>463</v>
      </c>
      <c r="M6">
        <v>481</v>
      </c>
      <c r="N6">
        <v>463</v>
      </c>
      <c r="O6">
        <v>481</v>
      </c>
      <c r="P6">
        <v>450</v>
      </c>
      <c r="Q6">
        <v>489</v>
      </c>
      <c r="R6">
        <v>463</v>
      </c>
      <c r="S6">
        <v>487</v>
      </c>
      <c r="T6">
        <v>463</v>
      </c>
      <c r="U6">
        <v>472</v>
      </c>
      <c r="V6">
        <v>462</v>
      </c>
      <c r="W6">
        <v>483</v>
      </c>
      <c r="X6">
        <v>472</v>
      </c>
      <c r="Y6">
        <v>462</v>
      </c>
      <c r="Z6">
        <v>483</v>
      </c>
      <c r="AA6">
        <v>476</v>
      </c>
      <c r="AB6">
        <v>446</v>
      </c>
      <c r="AC6">
        <v>483</v>
      </c>
      <c r="AD6">
        <v>472</v>
      </c>
      <c r="AE6">
        <v>462</v>
      </c>
      <c r="AF6">
        <v>483</v>
      </c>
      <c r="AG6">
        <v>472</v>
      </c>
      <c r="AH6">
        <v>462</v>
      </c>
      <c r="AI6">
        <v>483</v>
      </c>
    </row>
    <row r="7" spans="1:35" x14ac:dyDescent="0.45">
      <c r="A7">
        <v>489</v>
      </c>
      <c r="B7">
        <v>512</v>
      </c>
      <c r="C7">
        <v>491</v>
      </c>
      <c r="D7">
        <v>512</v>
      </c>
      <c r="E7">
        <v>487</v>
      </c>
      <c r="F7">
        <v>498</v>
      </c>
      <c r="G7">
        <v>471</v>
      </c>
      <c r="H7">
        <v>512</v>
      </c>
      <c r="I7">
        <v>473</v>
      </c>
      <c r="J7">
        <v>512</v>
      </c>
      <c r="K7">
        <v>472</v>
      </c>
      <c r="L7">
        <v>462</v>
      </c>
      <c r="M7">
        <v>485</v>
      </c>
      <c r="N7">
        <v>462</v>
      </c>
      <c r="O7">
        <v>483</v>
      </c>
      <c r="P7">
        <v>466</v>
      </c>
      <c r="Q7">
        <v>483</v>
      </c>
      <c r="R7">
        <v>462</v>
      </c>
      <c r="S7">
        <v>481</v>
      </c>
      <c r="T7">
        <v>462</v>
      </c>
      <c r="U7">
        <v>476</v>
      </c>
      <c r="V7">
        <v>456</v>
      </c>
      <c r="W7">
        <v>483</v>
      </c>
      <c r="X7">
        <v>476</v>
      </c>
      <c r="Y7">
        <v>456</v>
      </c>
      <c r="Z7">
        <v>483</v>
      </c>
      <c r="AA7">
        <v>468</v>
      </c>
      <c r="AB7">
        <v>449</v>
      </c>
      <c r="AC7">
        <v>483</v>
      </c>
      <c r="AD7">
        <v>483</v>
      </c>
      <c r="AE7">
        <v>456</v>
      </c>
      <c r="AF7">
        <v>483</v>
      </c>
      <c r="AG7">
        <v>483</v>
      </c>
      <c r="AH7">
        <v>456</v>
      </c>
      <c r="AI7">
        <v>483</v>
      </c>
    </row>
    <row r="8" spans="1:35" x14ac:dyDescent="0.45">
      <c r="A8">
        <v>491</v>
      </c>
      <c r="B8">
        <v>512</v>
      </c>
      <c r="C8">
        <v>486</v>
      </c>
      <c r="D8">
        <v>512</v>
      </c>
      <c r="E8">
        <v>492</v>
      </c>
      <c r="F8">
        <v>497</v>
      </c>
      <c r="G8">
        <v>473</v>
      </c>
      <c r="H8">
        <v>512</v>
      </c>
      <c r="I8">
        <v>473</v>
      </c>
      <c r="J8">
        <v>512</v>
      </c>
      <c r="K8">
        <v>470</v>
      </c>
      <c r="L8">
        <v>464</v>
      </c>
      <c r="M8">
        <v>475</v>
      </c>
      <c r="N8">
        <v>464</v>
      </c>
      <c r="O8">
        <v>474</v>
      </c>
      <c r="P8">
        <v>464</v>
      </c>
      <c r="Q8">
        <v>482</v>
      </c>
      <c r="R8">
        <v>464</v>
      </c>
      <c r="S8">
        <v>483</v>
      </c>
      <c r="T8">
        <v>464</v>
      </c>
      <c r="U8">
        <v>478</v>
      </c>
      <c r="V8">
        <v>460</v>
      </c>
      <c r="W8">
        <v>482</v>
      </c>
      <c r="X8">
        <v>478</v>
      </c>
      <c r="Y8">
        <v>460</v>
      </c>
      <c r="Z8">
        <v>482</v>
      </c>
      <c r="AA8">
        <v>477</v>
      </c>
      <c r="AB8">
        <v>444</v>
      </c>
      <c r="AC8">
        <v>482</v>
      </c>
      <c r="AD8">
        <v>476</v>
      </c>
      <c r="AE8">
        <v>460</v>
      </c>
      <c r="AF8">
        <v>482</v>
      </c>
      <c r="AG8">
        <v>476</v>
      </c>
      <c r="AH8">
        <v>460</v>
      </c>
      <c r="AI8">
        <v>482</v>
      </c>
    </row>
    <row r="9" spans="1:35" x14ac:dyDescent="0.45">
      <c r="A9">
        <v>488</v>
      </c>
      <c r="B9">
        <v>512</v>
      </c>
      <c r="C9">
        <v>490</v>
      </c>
      <c r="D9">
        <v>512</v>
      </c>
      <c r="E9">
        <v>489</v>
      </c>
      <c r="F9">
        <v>496</v>
      </c>
      <c r="G9">
        <v>469</v>
      </c>
      <c r="H9">
        <v>512</v>
      </c>
      <c r="I9">
        <v>471</v>
      </c>
      <c r="J9">
        <v>512</v>
      </c>
      <c r="K9">
        <v>485</v>
      </c>
      <c r="L9">
        <v>474</v>
      </c>
      <c r="M9">
        <v>473</v>
      </c>
      <c r="N9">
        <v>474</v>
      </c>
      <c r="O9">
        <v>480</v>
      </c>
      <c r="P9">
        <v>444</v>
      </c>
      <c r="Q9">
        <v>476</v>
      </c>
      <c r="R9">
        <v>474</v>
      </c>
      <c r="S9">
        <v>477</v>
      </c>
      <c r="T9">
        <v>474</v>
      </c>
      <c r="U9">
        <v>486</v>
      </c>
      <c r="V9">
        <v>463</v>
      </c>
      <c r="W9">
        <v>483</v>
      </c>
      <c r="X9">
        <v>486</v>
      </c>
      <c r="Y9">
        <v>463</v>
      </c>
      <c r="Z9">
        <v>483</v>
      </c>
      <c r="AA9">
        <v>471</v>
      </c>
      <c r="AB9">
        <v>432</v>
      </c>
      <c r="AC9">
        <v>482</v>
      </c>
      <c r="AD9">
        <v>484</v>
      </c>
      <c r="AE9">
        <v>463</v>
      </c>
      <c r="AF9">
        <v>483</v>
      </c>
      <c r="AG9">
        <v>484</v>
      </c>
      <c r="AH9">
        <v>463</v>
      </c>
      <c r="AI9">
        <v>483</v>
      </c>
    </row>
    <row r="10" spans="1:35" x14ac:dyDescent="0.45">
      <c r="A10">
        <v>490</v>
      </c>
      <c r="B10">
        <v>512</v>
      </c>
      <c r="C10">
        <v>495</v>
      </c>
      <c r="D10">
        <v>512</v>
      </c>
      <c r="E10">
        <v>491</v>
      </c>
      <c r="F10">
        <v>496</v>
      </c>
      <c r="G10">
        <v>470</v>
      </c>
      <c r="H10">
        <v>512</v>
      </c>
      <c r="I10">
        <v>474</v>
      </c>
      <c r="J10">
        <v>512</v>
      </c>
      <c r="K10">
        <v>478</v>
      </c>
      <c r="L10">
        <v>463</v>
      </c>
      <c r="M10">
        <v>481</v>
      </c>
      <c r="N10">
        <v>463</v>
      </c>
      <c r="O10">
        <v>475</v>
      </c>
      <c r="P10">
        <v>461</v>
      </c>
      <c r="Q10">
        <v>478</v>
      </c>
      <c r="R10">
        <v>465</v>
      </c>
      <c r="S10">
        <v>479</v>
      </c>
      <c r="T10">
        <v>465</v>
      </c>
      <c r="U10">
        <v>481</v>
      </c>
      <c r="V10">
        <v>441</v>
      </c>
      <c r="W10">
        <v>483</v>
      </c>
      <c r="X10">
        <v>481</v>
      </c>
      <c r="Y10">
        <v>441</v>
      </c>
      <c r="Z10">
        <v>483</v>
      </c>
      <c r="AA10">
        <v>468</v>
      </c>
      <c r="AB10">
        <v>440</v>
      </c>
      <c r="AC10">
        <v>482</v>
      </c>
      <c r="AD10">
        <v>473</v>
      </c>
      <c r="AE10">
        <v>441</v>
      </c>
      <c r="AF10">
        <v>483</v>
      </c>
      <c r="AG10">
        <v>473</v>
      </c>
      <c r="AH10">
        <v>441</v>
      </c>
      <c r="AI10">
        <v>483</v>
      </c>
    </row>
    <row r="11" spans="1:35" x14ac:dyDescent="0.45">
      <c r="A11">
        <v>496</v>
      </c>
      <c r="B11">
        <v>512</v>
      </c>
      <c r="C11">
        <v>491</v>
      </c>
      <c r="D11">
        <v>512</v>
      </c>
      <c r="E11">
        <v>495</v>
      </c>
      <c r="F11">
        <v>496</v>
      </c>
      <c r="G11">
        <v>472</v>
      </c>
      <c r="H11">
        <v>512</v>
      </c>
      <c r="I11">
        <v>473</v>
      </c>
      <c r="J11">
        <v>512</v>
      </c>
      <c r="K11">
        <v>479</v>
      </c>
      <c r="L11">
        <v>469</v>
      </c>
      <c r="M11">
        <v>478</v>
      </c>
      <c r="N11">
        <v>469</v>
      </c>
      <c r="O11">
        <v>470</v>
      </c>
      <c r="P11">
        <v>461</v>
      </c>
      <c r="Q11">
        <v>482</v>
      </c>
      <c r="R11">
        <v>469</v>
      </c>
      <c r="S11">
        <v>481</v>
      </c>
      <c r="T11">
        <v>469</v>
      </c>
      <c r="U11">
        <v>473</v>
      </c>
      <c r="V11">
        <v>449</v>
      </c>
      <c r="W11">
        <v>482</v>
      </c>
      <c r="X11">
        <v>473</v>
      </c>
      <c r="Y11">
        <v>449</v>
      </c>
      <c r="Z11">
        <v>482</v>
      </c>
      <c r="AA11">
        <v>485</v>
      </c>
      <c r="AB11">
        <v>463</v>
      </c>
      <c r="AC11">
        <v>482</v>
      </c>
      <c r="AD11">
        <v>475</v>
      </c>
      <c r="AE11">
        <v>449</v>
      </c>
      <c r="AF11">
        <v>482</v>
      </c>
      <c r="AG11">
        <v>475</v>
      </c>
      <c r="AH11">
        <v>449</v>
      </c>
      <c r="AI11">
        <v>482</v>
      </c>
    </row>
    <row r="12" spans="1:35" x14ac:dyDescent="0.45">
      <c r="A12">
        <v>487</v>
      </c>
      <c r="B12">
        <v>512</v>
      </c>
      <c r="C12">
        <v>489</v>
      </c>
      <c r="D12">
        <v>512</v>
      </c>
      <c r="E12">
        <v>494</v>
      </c>
      <c r="F12">
        <v>499</v>
      </c>
      <c r="G12">
        <v>474</v>
      </c>
      <c r="H12">
        <v>512</v>
      </c>
      <c r="I12">
        <v>471</v>
      </c>
      <c r="J12">
        <v>512</v>
      </c>
      <c r="K12">
        <v>482</v>
      </c>
      <c r="L12">
        <v>466</v>
      </c>
      <c r="M12">
        <v>479</v>
      </c>
      <c r="N12">
        <v>466</v>
      </c>
      <c r="O12">
        <v>470</v>
      </c>
      <c r="P12">
        <v>461</v>
      </c>
      <c r="Q12">
        <v>480</v>
      </c>
      <c r="R12">
        <v>466</v>
      </c>
      <c r="S12">
        <v>479</v>
      </c>
      <c r="T12">
        <v>466</v>
      </c>
      <c r="U12">
        <v>478</v>
      </c>
      <c r="V12">
        <v>448</v>
      </c>
      <c r="W12">
        <v>483</v>
      </c>
      <c r="X12">
        <v>478</v>
      </c>
      <c r="Y12">
        <v>448</v>
      </c>
      <c r="Z12">
        <v>483</v>
      </c>
      <c r="AA12">
        <v>475</v>
      </c>
      <c r="AB12">
        <v>453</v>
      </c>
      <c r="AC12">
        <v>482</v>
      </c>
      <c r="AD12">
        <v>487</v>
      </c>
      <c r="AE12">
        <v>448</v>
      </c>
      <c r="AF12">
        <v>483</v>
      </c>
      <c r="AG12">
        <v>487</v>
      </c>
      <c r="AH12">
        <v>448</v>
      </c>
      <c r="AI12">
        <v>483</v>
      </c>
    </row>
    <row r="13" spans="1:35" x14ac:dyDescent="0.45">
      <c r="A13">
        <v>487</v>
      </c>
      <c r="B13">
        <v>512</v>
      </c>
      <c r="C13">
        <v>492</v>
      </c>
      <c r="D13">
        <v>512</v>
      </c>
      <c r="E13">
        <v>491</v>
      </c>
      <c r="F13">
        <v>498</v>
      </c>
      <c r="G13">
        <v>473</v>
      </c>
      <c r="H13">
        <v>512</v>
      </c>
      <c r="I13">
        <v>472</v>
      </c>
      <c r="J13">
        <v>512</v>
      </c>
      <c r="K13">
        <v>479</v>
      </c>
      <c r="L13">
        <v>465</v>
      </c>
      <c r="M13">
        <v>481</v>
      </c>
      <c r="N13">
        <v>466</v>
      </c>
      <c r="O13">
        <v>477</v>
      </c>
      <c r="P13">
        <v>457</v>
      </c>
      <c r="Q13">
        <v>479</v>
      </c>
      <c r="R13">
        <v>467</v>
      </c>
      <c r="S13">
        <v>474</v>
      </c>
      <c r="T13">
        <v>467</v>
      </c>
      <c r="U13">
        <v>482</v>
      </c>
      <c r="V13">
        <v>456</v>
      </c>
      <c r="W13">
        <v>482</v>
      </c>
      <c r="X13">
        <v>482</v>
      </c>
      <c r="Y13">
        <v>456</v>
      </c>
      <c r="Z13">
        <v>482</v>
      </c>
      <c r="AA13">
        <v>471</v>
      </c>
      <c r="AB13">
        <v>452</v>
      </c>
      <c r="AC13">
        <v>483</v>
      </c>
      <c r="AD13">
        <v>484</v>
      </c>
      <c r="AE13">
        <v>456</v>
      </c>
      <c r="AF13">
        <v>482</v>
      </c>
      <c r="AG13">
        <v>484</v>
      </c>
      <c r="AH13">
        <v>456</v>
      </c>
      <c r="AI13">
        <v>482</v>
      </c>
    </row>
    <row r="14" spans="1:35" x14ac:dyDescent="0.45">
      <c r="A14">
        <v>493</v>
      </c>
      <c r="B14">
        <v>512</v>
      </c>
      <c r="C14">
        <v>495</v>
      </c>
      <c r="D14">
        <v>512</v>
      </c>
      <c r="E14">
        <v>494</v>
      </c>
      <c r="F14">
        <v>497</v>
      </c>
      <c r="G14">
        <v>474</v>
      </c>
      <c r="H14">
        <v>512</v>
      </c>
      <c r="I14">
        <v>467</v>
      </c>
      <c r="J14">
        <v>512</v>
      </c>
      <c r="K14">
        <v>476</v>
      </c>
      <c r="L14">
        <v>472</v>
      </c>
      <c r="M14">
        <v>478</v>
      </c>
      <c r="N14">
        <v>472</v>
      </c>
      <c r="O14">
        <v>472</v>
      </c>
      <c r="P14">
        <v>463</v>
      </c>
      <c r="Q14">
        <v>485</v>
      </c>
      <c r="R14">
        <v>472</v>
      </c>
      <c r="S14">
        <v>484</v>
      </c>
      <c r="T14">
        <v>472</v>
      </c>
      <c r="U14">
        <v>478</v>
      </c>
      <c r="V14">
        <v>463</v>
      </c>
      <c r="W14">
        <v>482</v>
      </c>
      <c r="X14">
        <v>478</v>
      </c>
      <c r="Y14">
        <v>463</v>
      </c>
      <c r="Z14">
        <v>482</v>
      </c>
      <c r="AA14">
        <v>474</v>
      </c>
      <c r="AB14">
        <v>432</v>
      </c>
      <c r="AC14">
        <v>483</v>
      </c>
      <c r="AD14">
        <v>475</v>
      </c>
      <c r="AE14">
        <v>463</v>
      </c>
      <c r="AF14">
        <v>482</v>
      </c>
      <c r="AG14">
        <v>475</v>
      </c>
      <c r="AH14">
        <v>463</v>
      </c>
      <c r="AI14">
        <v>482</v>
      </c>
    </row>
    <row r="15" spans="1:35" x14ac:dyDescent="0.45">
      <c r="A15">
        <v>491</v>
      </c>
      <c r="B15">
        <v>512</v>
      </c>
      <c r="C15">
        <v>488</v>
      </c>
      <c r="D15">
        <v>512</v>
      </c>
      <c r="E15">
        <v>493</v>
      </c>
      <c r="F15">
        <v>497</v>
      </c>
      <c r="G15">
        <v>468</v>
      </c>
      <c r="H15">
        <v>512</v>
      </c>
      <c r="I15">
        <v>473</v>
      </c>
      <c r="J15">
        <v>512</v>
      </c>
      <c r="K15">
        <v>479</v>
      </c>
      <c r="L15">
        <v>466</v>
      </c>
      <c r="M15">
        <v>477</v>
      </c>
      <c r="N15">
        <v>466</v>
      </c>
      <c r="O15">
        <v>479</v>
      </c>
      <c r="P15">
        <v>463</v>
      </c>
      <c r="Q15">
        <v>475</v>
      </c>
      <c r="R15">
        <v>466</v>
      </c>
      <c r="S15">
        <v>476</v>
      </c>
      <c r="T15">
        <v>466</v>
      </c>
      <c r="U15">
        <v>480</v>
      </c>
      <c r="V15">
        <v>466</v>
      </c>
      <c r="W15">
        <v>483</v>
      </c>
      <c r="X15">
        <v>480</v>
      </c>
      <c r="Y15">
        <v>466</v>
      </c>
      <c r="Z15">
        <v>483</v>
      </c>
      <c r="AA15">
        <v>480</v>
      </c>
      <c r="AB15">
        <v>450</v>
      </c>
      <c r="AC15">
        <v>482</v>
      </c>
      <c r="AD15">
        <v>473</v>
      </c>
      <c r="AE15">
        <v>466</v>
      </c>
      <c r="AF15">
        <v>483</v>
      </c>
      <c r="AG15">
        <v>473</v>
      </c>
      <c r="AH15">
        <v>466</v>
      </c>
      <c r="AI15">
        <v>483</v>
      </c>
    </row>
    <row r="16" spans="1:35" x14ac:dyDescent="0.45">
      <c r="A16">
        <v>490</v>
      </c>
      <c r="B16">
        <v>512</v>
      </c>
      <c r="C16">
        <v>492</v>
      </c>
      <c r="D16">
        <v>512</v>
      </c>
      <c r="E16">
        <v>495</v>
      </c>
      <c r="F16">
        <v>496</v>
      </c>
      <c r="G16">
        <v>472</v>
      </c>
      <c r="H16">
        <v>512</v>
      </c>
      <c r="I16">
        <v>474</v>
      </c>
      <c r="J16">
        <v>512</v>
      </c>
      <c r="K16">
        <v>472</v>
      </c>
      <c r="L16">
        <v>465</v>
      </c>
      <c r="M16">
        <v>481</v>
      </c>
      <c r="N16">
        <v>465</v>
      </c>
      <c r="O16">
        <v>478</v>
      </c>
      <c r="P16">
        <v>457</v>
      </c>
      <c r="Q16">
        <v>485</v>
      </c>
      <c r="R16">
        <v>465</v>
      </c>
      <c r="S16">
        <v>481</v>
      </c>
      <c r="T16">
        <v>465</v>
      </c>
      <c r="U16">
        <v>479</v>
      </c>
      <c r="V16">
        <v>451</v>
      </c>
      <c r="W16">
        <v>482</v>
      </c>
      <c r="X16">
        <v>479</v>
      </c>
      <c r="Y16">
        <v>451</v>
      </c>
      <c r="Z16">
        <v>482</v>
      </c>
      <c r="AA16">
        <v>477</v>
      </c>
      <c r="AB16">
        <v>454</v>
      </c>
      <c r="AC16">
        <v>483</v>
      </c>
      <c r="AD16">
        <v>480</v>
      </c>
      <c r="AE16">
        <v>451</v>
      </c>
      <c r="AF16">
        <v>482</v>
      </c>
      <c r="AG16">
        <v>480</v>
      </c>
      <c r="AH16">
        <v>451</v>
      </c>
      <c r="AI16">
        <v>482</v>
      </c>
    </row>
    <row r="17" spans="1:35" x14ac:dyDescent="0.45">
      <c r="A17">
        <v>494</v>
      </c>
      <c r="B17">
        <v>512</v>
      </c>
      <c r="C17">
        <v>488</v>
      </c>
      <c r="D17">
        <v>512</v>
      </c>
      <c r="E17">
        <v>497</v>
      </c>
      <c r="F17">
        <v>496</v>
      </c>
      <c r="G17">
        <v>474</v>
      </c>
      <c r="H17">
        <v>512</v>
      </c>
      <c r="I17">
        <v>472</v>
      </c>
      <c r="J17">
        <v>512</v>
      </c>
      <c r="K17">
        <v>479</v>
      </c>
      <c r="L17">
        <v>465</v>
      </c>
      <c r="M17">
        <v>486</v>
      </c>
      <c r="N17">
        <v>465</v>
      </c>
      <c r="O17">
        <v>474</v>
      </c>
      <c r="P17">
        <v>381</v>
      </c>
      <c r="Q17">
        <v>477</v>
      </c>
      <c r="R17">
        <v>458</v>
      </c>
      <c r="S17">
        <v>479</v>
      </c>
      <c r="T17">
        <v>458</v>
      </c>
      <c r="U17">
        <v>475</v>
      </c>
      <c r="V17">
        <v>444</v>
      </c>
      <c r="W17">
        <v>482</v>
      </c>
      <c r="X17">
        <v>475</v>
      </c>
      <c r="Y17">
        <v>444</v>
      </c>
      <c r="Z17">
        <v>482</v>
      </c>
      <c r="AA17">
        <v>473</v>
      </c>
      <c r="AB17">
        <v>363</v>
      </c>
      <c r="AC17">
        <v>481</v>
      </c>
      <c r="AD17">
        <v>477</v>
      </c>
      <c r="AE17">
        <v>444</v>
      </c>
      <c r="AF17">
        <v>482</v>
      </c>
      <c r="AG17">
        <v>477</v>
      </c>
      <c r="AH17">
        <v>444</v>
      </c>
      <c r="AI17">
        <v>482</v>
      </c>
    </row>
    <row r="18" spans="1:35" x14ac:dyDescent="0.45">
      <c r="A18">
        <v>492</v>
      </c>
      <c r="B18">
        <v>512</v>
      </c>
      <c r="C18">
        <v>488</v>
      </c>
      <c r="D18">
        <v>512</v>
      </c>
      <c r="E18">
        <v>488</v>
      </c>
      <c r="F18">
        <v>495</v>
      </c>
      <c r="G18">
        <v>473</v>
      </c>
      <c r="H18">
        <v>512</v>
      </c>
      <c r="I18">
        <v>475</v>
      </c>
      <c r="J18">
        <v>512</v>
      </c>
      <c r="K18">
        <v>474</v>
      </c>
      <c r="L18">
        <v>468</v>
      </c>
      <c r="M18">
        <v>472</v>
      </c>
      <c r="N18">
        <v>468</v>
      </c>
      <c r="O18">
        <v>477</v>
      </c>
      <c r="P18">
        <v>466</v>
      </c>
      <c r="Q18">
        <v>485</v>
      </c>
      <c r="R18">
        <v>463</v>
      </c>
      <c r="S18">
        <v>483</v>
      </c>
      <c r="T18">
        <v>463</v>
      </c>
      <c r="U18">
        <v>475</v>
      </c>
      <c r="V18">
        <v>442</v>
      </c>
      <c r="W18">
        <v>482</v>
      </c>
      <c r="X18">
        <v>475</v>
      </c>
      <c r="Y18">
        <v>442</v>
      </c>
      <c r="Z18">
        <v>482</v>
      </c>
      <c r="AA18">
        <v>474</v>
      </c>
      <c r="AB18">
        <v>450</v>
      </c>
      <c r="AC18">
        <v>482</v>
      </c>
      <c r="AD18">
        <v>480</v>
      </c>
      <c r="AE18">
        <v>442</v>
      </c>
      <c r="AF18">
        <v>482</v>
      </c>
      <c r="AG18">
        <v>480</v>
      </c>
      <c r="AH18">
        <v>442</v>
      </c>
      <c r="AI18">
        <v>482</v>
      </c>
    </row>
    <row r="19" spans="1:35" x14ac:dyDescent="0.45">
      <c r="A19">
        <v>485</v>
      </c>
      <c r="B19">
        <v>512</v>
      </c>
      <c r="C19">
        <v>489</v>
      </c>
      <c r="D19">
        <v>512</v>
      </c>
      <c r="E19">
        <v>489</v>
      </c>
      <c r="F19">
        <v>498</v>
      </c>
      <c r="G19">
        <v>473</v>
      </c>
      <c r="H19">
        <v>512</v>
      </c>
      <c r="I19">
        <v>470</v>
      </c>
      <c r="J19">
        <v>512</v>
      </c>
      <c r="K19">
        <v>486</v>
      </c>
      <c r="L19">
        <v>464</v>
      </c>
      <c r="M19">
        <v>476</v>
      </c>
      <c r="N19">
        <v>463</v>
      </c>
      <c r="O19">
        <v>481</v>
      </c>
      <c r="P19">
        <v>447</v>
      </c>
      <c r="Q19">
        <v>478</v>
      </c>
      <c r="R19">
        <v>464</v>
      </c>
      <c r="S19">
        <v>477</v>
      </c>
      <c r="T19">
        <v>464</v>
      </c>
      <c r="U19">
        <v>478</v>
      </c>
      <c r="V19">
        <v>449</v>
      </c>
      <c r="W19">
        <v>483</v>
      </c>
      <c r="X19">
        <v>478</v>
      </c>
      <c r="Y19">
        <v>449</v>
      </c>
      <c r="Z19">
        <v>483</v>
      </c>
      <c r="AA19">
        <v>474</v>
      </c>
      <c r="AB19">
        <v>442</v>
      </c>
      <c r="AC19">
        <v>482</v>
      </c>
      <c r="AD19">
        <v>471</v>
      </c>
      <c r="AE19">
        <v>449</v>
      </c>
      <c r="AF19">
        <v>483</v>
      </c>
      <c r="AG19">
        <v>471</v>
      </c>
      <c r="AH19">
        <v>449</v>
      </c>
      <c r="AI19">
        <v>483</v>
      </c>
    </row>
    <row r="20" spans="1:35" x14ac:dyDescent="0.45">
      <c r="A20">
        <v>490</v>
      </c>
      <c r="B20">
        <v>512</v>
      </c>
      <c r="C20">
        <v>488</v>
      </c>
      <c r="D20">
        <v>512</v>
      </c>
      <c r="E20">
        <v>495</v>
      </c>
      <c r="F20">
        <v>496</v>
      </c>
      <c r="G20">
        <v>471</v>
      </c>
      <c r="H20">
        <v>512</v>
      </c>
      <c r="I20">
        <v>470</v>
      </c>
      <c r="J20">
        <v>512</v>
      </c>
      <c r="K20">
        <v>476</v>
      </c>
      <c r="L20">
        <v>467</v>
      </c>
      <c r="M20">
        <v>475</v>
      </c>
      <c r="N20">
        <v>467</v>
      </c>
      <c r="O20">
        <v>471</v>
      </c>
      <c r="P20">
        <v>466</v>
      </c>
      <c r="Q20">
        <v>479</v>
      </c>
      <c r="R20">
        <v>467</v>
      </c>
      <c r="S20">
        <v>475</v>
      </c>
      <c r="T20">
        <v>467</v>
      </c>
      <c r="U20">
        <v>472</v>
      </c>
      <c r="V20">
        <v>464</v>
      </c>
      <c r="W20">
        <v>482</v>
      </c>
      <c r="X20">
        <v>472</v>
      </c>
      <c r="Y20">
        <v>464</v>
      </c>
      <c r="Z20">
        <v>482</v>
      </c>
      <c r="AA20">
        <v>475</v>
      </c>
      <c r="AB20">
        <v>460</v>
      </c>
      <c r="AC20">
        <v>481</v>
      </c>
      <c r="AD20">
        <v>482</v>
      </c>
      <c r="AE20">
        <v>464</v>
      </c>
      <c r="AF20">
        <v>482</v>
      </c>
      <c r="AG20">
        <v>482</v>
      </c>
      <c r="AH20">
        <v>464</v>
      </c>
      <c r="AI20">
        <v>482</v>
      </c>
    </row>
    <row r="21" spans="1:35" x14ac:dyDescent="0.45">
      <c r="A21">
        <v>495</v>
      </c>
      <c r="B21">
        <v>512</v>
      </c>
      <c r="C21">
        <v>491</v>
      </c>
      <c r="D21">
        <v>512</v>
      </c>
      <c r="E21">
        <v>493</v>
      </c>
      <c r="F21">
        <v>494</v>
      </c>
      <c r="G21">
        <v>473</v>
      </c>
      <c r="H21">
        <v>512</v>
      </c>
      <c r="I21">
        <v>470</v>
      </c>
      <c r="J21">
        <v>512</v>
      </c>
      <c r="K21">
        <v>479</v>
      </c>
      <c r="L21">
        <v>463</v>
      </c>
      <c r="M21">
        <v>478</v>
      </c>
      <c r="N21">
        <v>476</v>
      </c>
      <c r="O21">
        <v>473</v>
      </c>
      <c r="P21">
        <v>455</v>
      </c>
      <c r="Q21">
        <v>487</v>
      </c>
      <c r="R21">
        <v>477</v>
      </c>
      <c r="S21">
        <v>487</v>
      </c>
      <c r="T21">
        <v>477</v>
      </c>
      <c r="U21">
        <v>470</v>
      </c>
      <c r="V21">
        <v>453</v>
      </c>
      <c r="W21">
        <v>482</v>
      </c>
      <c r="X21">
        <v>470</v>
      </c>
      <c r="Y21">
        <v>453</v>
      </c>
      <c r="Z21">
        <v>482</v>
      </c>
      <c r="AA21">
        <v>474</v>
      </c>
      <c r="AB21">
        <v>448</v>
      </c>
      <c r="AC21">
        <v>481</v>
      </c>
      <c r="AD21">
        <v>476</v>
      </c>
      <c r="AE21">
        <v>453</v>
      </c>
      <c r="AF21">
        <v>482</v>
      </c>
      <c r="AG21">
        <v>476</v>
      </c>
      <c r="AH21">
        <v>453</v>
      </c>
      <c r="AI21">
        <v>482</v>
      </c>
    </row>
    <row r="22" spans="1:35" x14ac:dyDescent="0.45">
      <c r="A22">
        <v>488</v>
      </c>
      <c r="B22">
        <v>512</v>
      </c>
      <c r="C22">
        <v>494</v>
      </c>
      <c r="D22">
        <v>512</v>
      </c>
      <c r="E22">
        <v>492</v>
      </c>
      <c r="F22">
        <v>493</v>
      </c>
      <c r="G22">
        <v>473</v>
      </c>
      <c r="H22">
        <v>512</v>
      </c>
      <c r="I22">
        <v>473</v>
      </c>
      <c r="J22">
        <v>512</v>
      </c>
      <c r="K22">
        <v>475</v>
      </c>
      <c r="L22">
        <v>473</v>
      </c>
      <c r="M22">
        <v>482</v>
      </c>
      <c r="N22">
        <v>473</v>
      </c>
      <c r="O22">
        <v>470</v>
      </c>
      <c r="P22">
        <v>441</v>
      </c>
      <c r="Q22">
        <v>480</v>
      </c>
      <c r="R22">
        <v>473</v>
      </c>
      <c r="S22">
        <v>480</v>
      </c>
      <c r="T22">
        <v>473</v>
      </c>
      <c r="U22">
        <v>480</v>
      </c>
      <c r="V22">
        <v>466</v>
      </c>
      <c r="W22">
        <v>482</v>
      </c>
      <c r="X22">
        <v>480</v>
      </c>
      <c r="Y22">
        <v>466</v>
      </c>
      <c r="Z22">
        <v>482</v>
      </c>
      <c r="AA22">
        <v>472</v>
      </c>
      <c r="AB22">
        <v>438</v>
      </c>
      <c r="AC22">
        <v>483</v>
      </c>
      <c r="AD22">
        <v>475</v>
      </c>
      <c r="AE22">
        <v>466</v>
      </c>
      <c r="AF22">
        <v>482</v>
      </c>
      <c r="AG22">
        <v>475</v>
      </c>
      <c r="AH22">
        <v>466</v>
      </c>
      <c r="AI22">
        <v>482</v>
      </c>
    </row>
    <row r="23" spans="1:35" x14ac:dyDescent="0.45">
      <c r="A23">
        <v>487</v>
      </c>
      <c r="B23">
        <v>512</v>
      </c>
      <c r="C23">
        <v>488</v>
      </c>
      <c r="D23">
        <v>512</v>
      </c>
      <c r="E23">
        <v>495</v>
      </c>
      <c r="F23">
        <v>495</v>
      </c>
      <c r="G23">
        <v>474</v>
      </c>
      <c r="H23">
        <v>512</v>
      </c>
      <c r="I23">
        <v>469</v>
      </c>
      <c r="J23">
        <v>512</v>
      </c>
      <c r="K23">
        <v>476</v>
      </c>
      <c r="L23">
        <v>470</v>
      </c>
      <c r="M23">
        <v>484</v>
      </c>
      <c r="N23">
        <v>470</v>
      </c>
      <c r="O23">
        <v>480</v>
      </c>
      <c r="P23">
        <v>450</v>
      </c>
      <c r="Q23">
        <v>480</v>
      </c>
      <c r="R23">
        <v>470</v>
      </c>
      <c r="S23">
        <v>482</v>
      </c>
      <c r="T23">
        <v>470</v>
      </c>
      <c r="U23">
        <v>478</v>
      </c>
      <c r="V23">
        <v>461</v>
      </c>
      <c r="W23">
        <v>482</v>
      </c>
      <c r="X23">
        <v>478</v>
      </c>
      <c r="Y23">
        <v>461</v>
      </c>
      <c r="Z23">
        <v>482</v>
      </c>
      <c r="AA23">
        <v>476</v>
      </c>
      <c r="AB23">
        <v>447</v>
      </c>
      <c r="AC23">
        <v>482</v>
      </c>
      <c r="AD23">
        <v>478</v>
      </c>
      <c r="AE23">
        <v>461</v>
      </c>
      <c r="AF23">
        <v>482</v>
      </c>
      <c r="AG23">
        <v>478</v>
      </c>
      <c r="AH23">
        <v>461</v>
      </c>
      <c r="AI23">
        <v>482</v>
      </c>
    </row>
    <row r="24" spans="1:35" x14ac:dyDescent="0.45">
      <c r="A24">
        <v>493</v>
      </c>
      <c r="B24">
        <v>512</v>
      </c>
      <c r="C24">
        <v>492</v>
      </c>
      <c r="D24">
        <v>512</v>
      </c>
      <c r="E24">
        <v>493</v>
      </c>
      <c r="F24">
        <v>497</v>
      </c>
      <c r="G24">
        <v>470</v>
      </c>
      <c r="H24">
        <v>512</v>
      </c>
      <c r="I24">
        <v>472</v>
      </c>
      <c r="J24">
        <v>512</v>
      </c>
      <c r="K24">
        <v>481</v>
      </c>
      <c r="L24">
        <v>465</v>
      </c>
      <c r="M24">
        <v>469</v>
      </c>
      <c r="N24">
        <v>465</v>
      </c>
      <c r="O24">
        <v>478</v>
      </c>
      <c r="P24">
        <v>463</v>
      </c>
      <c r="Q24">
        <v>487</v>
      </c>
      <c r="R24">
        <v>465</v>
      </c>
      <c r="S24">
        <v>486</v>
      </c>
      <c r="T24">
        <v>465</v>
      </c>
      <c r="U24">
        <v>468</v>
      </c>
      <c r="V24">
        <v>450</v>
      </c>
      <c r="W24">
        <v>482</v>
      </c>
      <c r="X24">
        <v>468</v>
      </c>
      <c r="Y24">
        <v>450</v>
      </c>
      <c r="Z24">
        <v>482</v>
      </c>
      <c r="AA24">
        <v>476</v>
      </c>
      <c r="AB24">
        <v>464</v>
      </c>
      <c r="AC24">
        <v>482</v>
      </c>
      <c r="AD24">
        <v>485</v>
      </c>
      <c r="AE24">
        <v>450</v>
      </c>
      <c r="AF24">
        <v>482</v>
      </c>
      <c r="AG24">
        <v>485</v>
      </c>
      <c r="AH24">
        <v>450</v>
      </c>
      <c r="AI24">
        <v>482</v>
      </c>
    </row>
    <row r="25" spans="1:35" x14ac:dyDescent="0.45">
      <c r="A25">
        <v>490</v>
      </c>
      <c r="B25">
        <v>512</v>
      </c>
      <c r="C25">
        <v>491</v>
      </c>
      <c r="D25">
        <v>512</v>
      </c>
      <c r="E25">
        <v>490</v>
      </c>
      <c r="F25">
        <v>494</v>
      </c>
      <c r="G25">
        <v>471</v>
      </c>
      <c r="H25">
        <v>512</v>
      </c>
      <c r="I25">
        <v>473</v>
      </c>
      <c r="J25">
        <v>512</v>
      </c>
      <c r="K25">
        <v>477</v>
      </c>
      <c r="L25">
        <v>469</v>
      </c>
      <c r="M25">
        <v>479</v>
      </c>
      <c r="N25">
        <v>469</v>
      </c>
      <c r="O25">
        <v>480</v>
      </c>
      <c r="P25">
        <v>439</v>
      </c>
      <c r="Q25">
        <v>477</v>
      </c>
      <c r="R25">
        <v>469</v>
      </c>
      <c r="S25">
        <v>473</v>
      </c>
      <c r="T25">
        <v>469</v>
      </c>
      <c r="U25">
        <v>480</v>
      </c>
      <c r="V25">
        <v>447</v>
      </c>
      <c r="W25">
        <v>483</v>
      </c>
      <c r="X25">
        <v>480</v>
      </c>
      <c r="Y25">
        <v>447</v>
      </c>
      <c r="Z25">
        <v>483</v>
      </c>
      <c r="AA25">
        <v>471</v>
      </c>
      <c r="AB25">
        <v>436</v>
      </c>
      <c r="AC25">
        <v>481</v>
      </c>
      <c r="AD25">
        <v>477</v>
      </c>
      <c r="AE25">
        <v>447</v>
      </c>
      <c r="AF25">
        <v>483</v>
      </c>
      <c r="AG25">
        <v>477</v>
      </c>
      <c r="AH25">
        <v>447</v>
      </c>
      <c r="AI25">
        <v>483</v>
      </c>
    </row>
    <row r="26" spans="1:35" x14ac:dyDescent="0.45">
      <c r="A26">
        <v>493</v>
      </c>
      <c r="B26">
        <v>512</v>
      </c>
      <c r="C26">
        <v>486</v>
      </c>
      <c r="D26">
        <v>512</v>
      </c>
      <c r="E26">
        <v>497</v>
      </c>
      <c r="F26">
        <v>499</v>
      </c>
      <c r="G26">
        <v>472</v>
      </c>
      <c r="H26">
        <v>512</v>
      </c>
      <c r="I26">
        <v>472</v>
      </c>
      <c r="J26">
        <v>512</v>
      </c>
      <c r="K26">
        <v>478</v>
      </c>
      <c r="L26">
        <v>459</v>
      </c>
      <c r="M26">
        <v>476</v>
      </c>
      <c r="N26">
        <v>459</v>
      </c>
      <c r="O26">
        <v>482</v>
      </c>
      <c r="P26">
        <v>454</v>
      </c>
      <c r="Q26">
        <v>480</v>
      </c>
      <c r="R26">
        <v>461</v>
      </c>
      <c r="S26">
        <v>480</v>
      </c>
      <c r="T26">
        <v>461</v>
      </c>
      <c r="U26">
        <v>479</v>
      </c>
      <c r="V26">
        <v>462</v>
      </c>
      <c r="W26">
        <v>482</v>
      </c>
      <c r="X26">
        <v>479</v>
      </c>
      <c r="Y26">
        <v>462</v>
      </c>
      <c r="Z26">
        <v>482</v>
      </c>
      <c r="AA26">
        <v>485</v>
      </c>
      <c r="AB26">
        <v>441</v>
      </c>
      <c r="AC26">
        <v>482</v>
      </c>
      <c r="AD26">
        <v>464</v>
      </c>
      <c r="AE26">
        <v>462</v>
      </c>
      <c r="AF26">
        <v>482</v>
      </c>
      <c r="AG26">
        <v>464</v>
      </c>
      <c r="AH26">
        <v>462</v>
      </c>
      <c r="AI26">
        <v>482</v>
      </c>
    </row>
    <row r="27" spans="1:35" x14ac:dyDescent="0.45">
      <c r="A27">
        <v>488</v>
      </c>
      <c r="B27">
        <v>512</v>
      </c>
      <c r="C27">
        <v>493</v>
      </c>
      <c r="D27">
        <v>512</v>
      </c>
      <c r="E27">
        <v>493</v>
      </c>
      <c r="F27">
        <v>496</v>
      </c>
      <c r="G27">
        <v>470</v>
      </c>
      <c r="H27">
        <v>512</v>
      </c>
      <c r="I27">
        <v>473</v>
      </c>
      <c r="J27">
        <v>512</v>
      </c>
      <c r="K27">
        <v>482</v>
      </c>
      <c r="L27">
        <v>462</v>
      </c>
      <c r="M27">
        <v>476</v>
      </c>
      <c r="N27">
        <v>444</v>
      </c>
      <c r="O27">
        <v>469</v>
      </c>
      <c r="P27">
        <v>456</v>
      </c>
      <c r="Q27">
        <v>486</v>
      </c>
      <c r="R27">
        <v>462</v>
      </c>
      <c r="S27">
        <v>489</v>
      </c>
      <c r="T27">
        <v>462</v>
      </c>
      <c r="U27">
        <v>475</v>
      </c>
      <c r="V27">
        <v>457</v>
      </c>
      <c r="W27">
        <v>483</v>
      </c>
      <c r="X27">
        <v>475</v>
      </c>
      <c r="Y27">
        <v>457</v>
      </c>
      <c r="Z27">
        <v>483</v>
      </c>
      <c r="AA27">
        <v>478</v>
      </c>
      <c r="AB27">
        <v>446</v>
      </c>
      <c r="AC27">
        <v>483</v>
      </c>
      <c r="AD27">
        <v>482</v>
      </c>
      <c r="AE27">
        <v>457</v>
      </c>
      <c r="AF27">
        <v>483</v>
      </c>
      <c r="AG27">
        <v>482</v>
      </c>
      <c r="AH27">
        <v>457</v>
      </c>
      <c r="AI27">
        <v>483</v>
      </c>
    </row>
    <row r="28" spans="1:35" x14ac:dyDescent="0.45">
      <c r="A28">
        <v>493</v>
      </c>
      <c r="B28">
        <v>512</v>
      </c>
      <c r="C28">
        <v>493</v>
      </c>
      <c r="D28">
        <v>512</v>
      </c>
      <c r="E28">
        <v>494</v>
      </c>
      <c r="F28">
        <v>494</v>
      </c>
      <c r="G28">
        <v>474</v>
      </c>
      <c r="H28">
        <v>512</v>
      </c>
      <c r="I28">
        <v>469</v>
      </c>
      <c r="J28">
        <v>512</v>
      </c>
      <c r="K28">
        <v>481</v>
      </c>
      <c r="L28">
        <v>473</v>
      </c>
      <c r="M28">
        <v>478</v>
      </c>
      <c r="N28">
        <v>462</v>
      </c>
      <c r="O28">
        <v>481</v>
      </c>
      <c r="P28">
        <v>458</v>
      </c>
      <c r="Q28">
        <v>483</v>
      </c>
      <c r="R28">
        <v>473</v>
      </c>
      <c r="S28">
        <v>483</v>
      </c>
      <c r="T28">
        <v>473</v>
      </c>
      <c r="U28">
        <v>477</v>
      </c>
      <c r="V28">
        <v>467</v>
      </c>
      <c r="W28">
        <v>483</v>
      </c>
      <c r="X28">
        <v>477</v>
      </c>
      <c r="Y28">
        <v>467</v>
      </c>
      <c r="Z28">
        <v>483</v>
      </c>
      <c r="AA28">
        <v>464</v>
      </c>
      <c r="AB28">
        <v>443</v>
      </c>
      <c r="AC28">
        <v>482</v>
      </c>
      <c r="AD28">
        <v>480</v>
      </c>
      <c r="AE28">
        <v>467</v>
      </c>
      <c r="AF28">
        <v>483</v>
      </c>
      <c r="AG28">
        <v>480</v>
      </c>
      <c r="AH28">
        <v>467</v>
      </c>
      <c r="AI28">
        <v>483</v>
      </c>
    </row>
    <row r="29" spans="1:35" x14ac:dyDescent="0.45">
      <c r="A29">
        <v>490</v>
      </c>
      <c r="B29">
        <v>512</v>
      </c>
      <c r="C29">
        <v>496</v>
      </c>
      <c r="D29">
        <v>512</v>
      </c>
      <c r="E29">
        <v>498</v>
      </c>
      <c r="F29">
        <v>495</v>
      </c>
      <c r="G29">
        <v>472</v>
      </c>
      <c r="H29">
        <v>512</v>
      </c>
      <c r="I29">
        <v>468</v>
      </c>
      <c r="J29">
        <v>512</v>
      </c>
      <c r="K29">
        <v>477</v>
      </c>
      <c r="L29">
        <v>473</v>
      </c>
      <c r="M29">
        <v>472</v>
      </c>
      <c r="N29">
        <v>473</v>
      </c>
      <c r="O29">
        <v>480</v>
      </c>
      <c r="P29">
        <v>453</v>
      </c>
      <c r="Q29">
        <v>485</v>
      </c>
      <c r="R29">
        <v>473</v>
      </c>
      <c r="S29">
        <v>481</v>
      </c>
      <c r="T29">
        <v>473</v>
      </c>
      <c r="U29">
        <v>474</v>
      </c>
      <c r="V29">
        <v>460</v>
      </c>
      <c r="W29">
        <v>481</v>
      </c>
      <c r="X29">
        <v>474</v>
      </c>
      <c r="Y29">
        <v>460</v>
      </c>
      <c r="Z29">
        <v>481</v>
      </c>
      <c r="AA29">
        <v>468</v>
      </c>
      <c r="AB29">
        <v>440</v>
      </c>
      <c r="AC29">
        <v>483</v>
      </c>
      <c r="AD29">
        <v>484</v>
      </c>
      <c r="AE29">
        <v>460</v>
      </c>
      <c r="AF29">
        <v>481</v>
      </c>
      <c r="AG29">
        <v>484</v>
      </c>
      <c r="AH29">
        <v>460</v>
      </c>
      <c r="AI29">
        <v>481</v>
      </c>
    </row>
    <row r="30" spans="1:35" x14ac:dyDescent="0.45">
      <c r="A30">
        <v>494</v>
      </c>
      <c r="B30">
        <v>512</v>
      </c>
      <c r="C30">
        <v>494</v>
      </c>
      <c r="D30">
        <v>512</v>
      </c>
      <c r="E30">
        <v>491</v>
      </c>
      <c r="F30">
        <v>497</v>
      </c>
      <c r="G30">
        <v>476</v>
      </c>
      <c r="H30">
        <v>512</v>
      </c>
      <c r="I30">
        <v>476</v>
      </c>
      <c r="J30">
        <v>512</v>
      </c>
      <c r="K30">
        <v>477</v>
      </c>
      <c r="L30">
        <v>468</v>
      </c>
      <c r="M30">
        <v>475</v>
      </c>
      <c r="N30">
        <v>470</v>
      </c>
      <c r="O30">
        <v>480</v>
      </c>
      <c r="P30">
        <v>459</v>
      </c>
      <c r="Q30">
        <v>482</v>
      </c>
      <c r="R30">
        <v>468</v>
      </c>
      <c r="S30">
        <v>483</v>
      </c>
      <c r="T30">
        <v>468</v>
      </c>
      <c r="U30">
        <v>472</v>
      </c>
      <c r="V30">
        <v>447</v>
      </c>
      <c r="W30">
        <v>481</v>
      </c>
      <c r="X30">
        <v>472</v>
      </c>
      <c r="Y30">
        <v>447</v>
      </c>
      <c r="Z30">
        <v>481</v>
      </c>
      <c r="AA30">
        <v>472</v>
      </c>
      <c r="AB30">
        <v>463</v>
      </c>
      <c r="AC30">
        <v>483</v>
      </c>
      <c r="AD30">
        <v>477</v>
      </c>
      <c r="AE30">
        <v>447</v>
      </c>
      <c r="AF30">
        <v>481</v>
      </c>
      <c r="AG30">
        <v>477</v>
      </c>
      <c r="AH30">
        <v>447</v>
      </c>
      <c r="AI30">
        <v>481</v>
      </c>
    </row>
    <row r="31" spans="1:35" x14ac:dyDescent="0.45">
      <c r="A31">
        <v>493</v>
      </c>
      <c r="B31">
        <v>512</v>
      </c>
      <c r="C31">
        <v>492</v>
      </c>
      <c r="D31">
        <v>512</v>
      </c>
      <c r="E31">
        <v>495</v>
      </c>
      <c r="F31">
        <v>496</v>
      </c>
      <c r="G31">
        <v>471</v>
      </c>
      <c r="H31">
        <v>512</v>
      </c>
      <c r="I31">
        <v>473</v>
      </c>
      <c r="J31">
        <v>512</v>
      </c>
      <c r="K31">
        <v>470</v>
      </c>
      <c r="L31">
        <v>460</v>
      </c>
      <c r="M31">
        <v>481</v>
      </c>
      <c r="N31">
        <v>460</v>
      </c>
      <c r="O31">
        <v>481</v>
      </c>
      <c r="P31">
        <v>471</v>
      </c>
      <c r="Q31">
        <v>474</v>
      </c>
      <c r="R31">
        <v>460</v>
      </c>
      <c r="S31">
        <v>476</v>
      </c>
      <c r="T31">
        <v>460</v>
      </c>
      <c r="U31">
        <v>481</v>
      </c>
      <c r="V31">
        <v>460</v>
      </c>
      <c r="W31">
        <v>482</v>
      </c>
      <c r="X31">
        <v>481</v>
      </c>
      <c r="Y31">
        <v>460</v>
      </c>
      <c r="Z31">
        <v>482</v>
      </c>
      <c r="AA31">
        <v>478</v>
      </c>
      <c r="AB31">
        <v>466</v>
      </c>
      <c r="AC31">
        <v>482</v>
      </c>
      <c r="AD31">
        <v>475</v>
      </c>
      <c r="AE31">
        <v>460</v>
      </c>
      <c r="AF31">
        <v>482</v>
      </c>
      <c r="AG31">
        <v>475</v>
      </c>
      <c r="AH31">
        <v>460</v>
      </c>
      <c r="AI31">
        <v>482</v>
      </c>
    </row>
    <row r="32" spans="1:35" x14ac:dyDescent="0.45">
      <c r="A32">
        <v>489</v>
      </c>
      <c r="B32">
        <v>512</v>
      </c>
      <c r="C32">
        <v>489</v>
      </c>
      <c r="D32">
        <v>512</v>
      </c>
      <c r="E32">
        <v>495</v>
      </c>
      <c r="F32">
        <v>496</v>
      </c>
      <c r="G32">
        <v>473</v>
      </c>
      <c r="H32">
        <v>512</v>
      </c>
      <c r="I32">
        <v>471</v>
      </c>
      <c r="J32">
        <v>512</v>
      </c>
      <c r="K32">
        <v>483</v>
      </c>
      <c r="L32">
        <v>484</v>
      </c>
      <c r="M32">
        <v>481</v>
      </c>
      <c r="N32">
        <v>475</v>
      </c>
      <c r="O32">
        <v>473</v>
      </c>
      <c r="P32">
        <v>452</v>
      </c>
      <c r="Q32">
        <v>471</v>
      </c>
      <c r="R32">
        <v>483</v>
      </c>
      <c r="S32">
        <v>469</v>
      </c>
      <c r="T32">
        <v>483</v>
      </c>
      <c r="U32">
        <v>478</v>
      </c>
      <c r="V32">
        <v>445</v>
      </c>
      <c r="W32">
        <v>483</v>
      </c>
      <c r="X32">
        <v>478</v>
      </c>
      <c r="Y32">
        <v>445</v>
      </c>
      <c r="Z32">
        <v>483</v>
      </c>
      <c r="AA32">
        <v>478</v>
      </c>
      <c r="AB32">
        <v>439</v>
      </c>
      <c r="AC32">
        <v>481</v>
      </c>
      <c r="AD32">
        <v>477</v>
      </c>
      <c r="AE32">
        <v>445</v>
      </c>
      <c r="AF32">
        <v>483</v>
      </c>
      <c r="AG32">
        <v>477</v>
      </c>
      <c r="AH32">
        <v>445</v>
      </c>
      <c r="AI32">
        <v>483</v>
      </c>
    </row>
    <row r="33" spans="1:35" x14ac:dyDescent="0.45">
      <c r="A33">
        <v>493</v>
      </c>
      <c r="B33">
        <v>512</v>
      </c>
      <c r="C33">
        <v>491</v>
      </c>
      <c r="D33">
        <v>512</v>
      </c>
      <c r="E33">
        <v>495</v>
      </c>
      <c r="F33">
        <v>493</v>
      </c>
      <c r="G33">
        <v>471</v>
      </c>
      <c r="H33">
        <v>512</v>
      </c>
      <c r="I33">
        <v>473</v>
      </c>
      <c r="J33">
        <v>512</v>
      </c>
      <c r="K33">
        <v>468</v>
      </c>
      <c r="L33">
        <v>477</v>
      </c>
      <c r="M33">
        <v>476</v>
      </c>
      <c r="N33">
        <v>475</v>
      </c>
      <c r="O33">
        <v>485</v>
      </c>
      <c r="P33">
        <v>446</v>
      </c>
      <c r="Q33">
        <v>475</v>
      </c>
      <c r="R33">
        <v>477</v>
      </c>
      <c r="S33">
        <v>476</v>
      </c>
      <c r="T33">
        <v>477</v>
      </c>
      <c r="U33">
        <v>480</v>
      </c>
      <c r="V33">
        <v>455</v>
      </c>
      <c r="W33">
        <v>482</v>
      </c>
      <c r="X33">
        <v>480</v>
      </c>
      <c r="Y33">
        <v>455</v>
      </c>
      <c r="Z33">
        <v>482</v>
      </c>
      <c r="AA33">
        <v>481</v>
      </c>
      <c r="AB33">
        <v>433</v>
      </c>
      <c r="AC33">
        <v>481</v>
      </c>
      <c r="AD33">
        <v>476</v>
      </c>
      <c r="AE33">
        <v>455</v>
      </c>
      <c r="AF33">
        <v>482</v>
      </c>
      <c r="AG33">
        <v>476</v>
      </c>
      <c r="AH33">
        <v>455</v>
      </c>
      <c r="AI33">
        <v>482</v>
      </c>
    </row>
    <row r="34" spans="1:35" x14ac:dyDescent="0.45">
      <c r="A34">
        <v>486</v>
      </c>
      <c r="B34">
        <v>512</v>
      </c>
      <c r="C34">
        <v>488</v>
      </c>
      <c r="D34">
        <v>512</v>
      </c>
      <c r="E34">
        <v>495</v>
      </c>
      <c r="F34">
        <v>495</v>
      </c>
      <c r="G34">
        <v>472</v>
      </c>
      <c r="H34">
        <v>512</v>
      </c>
      <c r="I34">
        <v>474</v>
      </c>
      <c r="J34">
        <v>512</v>
      </c>
      <c r="K34">
        <v>483</v>
      </c>
      <c r="L34">
        <v>474</v>
      </c>
      <c r="M34">
        <v>474</v>
      </c>
      <c r="N34">
        <v>474</v>
      </c>
      <c r="O34">
        <v>472</v>
      </c>
      <c r="P34">
        <v>448</v>
      </c>
      <c r="Q34">
        <v>480</v>
      </c>
      <c r="R34">
        <v>474</v>
      </c>
      <c r="S34">
        <v>487</v>
      </c>
      <c r="T34">
        <v>474</v>
      </c>
      <c r="U34">
        <v>479</v>
      </c>
      <c r="V34">
        <v>451</v>
      </c>
      <c r="W34">
        <v>483</v>
      </c>
      <c r="X34">
        <v>479</v>
      </c>
      <c r="Y34">
        <v>451</v>
      </c>
      <c r="Z34">
        <v>483</v>
      </c>
      <c r="AA34">
        <v>483</v>
      </c>
      <c r="AB34">
        <v>424</v>
      </c>
      <c r="AC34">
        <v>482</v>
      </c>
      <c r="AD34">
        <v>485</v>
      </c>
      <c r="AE34">
        <v>451</v>
      </c>
      <c r="AF34">
        <v>483</v>
      </c>
      <c r="AG34">
        <v>485</v>
      </c>
      <c r="AH34">
        <v>451</v>
      </c>
      <c r="AI34">
        <v>483</v>
      </c>
    </row>
    <row r="35" spans="1:35" x14ac:dyDescent="0.45">
      <c r="A35">
        <v>487</v>
      </c>
      <c r="B35">
        <v>512</v>
      </c>
      <c r="C35">
        <v>488</v>
      </c>
      <c r="D35">
        <v>512</v>
      </c>
      <c r="E35">
        <v>491</v>
      </c>
      <c r="F35">
        <v>496</v>
      </c>
      <c r="G35">
        <v>474</v>
      </c>
      <c r="H35">
        <v>512</v>
      </c>
      <c r="I35">
        <v>475</v>
      </c>
      <c r="J35">
        <v>512</v>
      </c>
      <c r="K35">
        <v>478</v>
      </c>
      <c r="L35">
        <v>478</v>
      </c>
      <c r="M35">
        <v>467</v>
      </c>
      <c r="N35">
        <v>464</v>
      </c>
      <c r="O35">
        <v>469</v>
      </c>
      <c r="P35">
        <v>458</v>
      </c>
      <c r="Q35">
        <v>481</v>
      </c>
      <c r="R35">
        <v>478</v>
      </c>
      <c r="S35">
        <v>480</v>
      </c>
      <c r="T35">
        <v>478</v>
      </c>
      <c r="U35">
        <v>477</v>
      </c>
      <c r="V35">
        <v>453</v>
      </c>
      <c r="W35">
        <v>483</v>
      </c>
      <c r="X35">
        <v>477</v>
      </c>
      <c r="Y35">
        <v>453</v>
      </c>
      <c r="Z35">
        <v>483</v>
      </c>
      <c r="AA35">
        <v>462</v>
      </c>
      <c r="AB35">
        <v>437</v>
      </c>
      <c r="AC35">
        <v>482</v>
      </c>
      <c r="AD35">
        <v>481</v>
      </c>
      <c r="AE35">
        <v>453</v>
      </c>
      <c r="AF35">
        <v>483</v>
      </c>
      <c r="AG35">
        <v>481</v>
      </c>
      <c r="AH35">
        <v>453</v>
      </c>
      <c r="AI35">
        <v>483</v>
      </c>
    </row>
    <row r="36" spans="1:35" x14ac:dyDescent="0.45">
      <c r="A36">
        <v>493</v>
      </c>
      <c r="B36">
        <v>512</v>
      </c>
      <c r="C36">
        <v>493</v>
      </c>
      <c r="D36">
        <v>512</v>
      </c>
      <c r="E36">
        <v>494</v>
      </c>
      <c r="F36">
        <v>497</v>
      </c>
      <c r="G36">
        <v>476</v>
      </c>
      <c r="H36">
        <v>512</v>
      </c>
      <c r="I36">
        <v>476</v>
      </c>
      <c r="J36">
        <v>512</v>
      </c>
      <c r="K36">
        <v>484</v>
      </c>
      <c r="L36">
        <v>468</v>
      </c>
      <c r="M36">
        <v>480</v>
      </c>
      <c r="N36">
        <v>468</v>
      </c>
      <c r="O36">
        <v>469</v>
      </c>
      <c r="P36">
        <v>447</v>
      </c>
      <c r="Q36">
        <v>477</v>
      </c>
      <c r="R36">
        <v>468</v>
      </c>
      <c r="S36">
        <v>483</v>
      </c>
      <c r="T36">
        <v>468</v>
      </c>
      <c r="U36">
        <v>484</v>
      </c>
      <c r="V36">
        <v>455</v>
      </c>
      <c r="W36">
        <v>482</v>
      </c>
      <c r="X36">
        <v>484</v>
      </c>
      <c r="Y36">
        <v>455</v>
      </c>
      <c r="Z36">
        <v>482</v>
      </c>
      <c r="AA36">
        <v>465</v>
      </c>
      <c r="AB36">
        <v>425</v>
      </c>
      <c r="AC36">
        <v>482</v>
      </c>
      <c r="AD36">
        <v>478</v>
      </c>
      <c r="AE36">
        <v>455</v>
      </c>
      <c r="AF36">
        <v>482</v>
      </c>
      <c r="AG36">
        <v>478</v>
      </c>
      <c r="AH36">
        <v>455</v>
      </c>
      <c r="AI36">
        <v>482</v>
      </c>
    </row>
    <row r="37" spans="1:35" x14ac:dyDescent="0.45">
      <c r="A37">
        <v>497</v>
      </c>
      <c r="B37">
        <v>512</v>
      </c>
      <c r="C37">
        <v>491</v>
      </c>
      <c r="D37">
        <v>512</v>
      </c>
      <c r="E37">
        <v>492</v>
      </c>
      <c r="F37">
        <v>494</v>
      </c>
      <c r="G37">
        <v>470</v>
      </c>
      <c r="H37">
        <v>512</v>
      </c>
      <c r="I37">
        <v>471</v>
      </c>
      <c r="J37">
        <v>512</v>
      </c>
      <c r="K37">
        <v>476</v>
      </c>
      <c r="L37">
        <v>474</v>
      </c>
      <c r="M37">
        <v>472</v>
      </c>
      <c r="N37">
        <v>474</v>
      </c>
      <c r="O37">
        <v>474</v>
      </c>
      <c r="P37">
        <v>470</v>
      </c>
      <c r="Q37">
        <v>477</v>
      </c>
      <c r="R37">
        <v>474</v>
      </c>
      <c r="S37">
        <v>478</v>
      </c>
      <c r="T37">
        <v>474</v>
      </c>
      <c r="U37">
        <v>467</v>
      </c>
      <c r="V37">
        <v>459</v>
      </c>
      <c r="W37">
        <v>482</v>
      </c>
      <c r="X37">
        <v>467</v>
      </c>
      <c r="Y37">
        <v>459</v>
      </c>
      <c r="Z37">
        <v>482</v>
      </c>
      <c r="AA37">
        <v>473</v>
      </c>
      <c r="AB37">
        <v>459</v>
      </c>
      <c r="AC37">
        <v>483</v>
      </c>
      <c r="AD37">
        <v>483</v>
      </c>
      <c r="AE37">
        <v>459</v>
      </c>
      <c r="AF37">
        <v>482</v>
      </c>
      <c r="AG37">
        <v>483</v>
      </c>
      <c r="AH37">
        <v>459</v>
      </c>
      <c r="AI37">
        <v>482</v>
      </c>
    </row>
    <row r="38" spans="1:35" x14ac:dyDescent="0.45">
      <c r="A38">
        <v>494</v>
      </c>
      <c r="B38">
        <v>512</v>
      </c>
      <c r="C38">
        <v>490</v>
      </c>
      <c r="D38">
        <v>512</v>
      </c>
      <c r="E38">
        <v>495</v>
      </c>
      <c r="F38">
        <v>495</v>
      </c>
      <c r="G38">
        <v>472</v>
      </c>
      <c r="H38">
        <v>512</v>
      </c>
      <c r="I38">
        <v>478</v>
      </c>
      <c r="J38">
        <v>512</v>
      </c>
      <c r="K38">
        <v>476</v>
      </c>
      <c r="L38">
        <v>472</v>
      </c>
      <c r="M38">
        <v>482</v>
      </c>
      <c r="N38">
        <v>472</v>
      </c>
      <c r="O38">
        <v>477</v>
      </c>
      <c r="P38">
        <v>461</v>
      </c>
      <c r="Q38">
        <v>486</v>
      </c>
      <c r="R38">
        <v>472</v>
      </c>
      <c r="S38">
        <v>482</v>
      </c>
      <c r="T38">
        <v>472</v>
      </c>
      <c r="U38">
        <v>482</v>
      </c>
      <c r="V38">
        <v>456</v>
      </c>
      <c r="W38">
        <v>482</v>
      </c>
      <c r="X38">
        <v>482</v>
      </c>
      <c r="Y38">
        <v>456</v>
      </c>
      <c r="Z38">
        <v>482</v>
      </c>
      <c r="AA38">
        <v>472</v>
      </c>
      <c r="AB38">
        <v>445</v>
      </c>
      <c r="AC38">
        <v>481</v>
      </c>
      <c r="AD38">
        <v>476</v>
      </c>
      <c r="AE38">
        <v>456</v>
      </c>
      <c r="AF38">
        <v>482</v>
      </c>
      <c r="AG38">
        <v>476</v>
      </c>
      <c r="AH38">
        <v>456</v>
      </c>
      <c r="AI38">
        <v>482</v>
      </c>
    </row>
    <row r="39" spans="1:35" x14ac:dyDescent="0.45">
      <c r="A39">
        <v>491</v>
      </c>
      <c r="B39">
        <v>512</v>
      </c>
      <c r="C39">
        <v>493</v>
      </c>
      <c r="D39">
        <v>512</v>
      </c>
      <c r="E39">
        <v>495</v>
      </c>
      <c r="F39">
        <v>499</v>
      </c>
      <c r="G39">
        <v>473</v>
      </c>
      <c r="H39">
        <v>512</v>
      </c>
      <c r="I39">
        <v>476</v>
      </c>
      <c r="J39">
        <v>512</v>
      </c>
      <c r="K39">
        <v>482</v>
      </c>
      <c r="L39">
        <v>464</v>
      </c>
      <c r="M39">
        <v>479</v>
      </c>
      <c r="N39">
        <v>464</v>
      </c>
      <c r="O39">
        <v>475</v>
      </c>
      <c r="P39">
        <v>432</v>
      </c>
      <c r="Q39">
        <v>481</v>
      </c>
      <c r="R39">
        <v>458</v>
      </c>
      <c r="S39">
        <v>480</v>
      </c>
      <c r="T39">
        <v>458</v>
      </c>
      <c r="U39">
        <v>475</v>
      </c>
      <c r="V39">
        <v>439</v>
      </c>
      <c r="W39">
        <v>483</v>
      </c>
      <c r="X39">
        <v>475</v>
      </c>
      <c r="Y39">
        <v>439</v>
      </c>
      <c r="Z39">
        <v>483</v>
      </c>
      <c r="AA39">
        <v>475</v>
      </c>
      <c r="AB39">
        <v>423</v>
      </c>
      <c r="AC39">
        <v>481</v>
      </c>
      <c r="AD39">
        <v>480</v>
      </c>
      <c r="AE39">
        <v>439</v>
      </c>
      <c r="AF39">
        <v>483</v>
      </c>
      <c r="AG39">
        <v>480</v>
      </c>
      <c r="AH39">
        <v>439</v>
      </c>
      <c r="AI39">
        <v>483</v>
      </c>
    </row>
    <row r="40" spans="1:35" x14ac:dyDescent="0.45">
      <c r="A40">
        <v>493</v>
      </c>
      <c r="B40">
        <v>512</v>
      </c>
      <c r="C40">
        <v>491</v>
      </c>
      <c r="D40">
        <v>512</v>
      </c>
      <c r="E40">
        <v>497</v>
      </c>
      <c r="F40">
        <v>497</v>
      </c>
      <c r="G40">
        <v>474</v>
      </c>
      <c r="H40">
        <v>512</v>
      </c>
      <c r="I40">
        <v>473</v>
      </c>
      <c r="J40">
        <v>512</v>
      </c>
      <c r="K40">
        <v>482</v>
      </c>
      <c r="L40">
        <v>466</v>
      </c>
      <c r="M40">
        <v>480</v>
      </c>
      <c r="N40">
        <v>466</v>
      </c>
      <c r="O40">
        <v>471</v>
      </c>
      <c r="P40">
        <v>466</v>
      </c>
      <c r="Q40">
        <v>480</v>
      </c>
      <c r="R40">
        <v>466</v>
      </c>
      <c r="S40">
        <v>479</v>
      </c>
      <c r="T40">
        <v>466</v>
      </c>
      <c r="U40">
        <v>479</v>
      </c>
      <c r="V40">
        <v>458</v>
      </c>
      <c r="W40">
        <v>482</v>
      </c>
      <c r="X40">
        <v>479</v>
      </c>
      <c r="Y40">
        <v>458</v>
      </c>
      <c r="Z40">
        <v>482</v>
      </c>
      <c r="AA40">
        <v>473</v>
      </c>
      <c r="AB40">
        <v>462</v>
      </c>
      <c r="AC40">
        <v>483</v>
      </c>
      <c r="AD40">
        <v>476</v>
      </c>
      <c r="AE40">
        <v>458</v>
      </c>
      <c r="AF40">
        <v>482</v>
      </c>
      <c r="AG40">
        <v>476</v>
      </c>
      <c r="AH40">
        <v>458</v>
      </c>
      <c r="AI40">
        <v>482</v>
      </c>
    </row>
    <row r="41" spans="1:35" x14ac:dyDescent="0.45">
      <c r="A41">
        <v>492</v>
      </c>
      <c r="B41">
        <v>512</v>
      </c>
      <c r="C41">
        <v>493</v>
      </c>
      <c r="D41">
        <v>512</v>
      </c>
      <c r="E41">
        <v>490</v>
      </c>
      <c r="F41">
        <v>497</v>
      </c>
      <c r="G41">
        <v>472</v>
      </c>
      <c r="H41">
        <v>512</v>
      </c>
      <c r="I41">
        <v>476</v>
      </c>
      <c r="J41">
        <v>512</v>
      </c>
      <c r="K41">
        <v>471</v>
      </c>
      <c r="L41">
        <v>470</v>
      </c>
      <c r="M41">
        <v>470</v>
      </c>
      <c r="N41">
        <v>470</v>
      </c>
      <c r="O41">
        <v>475</v>
      </c>
      <c r="P41">
        <v>462</v>
      </c>
      <c r="Q41">
        <v>486</v>
      </c>
      <c r="R41">
        <v>470</v>
      </c>
      <c r="S41">
        <v>481</v>
      </c>
      <c r="T41">
        <v>470</v>
      </c>
      <c r="U41">
        <v>473</v>
      </c>
      <c r="V41">
        <v>453</v>
      </c>
      <c r="W41">
        <v>482</v>
      </c>
      <c r="X41">
        <v>473</v>
      </c>
      <c r="Y41">
        <v>453</v>
      </c>
      <c r="Z41">
        <v>482</v>
      </c>
      <c r="AA41">
        <v>484</v>
      </c>
      <c r="AB41">
        <v>447</v>
      </c>
      <c r="AC41">
        <v>482</v>
      </c>
      <c r="AD41">
        <v>480</v>
      </c>
      <c r="AE41">
        <v>453</v>
      </c>
      <c r="AF41">
        <v>482</v>
      </c>
      <c r="AG41">
        <v>480</v>
      </c>
      <c r="AH41">
        <v>453</v>
      </c>
      <c r="AI41">
        <v>482</v>
      </c>
    </row>
    <row r="42" spans="1:35" x14ac:dyDescent="0.45">
      <c r="A42">
        <v>488</v>
      </c>
      <c r="B42">
        <v>512</v>
      </c>
      <c r="C42">
        <v>494</v>
      </c>
      <c r="D42">
        <v>512</v>
      </c>
      <c r="E42">
        <v>490</v>
      </c>
      <c r="F42">
        <v>497</v>
      </c>
      <c r="G42">
        <v>469</v>
      </c>
      <c r="H42">
        <v>512</v>
      </c>
      <c r="I42">
        <v>474</v>
      </c>
      <c r="J42">
        <v>512</v>
      </c>
      <c r="K42">
        <v>479</v>
      </c>
      <c r="L42">
        <v>465</v>
      </c>
      <c r="M42">
        <v>470</v>
      </c>
      <c r="N42">
        <v>465</v>
      </c>
      <c r="O42">
        <v>479</v>
      </c>
      <c r="P42">
        <v>462</v>
      </c>
      <c r="Q42">
        <v>475</v>
      </c>
      <c r="R42">
        <v>465</v>
      </c>
      <c r="S42">
        <v>480</v>
      </c>
      <c r="T42">
        <v>465</v>
      </c>
      <c r="U42">
        <v>475</v>
      </c>
      <c r="V42">
        <v>451</v>
      </c>
      <c r="W42">
        <v>482</v>
      </c>
      <c r="X42">
        <v>475</v>
      </c>
      <c r="Y42">
        <v>451</v>
      </c>
      <c r="Z42">
        <v>482</v>
      </c>
      <c r="AA42">
        <v>470</v>
      </c>
      <c r="AB42">
        <v>459</v>
      </c>
      <c r="AC42">
        <v>482</v>
      </c>
      <c r="AD42">
        <v>478</v>
      </c>
      <c r="AE42">
        <v>451</v>
      </c>
      <c r="AF42">
        <v>482</v>
      </c>
      <c r="AG42">
        <v>478</v>
      </c>
      <c r="AH42">
        <v>451</v>
      </c>
      <c r="AI42">
        <v>482</v>
      </c>
    </row>
    <row r="43" spans="1:35" x14ac:dyDescent="0.45">
      <c r="A43">
        <v>490</v>
      </c>
      <c r="B43">
        <v>512</v>
      </c>
      <c r="C43">
        <v>489</v>
      </c>
      <c r="D43">
        <v>512</v>
      </c>
      <c r="E43">
        <v>501</v>
      </c>
      <c r="F43">
        <v>495</v>
      </c>
      <c r="G43">
        <v>475</v>
      </c>
      <c r="H43">
        <v>512</v>
      </c>
      <c r="I43">
        <v>472</v>
      </c>
      <c r="J43">
        <v>512</v>
      </c>
      <c r="K43">
        <v>470</v>
      </c>
      <c r="L43">
        <v>470</v>
      </c>
      <c r="M43">
        <v>478</v>
      </c>
      <c r="N43">
        <v>470</v>
      </c>
      <c r="O43">
        <v>472</v>
      </c>
      <c r="P43">
        <v>442</v>
      </c>
      <c r="Q43">
        <v>480</v>
      </c>
      <c r="R43">
        <v>470</v>
      </c>
      <c r="S43">
        <v>482</v>
      </c>
      <c r="T43">
        <v>470</v>
      </c>
      <c r="U43">
        <v>473</v>
      </c>
      <c r="V43">
        <v>448</v>
      </c>
      <c r="W43">
        <v>483</v>
      </c>
      <c r="X43">
        <v>473</v>
      </c>
      <c r="Y43">
        <v>448</v>
      </c>
      <c r="Z43">
        <v>483</v>
      </c>
      <c r="AA43">
        <v>476</v>
      </c>
      <c r="AB43">
        <v>423</v>
      </c>
      <c r="AC43">
        <v>483</v>
      </c>
      <c r="AD43">
        <v>474</v>
      </c>
      <c r="AE43">
        <v>448</v>
      </c>
      <c r="AF43">
        <v>483</v>
      </c>
      <c r="AG43">
        <v>474</v>
      </c>
      <c r="AH43">
        <v>448</v>
      </c>
      <c r="AI43">
        <v>483</v>
      </c>
    </row>
    <row r="44" spans="1:35" x14ac:dyDescent="0.45">
      <c r="A44">
        <v>496</v>
      </c>
      <c r="B44">
        <v>512</v>
      </c>
      <c r="C44">
        <v>489</v>
      </c>
      <c r="D44">
        <v>512</v>
      </c>
      <c r="E44">
        <v>492</v>
      </c>
      <c r="F44">
        <v>493</v>
      </c>
      <c r="G44">
        <v>476</v>
      </c>
      <c r="H44">
        <v>512</v>
      </c>
      <c r="I44">
        <v>476</v>
      </c>
      <c r="J44">
        <v>512</v>
      </c>
      <c r="K44">
        <v>471</v>
      </c>
      <c r="L44">
        <v>461</v>
      </c>
      <c r="M44">
        <v>483</v>
      </c>
      <c r="N44">
        <v>461</v>
      </c>
      <c r="O44">
        <v>478</v>
      </c>
      <c r="P44">
        <v>450</v>
      </c>
      <c r="Q44">
        <v>486</v>
      </c>
      <c r="R44">
        <v>461</v>
      </c>
      <c r="S44">
        <v>481</v>
      </c>
      <c r="T44">
        <v>461</v>
      </c>
      <c r="U44">
        <v>485</v>
      </c>
      <c r="V44">
        <v>469</v>
      </c>
      <c r="W44">
        <v>482</v>
      </c>
      <c r="X44">
        <v>485</v>
      </c>
      <c r="Y44">
        <v>469</v>
      </c>
      <c r="Z44">
        <v>482</v>
      </c>
      <c r="AA44">
        <v>480</v>
      </c>
      <c r="AB44">
        <v>444</v>
      </c>
      <c r="AC44">
        <v>482</v>
      </c>
      <c r="AD44">
        <v>474</v>
      </c>
      <c r="AE44">
        <v>469</v>
      </c>
      <c r="AF44">
        <v>482</v>
      </c>
      <c r="AG44">
        <v>474</v>
      </c>
      <c r="AH44">
        <v>469</v>
      </c>
      <c r="AI44">
        <v>482</v>
      </c>
    </row>
    <row r="45" spans="1:35" x14ac:dyDescent="0.45">
      <c r="A45">
        <v>488</v>
      </c>
      <c r="B45">
        <v>512</v>
      </c>
      <c r="C45">
        <v>497</v>
      </c>
      <c r="D45">
        <v>512</v>
      </c>
      <c r="E45">
        <v>498</v>
      </c>
      <c r="F45">
        <v>497</v>
      </c>
      <c r="G45">
        <v>473</v>
      </c>
      <c r="H45">
        <v>512</v>
      </c>
      <c r="I45">
        <v>474</v>
      </c>
      <c r="J45">
        <v>512</v>
      </c>
      <c r="K45">
        <v>480</v>
      </c>
      <c r="L45">
        <v>461</v>
      </c>
      <c r="M45">
        <v>480</v>
      </c>
      <c r="N45">
        <v>469</v>
      </c>
      <c r="O45">
        <v>473</v>
      </c>
      <c r="P45">
        <v>457</v>
      </c>
      <c r="Q45">
        <v>479</v>
      </c>
      <c r="R45">
        <v>467</v>
      </c>
      <c r="S45">
        <v>476</v>
      </c>
      <c r="T45">
        <v>467</v>
      </c>
      <c r="U45">
        <v>477</v>
      </c>
      <c r="V45">
        <v>450</v>
      </c>
      <c r="W45">
        <v>482</v>
      </c>
      <c r="X45">
        <v>477</v>
      </c>
      <c r="Y45">
        <v>450</v>
      </c>
      <c r="Z45">
        <v>482</v>
      </c>
      <c r="AA45">
        <v>480</v>
      </c>
      <c r="AB45">
        <v>462</v>
      </c>
      <c r="AC45">
        <v>482</v>
      </c>
      <c r="AD45">
        <v>476</v>
      </c>
      <c r="AE45">
        <v>450</v>
      </c>
      <c r="AF45">
        <v>482</v>
      </c>
      <c r="AG45">
        <v>476</v>
      </c>
      <c r="AH45">
        <v>450</v>
      </c>
      <c r="AI45">
        <v>482</v>
      </c>
    </row>
    <row r="46" spans="1:35" x14ac:dyDescent="0.45">
      <c r="A46">
        <v>484</v>
      </c>
      <c r="B46">
        <v>512</v>
      </c>
      <c r="C46">
        <v>491</v>
      </c>
      <c r="D46">
        <v>512</v>
      </c>
      <c r="E46">
        <v>496</v>
      </c>
      <c r="F46">
        <v>499</v>
      </c>
      <c r="G46">
        <v>475</v>
      </c>
      <c r="H46">
        <v>512</v>
      </c>
      <c r="I46">
        <v>473</v>
      </c>
      <c r="J46">
        <v>512</v>
      </c>
      <c r="K46">
        <v>481</v>
      </c>
      <c r="L46">
        <v>463</v>
      </c>
      <c r="M46">
        <v>477</v>
      </c>
      <c r="N46">
        <v>462</v>
      </c>
      <c r="O46">
        <v>476</v>
      </c>
      <c r="P46">
        <v>466</v>
      </c>
      <c r="Q46">
        <v>481</v>
      </c>
      <c r="R46">
        <v>473</v>
      </c>
      <c r="S46">
        <v>483</v>
      </c>
      <c r="T46">
        <v>473</v>
      </c>
      <c r="U46">
        <v>468</v>
      </c>
      <c r="V46">
        <v>443</v>
      </c>
      <c r="W46">
        <v>483</v>
      </c>
      <c r="X46">
        <v>468</v>
      </c>
      <c r="Y46">
        <v>443</v>
      </c>
      <c r="Z46">
        <v>483</v>
      </c>
      <c r="AA46">
        <v>475</v>
      </c>
      <c r="AB46">
        <v>453</v>
      </c>
      <c r="AC46">
        <v>481</v>
      </c>
      <c r="AD46">
        <v>483</v>
      </c>
      <c r="AE46">
        <v>443</v>
      </c>
      <c r="AF46">
        <v>483</v>
      </c>
      <c r="AG46">
        <v>483</v>
      </c>
      <c r="AH46">
        <v>443</v>
      </c>
      <c r="AI46">
        <v>483</v>
      </c>
    </row>
    <row r="47" spans="1:35" x14ac:dyDescent="0.45">
      <c r="A47">
        <v>491</v>
      </c>
      <c r="B47">
        <v>512</v>
      </c>
      <c r="C47">
        <v>492</v>
      </c>
      <c r="D47">
        <v>512</v>
      </c>
      <c r="E47">
        <v>490</v>
      </c>
      <c r="F47">
        <v>492</v>
      </c>
      <c r="G47">
        <v>472</v>
      </c>
      <c r="H47">
        <v>512</v>
      </c>
      <c r="I47">
        <v>476</v>
      </c>
      <c r="J47">
        <v>512</v>
      </c>
      <c r="K47">
        <v>473</v>
      </c>
      <c r="L47">
        <v>464</v>
      </c>
      <c r="M47">
        <v>477</v>
      </c>
      <c r="N47">
        <v>463</v>
      </c>
      <c r="O47">
        <v>473</v>
      </c>
      <c r="P47">
        <v>468</v>
      </c>
      <c r="Q47">
        <v>478</v>
      </c>
      <c r="R47">
        <v>470</v>
      </c>
      <c r="S47">
        <v>481</v>
      </c>
      <c r="T47">
        <v>470</v>
      </c>
      <c r="U47">
        <v>480</v>
      </c>
      <c r="V47">
        <v>463</v>
      </c>
      <c r="W47">
        <v>482</v>
      </c>
      <c r="X47">
        <v>480</v>
      </c>
      <c r="Y47">
        <v>463</v>
      </c>
      <c r="Z47">
        <v>482</v>
      </c>
      <c r="AA47">
        <v>468</v>
      </c>
      <c r="AB47">
        <v>462</v>
      </c>
      <c r="AC47">
        <v>482</v>
      </c>
      <c r="AD47">
        <v>473</v>
      </c>
      <c r="AE47">
        <v>463</v>
      </c>
      <c r="AF47">
        <v>482</v>
      </c>
      <c r="AG47">
        <v>473</v>
      </c>
      <c r="AH47">
        <v>463</v>
      </c>
      <c r="AI47">
        <v>482</v>
      </c>
    </row>
    <row r="48" spans="1:35" x14ac:dyDescent="0.45">
      <c r="A48">
        <v>492</v>
      </c>
      <c r="B48">
        <v>512</v>
      </c>
      <c r="C48">
        <v>496</v>
      </c>
      <c r="D48">
        <v>512</v>
      </c>
      <c r="E48">
        <v>496</v>
      </c>
      <c r="F48">
        <v>492</v>
      </c>
      <c r="G48">
        <v>471</v>
      </c>
      <c r="H48">
        <v>512</v>
      </c>
      <c r="I48">
        <v>470</v>
      </c>
      <c r="J48">
        <v>512</v>
      </c>
      <c r="K48">
        <v>487</v>
      </c>
      <c r="L48">
        <v>469</v>
      </c>
      <c r="M48">
        <v>482</v>
      </c>
      <c r="N48">
        <v>459</v>
      </c>
      <c r="O48">
        <v>484</v>
      </c>
      <c r="P48">
        <v>430</v>
      </c>
      <c r="Q48">
        <v>483</v>
      </c>
      <c r="R48">
        <v>469</v>
      </c>
      <c r="S48">
        <v>487</v>
      </c>
      <c r="T48">
        <v>469</v>
      </c>
      <c r="U48">
        <v>478</v>
      </c>
      <c r="V48">
        <v>443</v>
      </c>
      <c r="W48">
        <v>482</v>
      </c>
      <c r="X48">
        <v>478</v>
      </c>
      <c r="Y48">
        <v>443</v>
      </c>
      <c r="Z48">
        <v>482</v>
      </c>
      <c r="AA48">
        <v>482</v>
      </c>
      <c r="AB48">
        <v>422</v>
      </c>
      <c r="AC48">
        <v>483</v>
      </c>
      <c r="AD48">
        <v>476</v>
      </c>
      <c r="AE48">
        <v>443</v>
      </c>
      <c r="AF48">
        <v>482</v>
      </c>
      <c r="AG48">
        <v>476</v>
      </c>
      <c r="AH48">
        <v>443</v>
      </c>
      <c r="AI48">
        <v>482</v>
      </c>
    </row>
    <row r="49" spans="1:35" x14ac:dyDescent="0.45">
      <c r="A49">
        <v>490</v>
      </c>
      <c r="B49">
        <v>512</v>
      </c>
      <c r="C49">
        <v>494</v>
      </c>
      <c r="D49">
        <v>512</v>
      </c>
      <c r="E49">
        <v>493</v>
      </c>
      <c r="F49">
        <v>496</v>
      </c>
      <c r="G49">
        <v>471</v>
      </c>
      <c r="H49">
        <v>512</v>
      </c>
      <c r="I49">
        <v>471</v>
      </c>
      <c r="J49">
        <v>512</v>
      </c>
      <c r="K49">
        <v>470</v>
      </c>
      <c r="L49">
        <v>455</v>
      </c>
      <c r="M49">
        <v>481</v>
      </c>
      <c r="N49">
        <v>455</v>
      </c>
      <c r="O49">
        <v>469</v>
      </c>
      <c r="P49">
        <v>452</v>
      </c>
      <c r="Q49">
        <v>478</v>
      </c>
      <c r="R49">
        <v>455</v>
      </c>
      <c r="S49">
        <v>480</v>
      </c>
      <c r="T49">
        <v>455</v>
      </c>
      <c r="U49">
        <v>479</v>
      </c>
      <c r="V49">
        <v>452</v>
      </c>
      <c r="W49">
        <v>483</v>
      </c>
      <c r="X49">
        <v>479</v>
      </c>
      <c r="Y49">
        <v>452</v>
      </c>
      <c r="Z49">
        <v>483</v>
      </c>
      <c r="AA49">
        <v>477</v>
      </c>
      <c r="AB49">
        <v>445</v>
      </c>
      <c r="AC49">
        <v>482</v>
      </c>
      <c r="AD49">
        <v>486</v>
      </c>
      <c r="AE49">
        <v>452</v>
      </c>
      <c r="AF49">
        <v>483</v>
      </c>
      <c r="AG49">
        <v>486</v>
      </c>
      <c r="AH49">
        <v>452</v>
      </c>
      <c r="AI49">
        <v>483</v>
      </c>
    </row>
    <row r="50" spans="1:35" x14ac:dyDescent="0.45">
      <c r="A50">
        <v>490</v>
      </c>
      <c r="B50">
        <v>512</v>
      </c>
      <c r="C50">
        <v>495</v>
      </c>
      <c r="D50">
        <v>512</v>
      </c>
      <c r="E50">
        <v>490</v>
      </c>
      <c r="F50">
        <v>495</v>
      </c>
      <c r="G50">
        <v>478</v>
      </c>
      <c r="H50">
        <v>512</v>
      </c>
      <c r="I50">
        <v>471</v>
      </c>
      <c r="J50">
        <v>512</v>
      </c>
      <c r="K50">
        <v>477</v>
      </c>
      <c r="L50">
        <v>469</v>
      </c>
      <c r="M50">
        <v>482</v>
      </c>
      <c r="N50">
        <v>469</v>
      </c>
      <c r="O50">
        <v>479</v>
      </c>
      <c r="P50">
        <v>462</v>
      </c>
      <c r="Q50">
        <v>474</v>
      </c>
      <c r="R50">
        <v>469</v>
      </c>
      <c r="S50">
        <v>473</v>
      </c>
      <c r="T50">
        <v>469</v>
      </c>
      <c r="U50">
        <v>477</v>
      </c>
      <c r="V50">
        <v>459</v>
      </c>
      <c r="W50">
        <v>483</v>
      </c>
      <c r="X50">
        <v>477</v>
      </c>
      <c r="Y50">
        <v>459</v>
      </c>
      <c r="Z50">
        <v>483</v>
      </c>
      <c r="AA50">
        <v>479</v>
      </c>
      <c r="AB50">
        <v>452</v>
      </c>
      <c r="AC50">
        <v>481</v>
      </c>
      <c r="AD50">
        <v>468</v>
      </c>
      <c r="AE50">
        <v>459</v>
      </c>
      <c r="AF50">
        <v>483</v>
      </c>
      <c r="AG50">
        <v>468</v>
      </c>
      <c r="AH50">
        <v>459</v>
      </c>
      <c r="AI50">
        <v>483</v>
      </c>
    </row>
    <row r="51" spans="1:35" x14ac:dyDescent="0.45">
      <c r="A51">
        <v>487</v>
      </c>
      <c r="B51">
        <v>512</v>
      </c>
      <c r="C51">
        <v>490</v>
      </c>
      <c r="D51">
        <v>512</v>
      </c>
      <c r="E51">
        <v>496</v>
      </c>
      <c r="F51">
        <v>494</v>
      </c>
      <c r="G51">
        <v>471</v>
      </c>
      <c r="H51">
        <v>512</v>
      </c>
      <c r="I51">
        <v>472</v>
      </c>
      <c r="J51">
        <v>512</v>
      </c>
      <c r="K51">
        <v>476</v>
      </c>
      <c r="L51">
        <v>468</v>
      </c>
      <c r="M51">
        <v>470</v>
      </c>
      <c r="N51">
        <v>471</v>
      </c>
      <c r="O51">
        <v>471</v>
      </c>
      <c r="P51">
        <v>433</v>
      </c>
      <c r="Q51">
        <v>481</v>
      </c>
      <c r="R51">
        <v>468</v>
      </c>
      <c r="S51">
        <v>477</v>
      </c>
      <c r="T51">
        <v>468</v>
      </c>
      <c r="U51">
        <v>473</v>
      </c>
      <c r="V51">
        <v>453</v>
      </c>
      <c r="W51">
        <v>482</v>
      </c>
      <c r="X51">
        <v>473</v>
      </c>
      <c r="Y51">
        <v>453</v>
      </c>
      <c r="Z51">
        <v>482</v>
      </c>
      <c r="AA51">
        <v>477</v>
      </c>
      <c r="AB51">
        <v>426</v>
      </c>
      <c r="AC51">
        <v>482</v>
      </c>
      <c r="AD51">
        <v>479</v>
      </c>
      <c r="AE51">
        <v>453</v>
      </c>
      <c r="AF51">
        <v>482</v>
      </c>
      <c r="AG51">
        <v>479</v>
      </c>
      <c r="AH51">
        <v>453</v>
      </c>
      <c r="AI51">
        <v>482</v>
      </c>
    </row>
    <row r="52" spans="1:35" x14ac:dyDescent="0.45">
      <c r="A52">
        <v>490</v>
      </c>
      <c r="B52">
        <v>512</v>
      </c>
      <c r="C52">
        <v>488</v>
      </c>
      <c r="D52">
        <v>512</v>
      </c>
      <c r="E52">
        <v>496</v>
      </c>
      <c r="F52">
        <v>495</v>
      </c>
      <c r="G52">
        <v>472</v>
      </c>
      <c r="H52">
        <v>512</v>
      </c>
      <c r="I52">
        <v>473</v>
      </c>
      <c r="J52">
        <v>512</v>
      </c>
      <c r="K52">
        <v>475</v>
      </c>
      <c r="L52">
        <v>467</v>
      </c>
      <c r="M52">
        <v>483</v>
      </c>
      <c r="N52">
        <v>467</v>
      </c>
      <c r="O52">
        <v>476</v>
      </c>
      <c r="P52">
        <v>450</v>
      </c>
      <c r="Q52">
        <v>476</v>
      </c>
      <c r="R52">
        <v>467</v>
      </c>
      <c r="S52">
        <v>478</v>
      </c>
      <c r="T52">
        <v>467</v>
      </c>
      <c r="U52">
        <v>482</v>
      </c>
      <c r="V52">
        <v>457</v>
      </c>
      <c r="W52">
        <v>483</v>
      </c>
      <c r="X52">
        <v>482</v>
      </c>
      <c r="Y52">
        <v>457</v>
      </c>
      <c r="Z52">
        <v>483</v>
      </c>
      <c r="AA52">
        <v>480</v>
      </c>
      <c r="AB52">
        <v>413</v>
      </c>
      <c r="AC52">
        <v>481</v>
      </c>
      <c r="AD52">
        <v>477</v>
      </c>
      <c r="AE52">
        <v>457</v>
      </c>
      <c r="AF52">
        <v>483</v>
      </c>
      <c r="AG52">
        <v>477</v>
      </c>
      <c r="AH52">
        <v>457</v>
      </c>
      <c r="AI52">
        <v>483</v>
      </c>
    </row>
    <row r="53" spans="1:35" x14ac:dyDescent="0.45">
      <c r="A53">
        <v>489</v>
      </c>
      <c r="B53">
        <v>512</v>
      </c>
      <c r="C53">
        <v>496</v>
      </c>
      <c r="D53">
        <v>512</v>
      </c>
      <c r="E53">
        <v>489</v>
      </c>
      <c r="F53">
        <v>494</v>
      </c>
      <c r="G53">
        <v>476</v>
      </c>
      <c r="H53">
        <v>512</v>
      </c>
      <c r="I53">
        <v>470</v>
      </c>
      <c r="J53">
        <v>512</v>
      </c>
      <c r="K53">
        <v>478</v>
      </c>
      <c r="L53">
        <v>458</v>
      </c>
      <c r="M53">
        <v>479</v>
      </c>
      <c r="N53">
        <v>458</v>
      </c>
      <c r="O53">
        <v>470</v>
      </c>
      <c r="P53">
        <v>451</v>
      </c>
      <c r="Q53">
        <v>485</v>
      </c>
      <c r="R53">
        <v>458</v>
      </c>
      <c r="S53">
        <v>481</v>
      </c>
      <c r="T53">
        <v>458</v>
      </c>
      <c r="U53">
        <v>474</v>
      </c>
      <c r="V53">
        <v>455</v>
      </c>
      <c r="W53">
        <v>482</v>
      </c>
      <c r="X53">
        <v>474</v>
      </c>
      <c r="Y53">
        <v>455</v>
      </c>
      <c r="Z53">
        <v>482</v>
      </c>
      <c r="AA53">
        <v>472</v>
      </c>
      <c r="AB53">
        <v>446</v>
      </c>
      <c r="AC53">
        <v>482</v>
      </c>
      <c r="AD53">
        <v>485</v>
      </c>
      <c r="AE53">
        <v>455</v>
      </c>
      <c r="AF53">
        <v>482</v>
      </c>
      <c r="AG53">
        <v>485</v>
      </c>
      <c r="AH53">
        <v>455</v>
      </c>
      <c r="AI53">
        <v>482</v>
      </c>
    </row>
    <row r="54" spans="1:35" x14ac:dyDescent="0.45">
      <c r="A54">
        <v>492</v>
      </c>
      <c r="B54">
        <v>512</v>
      </c>
      <c r="C54">
        <v>493</v>
      </c>
      <c r="D54">
        <v>512</v>
      </c>
      <c r="E54">
        <v>493</v>
      </c>
      <c r="F54">
        <v>496</v>
      </c>
      <c r="G54">
        <v>471</v>
      </c>
      <c r="H54">
        <v>512</v>
      </c>
      <c r="I54">
        <v>473</v>
      </c>
      <c r="J54">
        <v>512</v>
      </c>
      <c r="K54">
        <v>481</v>
      </c>
      <c r="L54">
        <v>466</v>
      </c>
      <c r="M54">
        <v>467</v>
      </c>
      <c r="N54">
        <v>466</v>
      </c>
      <c r="O54">
        <v>477</v>
      </c>
      <c r="P54">
        <v>468</v>
      </c>
      <c r="Q54">
        <v>481</v>
      </c>
      <c r="R54">
        <v>475</v>
      </c>
      <c r="S54">
        <v>474</v>
      </c>
      <c r="T54">
        <v>475</v>
      </c>
      <c r="U54">
        <v>481</v>
      </c>
      <c r="V54">
        <v>449</v>
      </c>
      <c r="W54">
        <v>482</v>
      </c>
      <c r="X54">
        <v>481</v>
      </c>
      <c r="Y54">
        <v>449</v>
      </c>
      <c r="Z54">
        <v>482</v>
      </c>
      <c r="AA54">
        <v>471</v>
      </c>
      <c r="AB54">
        <v>450</v>
      </c>
      <c r="AC54">
        <v>482</v>
      </c>
      <c r="AD54">
        <v>475</v>
      </c>
      <c r="AE54">
        <v>449</v>
      </c>
      <c r="AF54">
        <v>482</v>
      </c>
      <c r="AG54">
        <v>475</v>
      </c>
      <c r="AH54">
        <v>449</v>
      </c>
      <c r="AI54">
        <v>482</v>
      </c>
    </row>
    <row r="55" spans="1:35" x14ac:dyDescent="0.45">
      <c r="A55">
        <v>493</v>
      </c>
      <c r="B55">
        <v>512</v>
      </c>
      <c r="C55">
        <v>487</v>
      </c>
      <c r="D55">
        <v>512</v>
      </c>
      <c r="E55">
        <v>493</v>
      </c>
      <c r="F55">
        <v>497</v>
      </c>
      <c r="G55">
        <v>475</v>
      </c>
      <c r="H55">
        <v>512</v>
      </c>
      <c r="I55">
        <v>472</v>
      </c>
      <c r="J55">
        <v>512</v>
      </c>
      <c r="K55">
        <v>475</v>
      </c>
      <c r="L55">
        <v>456</v>
      </c>
      <c r="M55">
        <v>472</v>
      </c>
      <c r="N55">
        <v>455</v>
      </c>
      <c r="O55">
        <v>487</v>
      </c>
      <c r="P55">
        <v>474</v>
      </c>
      <c r="Q55">
        <v>479</v>
      </c>
      <c r="R55">
        <v>460</v>
      </c>
      <c r="S55">
        <v>481</v>
      </c>
      <c r="T55">
        <v>460</v>
      </c>
      <c r="U55">
        <v>479</v>
      </c>
      <c r="V55">
        <v>464</v>
      </c>
      <c r="W55">
        <v>482</v>
      </c>
      <c r="X55">
        <v>479</v>
      </c>
      <c r="Y55">
        <v>464</v>
      </c>
      <c r="Z55">
        <v>482</v>
      </c>
      <c r="AA55">
        <v>478</v>
      </c>
      <c r="AB55">
        <v>465</v>
      </c>
      <c r="AC55">
        <v>482</v>
      </c>
      <c r="AD55">
        <v>480</v>
      </c>
      <c r="AE55">
        <v>464</v>
      </c>
      <c r="AF55">
        <v>482</v>
      </c>
      <c r="AG55">
        <v>480</v>
      </c>
      <c r="AH55">
        <v>464</v>
      </c>
      <c r="AI55">
        <v>482</v>
      </c>
    </row>
    <row r="56" spans="1:35" x14ac:dyDescent="0.45">
      <c r="A56">
        <v>486</v>
      </c>
      <c r="B56">
        <v>512</v>
      </c>
      <c r="C56">
        <v>492</v>
      </c>
      <c r="D56">
        <v>512</v>
      </c>
      <c r="E56">
        <v>487</v>
      </c>
      <c r="F56">
        <v>499</v>
      </c>
      <c r="G56">
        <v>471</v>
      </c>
      <c r="H56">
        <v>512</v>
      </c>
      <c r="I56">
        <v>474</v>
      </c>
      <c r="J56">
        <v>512</v>
      </c>
      <c r="K56">
        <v>473</v>
      </c>
      <c r="L56">
        <v>463</v>
      </c>
      <c r="M56">
        <v>477</v>
      </c>
      <c r="N56">
        <v>463</v>
      </c>
      <c r="O56">
        <v>470</v>
      </c>
      <c r="P56">
        <v>469</v>
      </c>
      <c r="Q56">
        <v>483</v>
      </c>
      <c r="R56">
        <v>463</v>
      </c>
      <c r="S56">
        <v>488</v>
      </c>
      <c r="T56">
        <v>463</v>
      </c>
      <c r="U56">
        <v>481</v>
      </c>
      <c r="V56">
        <v>447</v>
      </c>
      <c r="W56">
        <v>483</v>
      </c>
      <c r="X56">
        <v>481</v>
      </c>
      <c r="Y56">
        <v>447</v>
      </c>
      <c r="Z56">
        <v>483</v>
      </c>
      <c r="AA56">
        <v>472</v>
      </c>
      <c r="AB56">
        <v>449</v>
      </c>
      <c r="AC56">
        <v>483</v>
      </c>
      <c r="AD56">
        <v>474</v>
      </c>
      <c r="AE56">
        <v>447</v>
      </c>
      <c r="AF56">
        <v>483</v>
      </c>
      <c r="AG56">
        <v>474</v>
      </c>
      <c r="AH56">
        <v>447</v>
      </c>
      <c r="AI56">
        <v>483</v>
      </c>
    </row>
    <row r="57" spans="1:35" x14ac:dyDescent="0.45">
      <c r="A57">
        <v>488</v>
      </c>
      <c r="B57">
        <v>512</v>
      </c>
      <c r="C57">
        <v>494</v>
      </c>
      <c r="D57">
        <v>512</v>
      </c>
      <c r="E57">
        <v>492</v>
      </c>
      <c r="F57">
        <v>495</v>
      </c>
      <c r="G57">
        <v>471</v>
      </c>
      <c r="H57">
        <v>512</v>
      </c>
      <c r="I57">
        <v>471</v>
      </c>
      <c r="J57">
        <v>512</v>
      </c>
      <c r="K57">
        <v>484</v>
      </c>
      <c r="L57">
        <v>449</v>
      </c>
      <c r="M57">
        <v>484</v>
      </c>
      <c r="N57">
        <v>449</v>
      </c>
      <c r="O57">
        <v>464</v>
      </c>
      <c r="P57">
        <v>450</v>
      </c>
      <c r="Q57">
        <v>480</v>
      </c>
      <c r="R57">
        <v>449</v>
      </c>
      <c r="S57">
        <v>482</v>
      </c>
      <c r="T57">
        <v>449</v>
      </c>
      <c r="U57">
        <v>490</v>
      </c>
      <c r="V57">
        <v>461</v>
      </c>
      <c r="W57">
        <v>483</v>
      </c>
      <c r="X57">
        <v>490</v>
      </c>
      <c r="Y57">
        <v>461</v>
      </c>
      <c r="Z57">
        <v>483</v>
      </c>
      <c r="AA57">
        <v>481</v>
      </c>
      <c r="AB57">
        <v>457</v>
      </c>
      <c r="AC57">
        <v>482</v>
      </c>
      <c r="AD57">
        <v>478</v>
      </c>
      <c r="AE57">
        <v>461</v>
      </c>
      <c r="AF57">
        <v>483</v>
      </c>
      <c r="AG57">
        <v>478</v>
      </c>
      <c r="AH57">
        <v>461</v>
      </c>
      <c r="AI57">
        <v>483</v>
      </c>
    </row>
    <row r="58" spans="1:35" x14ac:dyDescent="0.45">
      <c r="A58">
        <v>494</v>
      </c>
      <c r="B58">
        <v>512</v>
      </c>
      <c r="C58">
        <v>492</v>
      </c>
      <c r="D58">
        <v>512</v>
      </c>
      <c r="E58">
        <v>496</v>
      </c>
      <c r="F58">
        <v>497</v>
      </c>
      <c r="G58">
        <v>476</v>
      </c>
      <c r="H58">
        <v>512</v>
      </c>
      <c r="I58">
        <v>470</v>
      </c>
      <c r="J58">
        <v>512</v>
      </c>
      <c r="K58">
        <v>479</v>
      </c>
      <c r="L58">
        <v>460</v>
      </c>
      <c r="M58">
        <v>474</v>
      </c>
      <c r="N58">
        <v>459</v>
      </c>
      <c r="O58">
        <v>479</v>
      </c>
      <c r="P58">
        <v>458</v>
      </c>
      <c r="Q58">
        <v>483</v>
      </c>
      <c r="R58">
        <v>460</v>
      </c>
      <c r="S58">
        <v>485</v>
      </c>
      <c r="T58">
        <v>460</v>
      </c>
      <c r="U58">
        <v>481</v>
      </c>
      <c r="V58">
        <v>455</v>
      </c>
      <c r="W58">
        <v>483</v>
      </c>
      <c r="X58">
        <v>481</v>
      </c>
      <c r="Y58">
        <v>455</v>
      </c>
      <c r="Z58">
        <v>483</v>
      </c>
      <c r="AA58">
        <v>479</v>
      </c>
      <c r="AB58">
        <v>444</v>
      </c>
      <c r="AC58">
        <v>482</v>
      </c>
      <c r="AD58">
        <v>478</v>
      </c>
      <c r="AE58">
        <v>455</v>
      </c>
      <c r="AF58">
        <v>483</v>
      </c>
      <c r="AG58">
        <v>478</v>
      </c>
      <c r="AH58">
        <v>455</v>
      </c>
      <c r="AI58">
        <v>483</v>
      </c>
    </row>
    <row r="59" spans="1:35" x14ac:dyDescent="0.45">
      <c r="A59">
        <v>488</v>
      </c>
      <c r="B59">
        <v>512</v>
      </c>
      <c r="C59">
        <v>492</v>
      </c>
      <c r="D59">
        <v>512</v>
      </c>
      <c r="E59">
        <v>496</v>
      </c>
      <c r="F59">
        <v>498</v>
      </c>
      <c r="G59">
        <v>476</v>
      </c>
      <c r="H59">
        <v>512</v>
      </c>
      <c r="I59">
        <v>473</v>
      </c>
      <c r="J59">
        <v>512</v>
      </c>
      <c r="K59">
        <v>472</v>
      </c>
      <c r="L59">
        <v>459</v>
      </c>
      <c r="M59">
        <v>481</v>
      </c>
      <c r="N59">
        <v>459</v>
      </c>
      <c r="O59">
        <v>471</v>
      </c>
      <c r="P59">
        <v>437</v>
      </c>
      <c r="Q59">
        <v>485</v>
      </c>
      <c r="R59">
        <v>459</v>
      </c>
      <c r="S59">
        <v>483</v>
      </c>
      <c r="T59">
        <v>459</v>
      </c>
      <c r="U59">
        <v>469</v>
      </c>
      <c r="V59">
        <v>460</v>
      </c>
      <c r="W59">
        <v>483</v>
      </c>
      <c r="X59">
        <v>469</v>
      </c>
      <c r="Y59">
        <v>460</v>
      </c>
      <c r="Z59">
        <v>483</v>
      </c>
      <c r="AA59">
        <v>483</v>
      </c>
      <c r="AB59">
        <v>423</v>
      </c>
      <c r="AC59">
        <v>483</v>
      </c>
      <c r="AD59">
        <v>479</v>
      </c>
      <c r="AE59">
        <v>460</v>
      </c>
      <c r="AF59">
        <v>483</v>
      </c>
      <c r="AG59">
        <v>479</v>
      </c>
      <c r="AH59">
        <v>460</v>
      </c>
      <c r="AI59">
        <v>483</v>
      </c>
    </row>
    <row r="60" spans="1:35" x14ac:dyDescent="0.45">
      <c r="A60">
        <v>487</v>
      </c>
      <c r="B60">
        <v>512</v>
      </c>
      <c r="C60">
        <v>494</v>
      </c>
      <c r="D60">
        <v>512</v>
      </c>
      <c r="E60">
        <v>492</v>
      </c>
      <c r="F60">
        <v>494</v>
      </c>
      <c r="G60">
        <v>473</v>
      </c>
      <c r="H60">
        <v>512</v>
      </c>
      <c r="I60">
        <v>473</v>
      </c>
      <c r="J60">
        <v>512</v>
      </c>
      <c r="K60">
        <v>476</v>
      </c>
      <c r="L60">
        <v>469</v>
      </c>
      <c r="M60">
        <v>481</v>
      </c>
      <c r="N60">
        <v>469</v>
      </c>
      <c r="O60">
        <v>479</v>
      </c>
      <c r="P60">
        <v>473</v>
      </c>
      <c r="Q60">
        <v>480</v>
      </c>
      <c r="R60">
        <v>469</v>
      </c>
      <c r="S60">
        <v>483</v>
      </c>
      <c r="T60">
        <v>469</v>
      </c>
      <c r="U60">
        <v>479</v>
      </c>
      <c r="V60">
        <v>455</v>
      </c>
      <c r="W60">
        <v>483</v>
      </c>
      <c r="X60">
        <v>479</v>
      </c>
      <c r="Y60">
        <v>455</v>
      </c>
      <c r="Z60">
        <v>483</v>
      </c>
      <c r="AA60">
        <v>478</v>
      </c>
      <c r="AB60">
        <v>464</v>
      </c>
      <c r="AC60">
        <v>483</v>
      </c>
      <c r="AD60">
        <v>474</v>
      </c>
      <c r="AE60">
        <v>455</v>
      </c>
      <c r="AF60">
        <v>483</v>
      </c>
      <c r="AG60">
        <v>474</v>
      </c>
      <c r="AH60">
        <v>455</v>
      </c>
      <c r="AI60">
        <v>483</v>
      </c>
    </row>
    <row r="61" spans="1:35" x14ac:dyDescent="0.45">
      <c r="A61">
        <v>490</v>
      </c>
      <c r="B61">
        <v>512</v>
      </c>
      <c r="C61">
        <v>492</v>
      </c>
      <c r="D61">
        <v>512</v>
      </c>
      <c r="E61">
        <v>492</v>
      </c>
      <c r="F61">
        <v>496</v>
      </c>
      <c r="G61">
        <v>475</v>
      </c>
      <c r="H61">
        <v>512</v>
      </c>
      <c r="I61">
        <v>472</v>
      </c>
      <c r="J61">
        <v>512</v>
      </c>
      <c r="K61">
        <v>482</v>
      </c>
      <c r="L61">
        <v>467</v>
      </c>
      <c r="M61">
        <v>479</v>
      </c>
      <c r="N61">
        <v>464</v>
      </c>
      <c r="O61">
        <v>487</v>
      </c>
      <c r="P61">
        <v>444</v>
      </c>
      <c r="Q61">
        <v>478</v>
      </c>
      <c r="R61">
        <v>467</v>
      </c>
      <c r="S61">
        <v>479</v>
      </c>
      <c r="T61">
        <v>467</v>
      </c>
      <c r="U61">
        <v>476</v>
      </c>
      <c r="V61">
        <v>456</v>
      </c>
      <c r="W61">
        <v>483</v>
      </c>
      <c r="X61">
        <v>476</v>
      </c>
      <c r="Y61">
        <v>456</v>
      </c>
      <c r="Z61">
        <v>483</v>
      </c>
      <c r="AA61">
        <v>483</v>
      </c>
      <c r="AB61">
        <v>432</v>
      </c>
      <c r="AC61">
        <v>483</v>
      </c>
      <c r="AD61">
        <v>478</v>
      </c>
      <c r="AE61">
        <v>456</v>
      </c>
      <c r="AF61">
        <v>483</v>
      </c>
      <c r="AG61">
        <v>478</v>
      </c>
      <c r="AH61">
        <v>456</v>
      </c>
      <c r="AI61">
        <v>483</v>
      </c>
    </row>
    <row r="62" spans="1:35" x14ac:dyDescent="0.45">
      <c r="A62">
        <v>481</v>
      </c>
      <c r="B62">
        <v>512</v>
      </c>
      <c r="C62">
        <v>489</v>
      </c>
      <c r="D62">
        <v>512</v>
      </c>
      <c r="E62">
        <v>491</v>
      </c>
      <c r="F62">
        <v>494</v>
      </c>
      <c r="G62">
        <v>476</v>
      </c>
      <c r="H62">
        <v>512</v>
      </c>
      <c r="I62">
        <v>467</v>
      </c>
      <c r="J62">
        <v>512</v>
      </c>
      <c r="K62">
        <v>477</v>
      </c>
      <c r="L62">
        <v>459</v>
      </c>
      <c r="M62">
        <v>476</v>
      </c>
      <c r="N62">
        <v>459</v>
      </c>
      <c r="O62">
        <v>466</v>
      </c>
      <c r="P62">
        <v>446</v>
      </c>
      <c r="Q62">
        <v>471</v>
      </c>
      <c r="R62">
        <v>459</v>
      </c>
      <c r="S62">
        <v>475</v>
      </c>
      <c r="T62">
        <v>459</v>
      </c>
      <c r="U62">
        <v>473</v>
      </c>
      <c r="V62">
        <v>464</v>
      </c>
      <c r="W62">
        <v>482</v>
      </c>
      <c r="X62">
        <v>473</v>
      </c>
      <c r="Y62">
        <v>464</v>
      </c>
      <c r="Z62">
        <v>482</v>
      </c>
      <c r="AA62">
        <v>470</v>
      </c>
      <c r="AB62">
        <v>431</v>
      </c>
      <c r="AC62">
        <v>481</v>
      </c>
      <c r="AD62">
        <v>484</v>
      </c>
      <c r="AE62">
        <v>464</v>
      </c>
      <c r="AF62">
        <v>482</v>
      </c>
      <c r="AG62">
        <v>484</v>
      </c>
      <c r="AH62">
        <v>464</v>
      </c>
      <c r="AI62">
        <v>482</v>
      </c>
    </row>
    <row r="63" spans="1:35" x14ac:dyDescent="0.45">
      <c r="A63">
        <v>491</v>
      </c>
      <c r="B63">
        <v>512</v>
      </c>
      <c r="C63">
        <v>491</v>
      </c>
      <c r="D63">
        <v>512</v>
      </c>
      <c r="E63">
        <v>495</v>
      </c>
      <c r="F63">
        <v>497</v>
      </c>
      <c r="G63">
        <v>477</v>
      </c>
      <c r="H63">
        <v>512</v>
      </c>
      <c r="I63">
        <v>472</v>
      </c>
      <c r="J63">
        <v>512</v>
      </c>
      <c r="K63">
        <v>483</v>
      </c>
      <c r="L63">
        <v>469</v>
      </c>
      <c r="M63">
        <v>480</v>
      </c>
      <c r="N63">
        <v>469</v>
      </c>
      <c r="O63">
        <v>472</v>
      </c>
      <c r="P63">
        <v>458</v>
      </c>
      <c r="Q63">
        <v>479</v>
      </c>
      <c r="R63">
        <v>469</v>
      </c>
      <c r="S63">
        <v>480</v>
      </c>
      <c r="T63">
        <v>469</v>
      </c>
      <c r="U63">
        <v>475</v>
      </c>
      <c r="V63">
        <v>444</v>
      </c>
      <c r="W63">
        <v>482</v>
      </c>
      <c r="X63">
        <v>475</v>
      </c>
      <c r="Y63">
        <v>444</v>
      </c>
      <c r="Z63">
        <v>482</v>
      </c>
      <c r="AA63">
        <v>468</v>
      </c>
      <c r="AB63">
        <v>443</v>
      </c>
      <c r="AC63">
        <v>482</v>
      </c>
      <c r="AD63">
        <v>473</v>
      </c>
      <c r="AE63">
        <v>444</v>
      </c>
      <c r="AF63">
        <v>482</v>
      </c>
      <c r="AG63">
        <v>473</v>
      </c>
      <c r="AH63">
        <v>444</v>
      </c>
      <c r="AI63">
        <v>482</v>
      </c>
    </row>
    <row r="64" spans="1:35" x14ac:dyDescent="0.45">
      <c r="A64">
        <v>489</v>
      </c>
      <c r="B64">
        <v>512</v>
      </c>
      <c r="C64">
        <v>495</v>
      </c>
      <c r="D64">
        <v>512</v>
      </c>
      <c r="E64">
        <v>493</v>
      </c>
      <c r="F64">
        <v>496</v>
      </c>
      <c r="G64">
        <v>475</v>
      </c>
      <c r="H64">
        <v>512</v>
      </c>
      <c r="I64">
        <v>475</v>
      </c>
      <c r="J64">
        <v>512</v>
      </c>
      <c r="K64">
        <v>481</v>
      </c>
      <c r="L64">
        <v>466</v>
      </c>
      <c r="M64">
        <v>469</v>
      </c>
      <c r="N64">
        <v>466</v>
      </c>
      <c r="O64">
        <v>468</v>
      </c>
      <c r="P64">
        <v>445</v>
      </c>
      <c r="Q64">
        <v>479</v>
      </c>
      <c r="R64">
        <v>466</v>
      </c>
      <c r="S64">
        <v>479</v>
      </c>
      <c r="T64">
        <v>466</v>
      </c>
      <c r="U64">
        <v>470</v>
      </c>
      <c r="V64">
        <v>457</v>
      </c>
      <c r="W64">
        <v>483</v>
      </c>
      <c r="X64">
        <v>470</v>
      </c>
      <c r="Y64">
        <v>457</v>
      </c>
      <c r="Z64">
        <v>483</v>
      </c>
      <c r="AA64">
        <v>482</v>
      </c>
      <c r="AB64">
        <v>443</v>
      </c>
      <c r="AC64">
        <v>482</v>
      </c>
      <c r="AD64">
        <v>478</v>
      </c>
      <c r="AE64">
        <v>457</v>
      </c>
      <c r="AF64">
        <v>483</v>
      </c>
      <c r="AG64">
        <v>478</v>
      </c>
      <c r="AH64">
        <v>457</v>
      </c>
      <c r="AI64">
        <v>483</v>
      </c>
    </row>
    <row r="65" spans="1:35" x14ac:dyDescent="0.45">
      <c r="A65">
        <v>485</v>
      </c>
      <c r="B65">
        <v>512</v>
      </c>
      <c r="C65">
        <v>494</v>
      </c>
      <c r="D65">
        <v>512</v>
      </c>
      <c r="E65">
        <v>495</v>
      </c>
      <c r="F65">
        <v>492</v>
      </c>
      <c r="G65">
        <v>475</v>
      </c>
      <c r="H65">
        <v>512</v>
      </c>
      <c r="I65">
        <v>473</v>
      </c>
      <c r="J65">
        <v>512</v>
      </c>
      <c r="K65">
        <v>476</v>
      </c>
      <c r="L65">
        <v>463</v>
      </c>
      <c r="M65">
        <v>481</v>
      </c>
      <c r="N65">
        <v>463</v>
      </c>
      <c r="O65">
        <v>477</v>
      </c>
      <c r="P65">
        <v>466</v>
      </c>
      <c r="Q65">
        <v>481</v>
      </c>
      <c r="R65">
        <v>463</v>
      </c>
      <c r="S65">
        <v>479</v>
      </c>
      <c r="T65">
        <v>463</v>
      </c>
      <c r="U65">
        <v>470</v>
      </c>
      <c r="V65">
        <v>450</v>
      </c>
      <c r="W65">
        <v>483</v>
      </c>
      <c r="X65">
        <v>470</v>
      </c>
      <c r="Y65">
        <v>450</v>
      </c>
      <c r="Z65">
        <v>483</v>
      </c>
      <c r="AA65">
        <v>479</v>
      </c>
      <c r="AB65">
        <v>452</v>
      </c>
      <c r="AC65">
        <v>481</v>
      </c>
      <c r="AD65">
        <v>485</v>
      </c>
      <c r="AE65">
        <v>450</v>
      </c>
      <c r="AF65">
        <v>483</v>
      </c>
      <c r="AG65">
        <v>485</v>
      </c>
      <c r="AH65">
        <v>450</v>
      </c>
      <c r="AI65">
        <v>483</v>
      </c>
    </row>
    <row r="66" spans="1:35" x14ac:dyDescent="0.45">
      <c r="A66">
        <v>489</v>
      </c>
      <c r="B66">
        <v>512</v>
      </c>
      <c r="C66">
        <v>490</v>
      </c>
      <c r="D66">
        <v>512</v>
      </c>
      <c r="E66">
        <v>493</v>
      </c>
      <c r="F66">
        <v>496</v>
      </c>
      <c r="G66">
        <v>470</v>
      </c>
      <c r="H66">
        <v>512</v>
      </c>
      <c r="I66">
        <v>476</v>
      </c>
      <c r="J66">
        <v>512</v>
      </c>
      <c r="K66">
        <v>470</v>
      </c>
      <c r="L66">
        <v>471</v>
      </c>
      <c r="M66">
        <v>483</v>
      </c>
      <c r="N66">
        <v>464</v>
      </c>
      <c r="O66">
        <v>482</v>
      </c>
      <c r="P66">
        <v>463</v>
      </c>
      <c r="Q66">
        <v>484</v>
      </c>
      <c r="R66">
        <v>472</v>
      </c>
      <c r="S66">
        <v>480</v>
      </c>
      <c r="T66">
        <v>472</v>
      </c>
      <c r="U66">
        <v>479</v>
      </c>
      <c r="V66">
        <v>465</v>
      </c>
      <c r="W66">
        <v>483</v>
      </c>
      <c r="X66">
        <v>479</v>
      </c>
      <c r="Y66">
        <v>465</v>
      </c>
      <c r="Z66">
        <v>483</v>
      </c>
      <c r="AA66">
        <v>479</v>
      </c>
      <c r="AB66">
        <v>451</v>
      </c>
      <c r="AC66">
        <v>482</v>
      </c>
      <c r="AD66">
        <v>475</v>
      </c>
      <c r="AE66">
        <v>465</v>
      </c>
      <c r="AF66">
        <v>483</v>
      </c>
      <c r="AG66">
        <v>475</v>
      </c>
      <c r="AH66">
        <v>465</v>
      </c>
      <c r="AI66">
        <v>483</v>
      </c>
    </row>
    <row r="67" spans="1:35" x14ac:dyDescent="0.45">
      <c r="A67">
        <v>488</v>
      </c>
      <c r="B67">
        <v>512</v>
      </c>
      <c r="C67">
        <v>486</v>
      </c>
      <c r="D67">
        <v>512</v>
      </c>
      <c r="E67">
        <v>490</v>
      </c>
      <c r="F67">
        <v>496</v>
      </c>
      <c r="G67">
        <v>470</v>
      </c>
      <c r="H67">
        <v>512</v>
      </c>
      <c r="I67">
        <v>474</v>
      </c>
      <c r="J67">
        <v>512</v>
      </c>
      <c r="K67">
        <v>476</v>
      </c>
      <c r="L67">
        <v>469</v>
      </c>
      <c r="M67">
        <v>475</v>
      </c>
      <c r="N67">
        <v>464</v>
      </c>
      <c r="O67">
        <v>474</v>
      </c>
      <c r="P67">
        <v>458</v>
      </c>
      <c r="Q67">
        <v>482</v>
      </c>
      <c r="R67">
        <v>469</v>
      </c>
      <c r="S67">
        <v>481</v>
      </c>
      <c r="T67">
        <v>469</v>
      </c>
      <c r="U67">
        <v>487</v>
      </c>
      <c r="V67">
        <v>460</v>
      </c>
      <c r="W67">
        <v>482</v>
      </c>
      <c r="X67">
        <v>487</v>
      </c>
      <c r="Y67">
        <v>460</v>
      </c>
      <c r="Z67">
        <v>482</v>
      </c>
      <c r="AA67">
        <v>475</v>
      </c>
      <c r="AB67">
        <v>437</v>
      </c>
      <c r="AC67">
        <v>481</v>
      </c>
      <c r="AD67">
        <v>477</v>
      </c>
      <c r="AE67">
        <v>460</v>
      </c>
      <c r="AF67">
        <v>482</v>
      </c>
      <c r="AG67">
        <v>477</v>
      </c>
      <c r="AH67">
        <v>460</v>
      </c>
      <c r="AI67">
        <v>482</v>
      </c>
    </row>
    <row r="68" spans="1:35" x14ac:dyDescent="0.45">
      <c r="A68">
        <v>490</v>
      </c>
      <c r="B68">
        <v>512</v>
      </c>
      <c r="C68">
        <v>495</v>
      </c>
      <c r="D68">
        <v>512</v>
      </c>
      <c r="E68">
        <v>488</v>
      </c>
      <c r="F68">
        <v>498</v>
      </c>
      <c r="G68">
        <v>474</v>
      </c>
      <c r="H68">
        <v>512</v>
      </c>
      <c r="I68">
        <v>472</v>
      </c>
      <c r="J68">
        <v>512</v>
      </c>
      <c r="K68">
        <v>482</v>
      </c>
      <c r="L68">
        <v>465</v>
      </c>
      <c r="M68">
        <v>479</v>
      </c>
      <c r="N68">
        <v>465</v>
      </c>
      <c r="O68">
        <v>484</v>
      </c>
      <c r="P68">
        <v>456</v>
      </c>
      <c r="Q68">
        <v>477</v>
      </c>
      <c r="R68">
        <v>465</v>
      </c>
      <c r="S68">
        <v>481</v>
      </c>
      <c r="T68">
        <v>465</v>
      </c>
      <c r="U68">
        <v>474</v>
      </c>
      <c r="V68">
        <v>458</v>
      </c>
      <c r="W68">
        <v>483</v>
      </c>
      <c r="X68">
        <v>474</v>
      </c>
      <c r="Y68">
        <v>458</v>
      </c>
      <c r="Z68">
        <v>483</v>
      </c>
      <c r="AA68">
        <v>476</v>
      </c>
      <c r="AB68">
        <v>445</v>
      </c>
      <c r="AC68">
        <v>482</v>
      </c>
      <c r="AD68">
        <v>471</v>
      </c>
      <c r="AE68">
        <v>458</v>
      </c>
      <c r="AF68">
        <v>483</v>
      </c>
      <c r="AG68">
        <v>471</v>
      </c>
      <c r="AH68">
        <v>458</v>
      </c>
      <c r="AI68">
        <v>483</v>
      </c>
    </row>
    <row r="69" spans="1:35" x14ac:dyDescent="0.45">
      <c r="A69">
        <v>492</v>
      </c>
      <c r="B69">
        <v>512</v>
      </c>
      <c r="C69">
        <v>491</v>
      </c>
      <c r="D69">
        <v>512</v>
      </c>
      <c r="E69">
        <v>498</v>
      </c>
      <c r="F69">
        <v>497</v>
      </c>
      <c r="G69">
        <v>475</v>
      </c>
      <c r="H69">
        <v>512</v>
      </c>
      <c r="I69">
        <v>472</v>
      </c>
      <c r="J69">
        <v>512</v>
      </c>
      <c r="K69">
        <v>474</v>
      </c>
      <c r="L69">
        <v>471</v>
      </c>
      <c r="M69">
        <v>487</v>
      </c>
      <c r="N69">
        <v>471</v>
      </c>
      <c r="O69">
        <v>481</v>
      </c>
      <c r="P69">
        <v>469</v>
      </c>
      <c r="Q69">
        <v>467</v>
      </c>
      <c r="R69">
        <v>465</v>
      </c>
      <c r="S69">
        <v>469</v>
      </c>
      <c r="T69">
        <v>465</v>
      </c>
      <c r="U69">
        <v>477</v>
      </c>
      <c r="V69">
        <v>449</v>
      </c>
      <c r="W69">
        <v>482</v>
      </c>
      <c r="X69">
        <v>477</v>
      </c>
      <c r="Y69">
        <v>449</v>
      </c>
      <c r="Z69">
        <v>482</v>
      </c>
      <c r="AA69">
        <v>478</v>
      </c>
      <c r="AB69">
        <v>448</v>
      </c>
      <c r="AC69">
        <v>483</v>
      </c>
      <c r="AD69">
        <v>470</v>
      </c>
      <c r="AE69">
        <v>449</v>
      </c>
      <c r="AF69">
        <v>482</v>
      </c>
      <c r="AG69">
        <v>470</v>
      </c>
      <c r="AH69">
        <v>449</v>
      </c>
      <c r="AI69">
        <v>482</v>
      </c>
    </row>
    <row r="70" spans="1:35" x14ac:dyDescent="0.45">
      <c r="A70">
        <v>491</v>
      </c>
      <c r="B70">
        <v>512</v>
      </c>
      <c r="C70">
        <v>490</v>
      </c>
      <c r="D70">
        <v>512</v>
      </c>
      <c r="E70">
        <v>496</v>
      </c>
      <c r="F70">
        <v>495</v>
      </c>
      <c r="G70">
        <v>473</v>
      </c>
      <c r="H70">
        <v>512</v>
      </c>
      <c r="I70">
        <v>472</v>
      </c>
      <c r="J70">
        <v>512</v>
      </c>
      <c r="K70">
        <v>481</v>
      </c>
      <c r="L70">
        <v>469</v>
      </c>
      <c r="M70">
        <v>480</v>
      </c>
      <c r="N70">
        <v>469</v>
      </c>
      <c r="O70">
        <v>474</v>
      </c>
      <c r="P70">
        <v>440</v>
      </c>
      <c r="Q70">
        <v>483</v>
      </c>
      <c r="R70">
        <v>469</v>
      </c>
      <c r="S70">
        <v>486</v>
      </c>
      <c r="T70">
        <v>469</v>
      </c>
      <c r="U70">
        <v>473</v>
      </c>
      <c r="V70">
        <v>457</v>
      </c>
      <c r="W70">
        <v>482</v>
      </c>
      <c r="X70">
        <v>473</v>
      </c>
      <c r="Y70">
        <v>457</v>
      </c>
      <c r="Z70">
        <v>482</v>
      </c>
      <c r="AA70">
        <v>480</v>
      </c>
      <c r="AB70">
        <v>434</v>
      </c>
      <c r="AC70">
        <v>482</v>
      </c>
      <c r="AD70">
        <v>481</v>
      </c>
      <c r="AE70">
        <v>457</v>
      </c>
      <c r="AF70">
        <v>482</v>
      </c>
      <c r="AG70">
        <v>481</v>
      </c>
      <c r="AH70">
        <v>457</v>
      </c>
      <c r="AI70">
        <v>482</v>
      </c>
    </row>
    <row r="71" spans="1:35" x14ac:dyDescent="0.45">
      <c r="A71">
        <v>485</v>
      </c>
      <c r="B71">
        <v>512</v>
      </c>
      <c r="C71">
        <v>491</v>
      </c>
      <c r="D71">
        <v>512</v>
      </c>
      <c r="E71">
        <v>493</v>
      </c>
      <c r="F71">
        <v>495</v>
      </c>
      <c r="G71">
        <v>471</v>
      </c>
      <c r="H71">
        <v>512</v>
      </c>
      <c r="I71">
        <v>471</v>
      </c>
      <c r="J71">
        <v>512</v>
      </c>
      <c r="K71">
        <v>479</v>
      </c>
      <c r="L71">
        <v>464</v>
      </c>
      <c r="M71">
        <v>474</v>
      </c>
      <c r="N71">
        <v>464</v>
      </c>
      <c r="O71">
        <v>477</v>
      </c>
      <c r="P71">
        <v>471</v>
      </c>
      <c r="Q71">
        <v>479</v>
      </c>
      <c r="R71">
        <v>469</v>
      </c>
      <c r="S71">
        <v>480</v>
      </c>
      <c r="T71">
        <v>469</v>
      </c>
      <c r="U71">
        <v>478</v>
      </c>
      <c r="V71">
        <v>457</v>
      </c>
      <c r="W71">
        <v>482</v>
      </c>
      <c r="X71">
        <v>478</v>
      </c>
      <c r="Y71">
        <v>457</v>
      </c>
      <c r="Z71">
        <v>482</v>
      </c>
      <c r="AA71">
        <v>479</v>
      </c>
      <c r="AB71">
        <v>470</v>
      </c>
      <c r="AC71">
        <v>481</v>
      </c>
      <c r="AD71">
        <v>487</v>
      </c>
      <c r="AE71">
        <v>457</v>
      </c>
      <c r="AF71">
        <v>482</v>
      </c>
      <c r="AG71">
        <v>487</v>
      </c>
      <c r="AH71">
        <v>457</v>
      </c>
      <c r="AI71">
        <v>482</v>
      </c>
    </row>
    <row r="72" spans="1:35" x14ac:dyDescent="0.45">
      <c r="A72">
        <v>493</v>
      </c>
      <c r="B72">
        <v>512</v>
      </c>
      <c r="C72">
        <v>488</v>
      </c>
      <c r="D72">
        <v>512</v>
      </c>
      <c r="E72">
        <v>491</v>
      </c>
      <c r="F72">
        <v>495</v>
      </c>
      <c r="G72">
        <v>471</v>
      </c>
      <c r="H72">
        <v>512</v>
      </c>
      <c r="I72">
        <v>475</v>
      </c>
      <c r="J72">
        <v>512</v>
      </c>
      <c r="K72">
        <v>474</v>
      </c>
      <c r="L72">
        <v>453</v>
      </c>
      <c r="M72">
        <v>482</v>
      </c>
      <c r="N72">
        <v>453</v>
      </c>
      <c r="O72">
        <v>475</v>
      </c>
      <c r="P72">
        <v>440</v>
      </c>
      <c r="Q72">
        <v>478</v>
      </c>
      <c r="R72">
        <v>465</v>
      </c>
      <c r="S72">
        <v>480</v>
      </c>
      <c r="T72">
        <v>465</v>
      </c>
      <c r="U72">
        <v>483</v>
      </c>
      <c r="V72">
        <v>457</v>
      </c>
      <c r="W72">
        <v>483</v>
      </c>
      <c r="X72">
        <v>483</v>
      </c>
      <c r="Y72">
        <v>457</v>
      </c>
      <c r="Z72">
        <v>483</v>
      </c>
      <c r="AA72">
        <v>481</v>
      </c>
      <c r="AB72">
        <v>428</v>
      </c>
      <c r="AC72">
        <v>481</v>
      </c>
      <c r="AD72">
        <v>476</v>
      </c>
      <c r="AE72">
        <v>457</v>
      </c>
      <c r="AF72">
        <v>483</v>
      </c>
      <c r="AG72">
        <v>476</v>
      </c>
      <c r="AH72">
        <v>457</v>
      </c>
      <c r="AI72">
        <v>483</v>
      </c>
    </row>
    <row r="73" spans="1:35" x14ac:dyDescent="0.45">
      <c r="A73">
        <v>490</v>
      </c>
      <c r="B73">
        <v>512</v>
      </c>
      <c r="C73">
        <v>491</v>
      </c>
      <c r="D73">
        <v>512</v>
      </c>
      <c r="E73">
        <v>492</v>
      </c>
      <c r="F73">
        <v>495</v>
      </c>
      <c r="G73">
        <v>472</v>
      </c>
      <c r="H73">
        <v>512</v>
      </c>
      <c r="I73">
        <v>472</v>
      </c>
      <c r="J73">
        <v>512</v>
      </c>
      <c r="K73">
        <v>481</v>
      </c>
      <c r="L73">
        <v>455</v>
      </c>
      <c r="M73">
        <v>486</v>
      </c>
      <c r="N73">
        <v>455</v>
      </c>
      <c r="O73">
        <v>469</v>
      </c>
      <c r="P73">
        <v>468</v>
      </c>
      <c r="Q73">
        <v>483</v>
      </c>
      <c r="R73">
        <v>460</v>
      </c>
      <c r="S73">
        <v>482</v>
      </c>
      <c r="T73">
        <v>460</v>
      </c>
      <c r="U73">
        <v>482</v>
      </c>
      <c r="V73">
        <v>462</v>
      </c>
      <c r="W73">
        <v>483</v>
      </c>
      <c r="X73">
        <v>482</v>
      </c>
      <c r="Y73">
        <v>462</v>
      </c>
      <c r="Z73">
        <v>483</v>
      </c>
      <c r="AA73">
        <v>480</v>
      </c>
      <c r="AB73">
        <v>455</v>
      </c>
      <c r="AC73">
        <v>483</v>
      </c>
      <c r="AD73">
        <v>474</v>
      </c>
      <c r="AE73">
        <v>462</v>
      </c>
      <c r="AF73">
        <v>483</v>
      </c>
      <c r="AG73">
        <v>474</v>
      </c>
      <c r="AH73">
        <v>462</v>
      </c>
      <c r="AI73">
        <v>483</v>
      </c>
    </row>
    <row r="74" spans="1:35" x14ac:dyDescent="0.45">
      <c r="A74">
        <v>486</v>
      </c>
      <c r="B74">
        <v>512</v>
      </c>
      <c r="C74">
        <v>494</v>
      </c>
      <c r="D74">
        <v>512</v>
      </c>
      <c r="E74">
        <v>496</v>
      </c>
      <c r="F74">
        <v>497</v>
      </c>
      <c r="G74">
        <v>474</v>
      </c>
      <c r="H74">
        <v>512</v>
      </c>
      <c r="I74">
        <v>475</v>
      </c>
      <c r="J74">
        <v>512</v>
      </c>
      <c r="K74">
        <v>474</v>
      </c>
      <c r="L74">
        <v>464</v>
      </c>
      <c r="M74">
        <v>481</v>
      </c>
      <c r="N74">
        <v>464</v>
      </c>
      <c r="O74">
        <v>473</v>
      </c>
      <c r="P74">
        <v>465</v>
      </c>
      <c r="Q74">
        <v>483</v>
      </c>
      <c r="R74">
        <v>464</v>
      </c>
      <c r="S74">
        <v>481</v>
      </c>
      <c r="T74">
        <v>464</v>
      </c>
      <c r="U74">
        <v>477</v>
      </c>
      <c r="V74">
        <v>454</v>
      </c>
      <c r="W74">
        <v>482</v>
      </c>
      <c r="X74">
        <v>477</v>
      </c>
      <c r="Y74">
        <v>454</v>
      </c>
      <c r="Z74">
        <v>482</v>
      </c>
      <c r="AA74">
        <v>482</v>
      </c>
      <c r="AB74">
        <v>462</v>
      </c>
      <c r="AC74">
        <v>483</v>
      </c>
      <c r="AD74">
        <v>478</v>
      </c>
      <c r="AE74">
        <v>454</v>
      </c>
      <c r="AF74">
        <v>482</v>
      </c>
      <c r="AG74">
        <v>478</v>
      </c>
      <c r="AH74">
        <v>454</v>
      </c>
      <c r="AI74">
        <v>482</v>
      </c>
    </row>
    <row r="75" spans="1:35" x14ac:dyDescent="0.45">
      <c r="A75">
        <v>484</v>
      </c>
      <c r="B75">
        <v>512</v>
      </c>
      <c r="C75">
        <v>496</v>
      </c>
      <c r="D75">
        <v>512</v>
      </c>
      <c r="E75">
        <v>493</v>
      </c>
      <c r="F75">
        <v>495</v>
      </c>
      <c r="G75">
        <v>472</v>
      </c>
      <c r="H75">
        <v>512</v>
      </c>
      <c r="I75">
        <v>474</v>
      </c>
      <c r="J75">
        <v>512</v>
      </c>
      <c r="K75">
        <v>486</v>
      </c>
      <c r="L75">
        <v>461</v>
      </c>
      <c r="M75">
        <v>476</v>
      </c>
      <c r="N75">
        <v>461</v>
      </c>
      <c r="O75">
        <v>478</v>
      </c>
      <c r="P75">
        <v>463</v>
      </c>
      <c r="Q75">
        <v>478</v>
      </c>
      <c r="R75">
        <v>475</v>
      </c>
      <c r="S75">
        <v>484</v>
      </c>
      <c r="T75">
        <v>475</v>
      </c>
      <c r="U75">
        <v>476</v>
      </c>
      <c r="V75">
        <v>447</v>
      </c>
      <c r="W75">
        <v>482</v>
      </c>
      <c r="X75">
        <v>476</v>
      </c>
      <c r="Y75">
        <v>447</v>
      </c>
      <c r="Z75">
        <v>482</v>
      </c>
      <c r="AA75">
        <v>486</v>
      </c>
      <c r="AB75">
        <v>449</v>
      </c>
      <c r="AC75">
        <v>481</v>
      </c>
      <c r="AD75">
        <v>479</v>
      </c>
      <c r="AE75">
        <v>447</v>
      </c>
      <c r="AF75">
        <v>482</v>
      </c>
      <c r="AG75">
        <v>479</v>
      </c>
      <c r="AH75">
        <v>447</v>
      </c>
      <c r="AI75">
        <v>482</v>
      </c>
    </row>
    <row r="76" spans="1:35" x14ac:dyDescent="0.45">
      <c r="A76">
        <v>488</v>
      </c>
      <c r="B76">
        <v>512</v>
      </c>
      <c r="C76">
        <v>497</v>
      </c>
      <c r="D76">
        <v>512</v>
      </c>
      <c r="E76">
        <v>492</v>
      </c>
      <c r="F76">
        <v>495</v>
      </c>
      <c r="G76">
        <v>472</v>
      </c>
      <c r="H76">
        <v>512</v>
      </c>
      <c r="I76">
        <v>469</v>
      </c>
      <c r="J76">
        <v>512</v>
      </c>
      <c r="K76">
        <v>485</v>
      </c>
      <c r="L76">
        <v>459</v>
      </c>
      <c r="M76">
        <v>477</v>
      </c>
      <c r="N76">
        <v>459</v>
      </c>
      <c r="O76">
        <v>481</v>
      </c>
      <c r="P76">
        <v>454</v>
      </c>
      <c r="Q76">
        <v>482</v>
      </c>
      <c r="R76">
        <v>459</v>
      </c>
      <c r="S76">
        <v>480</v>
      </c>
      <c r="T76">
        <v>459</v>
      </c>
      <c r="U76">
        <v>483</v>
      </c>
      <c r="V76">
        <v>462</v>
      </c>
      <c r="W76">
        <v>483</v>
      </c>
      <c r="X76">
        <v>483</v>
      </c>
      <c r="Y76">
        <v>462</v>
      </c>
      <c r="Z76">
        <v>483</v>
      </c>
      <c r="AA76">
        <v>474</v>
      </c>
      <c r="AB76">
        <v>439</v>
      </c>
      <c r="AC76">
        <v>482</v>
      </c>
      <c r="AD76">
        <v>479</v>
      </c>
      <c r="AE76">
        <v>462</v>
      </c>
      <c r="AF76">
        <v>483</v>
      </c>
      <c r="AG76">
        <v>479</v>
      </c>
      <c r="AH76">
        <v>462</v>
      </c>
      <c r="AI76">
        <v>483</v>
      </c>
    </row>
    <row r="77" spans="1:35" x14ac:dyDescent="0.45">
      <c r="A77">
        <v>492</v>
      </c>
      <c r="B77">
        <v>512</v>
      </c>
      <c r="C77">
        <v>497</v>
      </c>
      <c r="D77">
        <v>512</v>
      </c>
      <c r="E77">
        <v>494</v>
      </c>
      <c r="F77">
        <v>495</v>
      </c>
      <c r="G77">
        <v>473</v>
      </c>
      <c r="H77">
        <v>512</v>
      </c>
      <c r="I77">
        <v>470</v>
      </c>
      <c r="J77">
        <v>512</v>
      </c>
      <c r="K77">
        <v>484</v>
      </c>
      <c r="L77">
        <v>464</v>
      </c>
      <c r="M77">
        <v>490</v>
      </c>
      <c r="N77">
        <v>464</v>
      </c>
      <c r="O77">
        <v>477</v>
      </c>
      <c r="P77">
        <v>465</v>
      </c>
      <c r="Q77">
        <v>476</v>
      </c>
      <c r="R77">
        <v>464</v>
      </c>
      <c r="S77">
        <v>478</v>
      </c>
      <c r="T77">
        <v>464</v>
      </c>
      <c r="U77">
        <v>473</v>
      </c>
      <c r="V77">
        <v>451</v>
      </c>
      <c r="W77">
        <v>483</v>
      </c>
      <c r="X77">
        <v>473</v>
      </c>
      <c r="Y77">
        <v>451</v>
      </c>
      <c r="Z77">
        <v>483</v>
      </c>
      <c r="AA77">
        <v>475</v>
      </c>
      <c r="AB77">
        <v>459</v>
      </c>
      <c r="AC77">
        <v>482</v>
      </c>
      <c r="AD77">
        <v>473</v>
      </c>
      <c r="AE77">
        <v>451</v>
      </c>
      <c r="AF77">
        <v>483</v>
      </c>
      <c r="AG77">
        <v>473</v>
      </c>
      <c r="AH77">
        <v>451</v>
      </c>
      <c r="AI77">
        <v>483</v>
      </c>
    </row>
    <row r="78" spans="1:35" x14ac:dyDescent="0.45">
      <c r="A78">
        <v>492</v>
      </c>
      <c r="B78">
        <v>512</v>
      </c>
      <c r="C78">
        <v>490</v>
      </c>
      <c r="D78">
        <v>512</v>
      </c>
      <c r="E78">
        <v>493</v>
      </c>
      <c r="F78">
        <v>498</v>
      </c>
      <c r="G78">
        <v>476</v>
      </c>
      <c r="H78">
        <v>512</v>
      </c>
      <c r="I78">
        <v>476</v>
      </c>
      <c r="J78">
        <v>512</v>
      </c>
      <c r="K78">
        <v>476</v>
      </c>
      <c r="L78">
        <v>459</v>
      </c>
      <c r="M78">
        <v>478</v>
      </c>
      <c r="N78">
        <v>459</v>
      </c>
      <c r="O78">
        <v>470</v>
      </c>
      <c r="P78">
        <v>456</v>
      </c>
      <c r="Q78">
        <v>482</v>
      </c>
      <c r="R78">
        <v>459</v>
      </c>
      <c r="S78">
        <v>480</v>
      </c>
      <c r="T78">
        <v>459</v>
      </c>
      <c r="U78">
        <v>479</v>
      </c>
      <c r="V78">
        <v>466</v>
      </c>
      <c r="W78">
        <v>482</v>
      </c>
      <c r="X78">
        <v>479</v>
      </c>
      <c r="Y78">
        <v>466</v>
      </c>
      <c r="Z78">
        <v>482</v>
      </c>
      <c r="AA78">
        <v>472</v>
      </c>
      <c r="AB78">
        <v>445</v>
      </c>
      <c r="AC78">
        <v>482</v>
      </c>
      <c r="AD78">
        <v>471</v>
      </c>
      <c r="AE78">
        <v>466</v>
      </c>
      <c r="AF78">
        <v>482</v>
      </c>
      <c r="AG78">
        <v>471</v>
      </c>
      <c r="AH78">
        <v>466</v>
      </c>
      <c r="AI78">
        <v>482</v>
      </c>
    </row>
    <row r="79" spans="1:35" x14ac:dyDescent="0.45">
      <c r="A79">
        <v>495</v>
      </c>
      <c r="B79">
        <v>512</v>
      </c>
      <c r="C79">
        <v>493</v>
      </c>
      <c r="D79">
        <v>512</v>
      </c>
      <c r="E79">
        <v>492</v>
      </c>
      <c r="F79">
        <v>496</v>
      </c>
      <c r="G79">
        <v>471</v>
      </c>
      <c r="H79">
        <v>512</v>
      </c>
      <c r="I79">
        <v>470</v>
      </c>
      <c r="J79">
        <v>512</v>
      </c>
      <c r="K79">
        <v>481</v>
      </c>
      <c r="L79">
        <v>468</v>
      </c>
      <c r="M79">
        <v>484</v>
      </c>
      <c r="N79">
        <v>468</v>
      </c>
      <c r="O79">
        <v>474</v>
      </c>
      <c r="P79">
        <v>458</v>
      </c>
      <c r="Q79">
        <v>474</v>
      </c>
      <c r="R79">
        <v>468</v>
      </c>
      <c r="S79">
        <v>476</v>
      </c>
      <c r="T79">
        <v>468</v>
      </c>
      <c r="U79">
        <v>485</v>
      </c>
      <c r="V79">
        <v>451</v>
      </c>
      <c r="W79">
        <v>483</v>
      </c>
      <c r="X79">
        <v>485</v>
      </c>
      <c r="Y79">
        <v>451</v>
      </c>
      <c r="Z79">
        <v>483</v>
      </c>
      <c r="AA79">
        <v>482</v>
      </c>
      <c r="AB79">
        <v>452</v>
      </c>
      <c r="AC79">
        <v>483</v>
      </c>
      <c r="AD79">
        <v>473</v>
      </c>
      <c r="AE79">
        <v>451</v>
      </c>
      <c r="AF79">
        <v>483</v>
      </c>
      <c r="AG79">
        <v>473</v>
      </c>
      <c r="AH79">
        <v>451</v>
      </c>
      <c r="AI79">
        <v>483</v>
      </c>
    </row>
    <row r="80" spans="1:35" x14ac:dyDescent="0.45">
      <c r="A80">
        <v>494</v>
      </c>
      <c r="B80">
        <v>512</v>
      </c>
      <c r="C80">
        <v>496</v>
      </c>
      <c r="D80">
        <v>512</v>
      </c>
      <c r="E80">
        <v>496</v>
      </c>
      <c r="F80">
        <v>498</v>
      </c>
      <c r="G80">
        <v>473</v>
      </c>
      <c r="H80">
        <v>512</v>
      </c>
      <c r="I80">
        <v>474</v>
      </c>
      <c r="J80">
        <v>512</v>
      </c>
      <c r="K80">
        <v>476</v>
      </c>
      <c r="L80">
        <v>478</v>
      </c>
      <c r="M80">
        <v>478</v>
      </c>
      <c r="N80">
        <v>478</v>
      </c>
      <c r="O80">
        <v>475</v>
      </c>
      <c r="P80">
        <v>469</v>
      </c>
      <c r="Q80">
        <v>481</v>
      </c>
      <c r="R80">
        <v>478</v>
      </c>
      <c r="S80">
        <v>484</v>
      </c>
      <c r="T80">
        <v>478</v>
      </c>
      <c r="U80">
        <v>481</v>
      </c>
      <c r="V80">
        <v>449</v>
      </c>
      <c r="W80">
        <v>482</v>
      </c>
      <c r="X80">
        <v>481</v>
      </c>
      <c r="Y80">
        <v>449</v>
      </c>
      <c r="Z80">
        <v>482</v>
      </c>
      <c r="AA80">
        <v>471</v>
      </c>
      <c r="AB80">
        <v>469</v>
      </c>
      <c r="AC80">
        <v>483</v>
      </c>
      <c r="AD80">
        <v>480</v>
      </c>
      <c r="AE80">
        <v>449</v>
      </c>
      <c r="AF80">
        <v>482</v>
      </c>
      <c r="AG80">
        <v>480</v>
      </c>
      <c r="AH80">
        <v>449</v>
      </c>
      <c r="AI80">
        <v>482</v>
      </c>
    </row>
    <row r="81" spans="1:35" x14ac:dyDescent="0.45">
      <c r="A81">
        <v>495</v>
      </c>
      <c r="B81">
        <v>512</v>
      </c>
      <c r="C81">
        <v>485</v>
      </c>
      <c r="D81">
        <v>512</v>
      </c>
      <c r="E81">
        <v>497</v>
      </c>
      <c r="F81">
        <v>498</v>
      </c>
      <c r="G81">
        <v>473</v>
      </c>
      <c r="H81">
        <v>512</v>
      </c>
      <c r="I81">
        <v>473</v>
      </c>
      <c r="J81">
        <v>512</v>
      </c>
      <c r="K81">
        <v>480</v>
      </c>
      <c r="L81">
        <v>465</v>
      </c>
      <c r="M81">
        <v>470</v>
      </c>
      <c r="N81">
        <v>465</v>
      </c>
      <c r="O81">
        <v>477</v>
      </c>
      <c r="P81">
        <v>471</v>
      </c>
      <c r="Q81">
        <v>484</v>
      </c>
      <c r="R81">
        <v>465</v>
      </c>
      <c r="S81">
        <v>487</v>
      </c>
      <c r="T81">
        <v>465</v>
      </c>
      <c r="U81">
        <v>480</v>
      </c>
      <c r="V81">
        <v>454</v>
      </c>
      <c r="W81">
        <v>483</v>
      </c>
      <c r="X81">
        <v>480</v>
      </c>
      <c r="Y81">
        <v>454</v>
      </c>
      <c r="Z81">
        <v>483</v>
      </c>
      <c r="AA81">
        <v>469</v>
      </c>
      <c r="AB81">
        <v>457</v>
      </c>
      <c r="AC81">
        <v>482</v>
      </c>
      <c r="AD81">
        <v>470</v>
      </c>
      <c r="AE81">
        <v>454</v>
      </c>
      <c r="AF81">
        <v>483</v>
      </c>
      <c r="AG81">
        <v>470</v>
      </c>
      <c r="AH81">
        <v>454</v>
      </c>
      <c r="AI81">
        <v>483</v>
      </c>
    </row>
    <row r="82" spans="1:35" x14ac:dyDescent="0.45">
      <c r="A82">
        <v>491</v>
      </c>
      <c r="B82">
        <v>512</v>
      </c>
      <c r="C82">
        <v>495</v>
      </c>
      <c r="D82">
        <v>512</v>
      </c>
      <c r="E82">
        <v>492</v>
      </c>
      <c r="F82">
        <v>497</v>
      </c>
      <c r="G82">
        <v>479</v>
      </c>
      <c r="H82">
        <v>512</v>
      </c>
      <c r="I82">
        <v>474</v>
      </c>
      <c r="J82">
        <v>512</v>
      </c>
      <c r="K82">
        <v>480</v>
      </c>
      <c r="L82">
        <v>460</v>
      </c>
      <c r="M82">
        <v>479</v>
      </c>
      <c r="N82">
        <v>460</v>
      </c>
      <c r="O82">
        <v>480</v>
      </c>
      <c r="P82">
        <v>464</v>
      </c>
      <c r="Q82">
        <v>477</v>
      </c>
      <c r="R82">
        <v>460</v>
      </c>
      <c r="S82">
        <v>478</v>
      </c>
      <c r="T82">
        <v>460</v>
      </c>
      <c r="U82">
        <v>481</v>
      </c>
      <c r="V82">
        <v>450</v>
      </c>
      <c r="W82">
        <v>482</v>
      </c>
      <c r="X82">
        <v>481</v>
      </c>
      <c r="Y82">
        <v>450</v>
      </c>
      <c r="Z82">
        <v>482</v>
      </c>
      <c r="AA82">
        <v>480</v>
      </c>
      <c r="AB82">
        <v>456</v>
      </c>
      <c r="AC82">
        <v>482</v>
      </c>
      <c r="AD82">
        <v>474</v>
      </c>
      <c r="AE82">
        <v>450</v>
      </c>
      <c r="AF82">
        <v>482</v>
      </c>
      <c r="AG82">
        <v>474</v>
      </c>
      <c r="AH82">
        <v>450</v>
      </c>
      <c r="AI82">
        <v>482</v>
      </c>
    </row>
    <row r="83" spans="1:35" x14ac:dyDescent="0.45">
      <c r="A83">
        <v>487</v>
      </c>
      <c r="B83">
        <v>512</v>
      </c>
      <c r="C83">
        <v>492</v>
      </c>
      <c r="D83">
        <v>512</v>
      </c>
      <c r="E83">
        <v>495</v>
      </c>
      <c r="F83">
        <v>493</v>
      </c>
      <c r="G83">
        <v>472</v>
      </c>
      <c r="H83">
        <v>512</v>
      </c>
      <c r="I83">
        <v>470</v>
      </c>
      <c r="J83">
        <v>512</v>
      </c>
      <c r="K83">
        <v>473</v>
      </c>
      <c r="L83">
        <v>461</v>
      </c>
      <c r="M83">
        <v>477</v>
      </c>
      <c r="N83">
        <v>461</v>
      </c>
      <c r="O83">
        <v>472</v>
      </c>
      <c r="P83">
        <v>461</v>
      </c>
      <c r="Q83">
        <v>481</v>
      </c>
      <c r="R83">
        <v>461</v>
      </c>
      <c r="S83">
        <v>482</v>
      </c>
      <c r="T83">
        <v>461</v>
      </c>
      <c r="U83">
        <v>471</v>
      </c>
      <c r="V83">
        <v>457</v>
      </c>
      <c r="W83">
        <v>482</v>
      </c>
      <c r="X83">
        <v>471</v>
      </c>
      <c r="Y83">
        <v>457</v>
      </c>
      <c r="Z83">
        <v>482</v>
      </c>
      <c r="AA83">
        <v>478</v>
      </c>
      <c r="AB83">
        <v>440</v>
      </c>
      <c r="AC83">
        <v>482</v>
      </c>
      <c r="AD83">
        <v>468</v>
      </c>
      <c r="AE83">
        <v>457</v>
      </c>
      <c r="AF83">
        <v>482</v>
      </c>
      <c r="AG83">
        <v>468</v>
      </c>
      <c r="AH83">
        <v>457</v>
      </c>
      <c r="AI83">
        <v>482</v>
      </c>
    </row>
    <row r="84" spans="1:35" x14ac:dyDescent="0.45">
      <c r="A84">
        <v>492</v>
      </c>
      <c r="B84">
        <v>512</v>
      </c>
      <c r="C84">
        <v>492</v>
      </c>
      <c r="D84">
        <v>512</v>
      </c>
      <c r="E84">
        <v>488</v>
      </c>
      <c r="F84">
        <v>493</v>
      </c>
      <c r="G84">
        <v>472</v>
      </c>
      <c r="H84">
        <v>512</v>
      </c>
      <c r="I84">
        <v>475</v>
      </c>
      <c r="J84">
        <v>512</v>
      </c>
      <c r="K84">
        <v>482</v>
      </c>
      <c r="L84">
        <v>458</v>
      </c>
      <c r="M84">
        <v>473</v>
      </c>
      <c r="N84">
        <v>457</v>
      </c>
      <c r="O84">
        <v>485</v>
      </c>
      <c r="P84">
        <v>455</v>
      </c>
      <c r="Q84">
        <v>486</v>
      </c>
      <c r="R84">
        <v>458</v>
      </c>
      <c r="S84">
        <v>484</v>
      </c>
      <c r="T84">
        <v>458</v>
      </c>
      <c r="U84">
        <v>479</v>
      </c>
      <c r="V84">
        <v>447</v>
      </c>
      <c r="W84">
        <v>482</v>
      </c>
      <c r="X84">
        <v>479</v>
      </c>
      <c r="Y84">
        <v>447</v>
      </c>
      <c r="Z84">
        <v>482</v>
      </c>
      <c r="AA84">
        <v>475</v>
      </c>
      <c r="AB84">
        <v>435</v>
      </c>
      <c r="AC84">
        <v>482</v>
      </c>
      <c r="AD84">
        <v>473</v>
      </c>
      <c r="AE84">
        <v>447</v>
      </c>
      <c r="AF84">
        <v>482</v>
      </c>
      <c r="AG84">
        <v>473</v>
      </c>
      <c r="AH84">
        <v>447</v>
      </c>
      <c r="AI84">
        <v>482</v>
      </c>
    </row>
    <row r="85" spans="1:35" x14ac:dyDescent="0.45">
      <c r="A85">
        <v>496</v>
      </c>
      <c r="B85">
        <v>512</v>
      </c>
      <c r="C85">
        <v>487</v>
      </c>
      <c r="D85">
        <v>512</v>
      </c>
      <c r="E85">
        <v>494</v>
      </c>
      <c r="F85">
        <v>497</v>
      </c>
      <c r="G85">
        <v>477</v>
      </c>
      <c r="H85">
        <v>512</v>
      </c>
      <c r="I85">
        <v>472</v>
      </c>
      <c r="J85">
        <v>512</v>
      </c>
      <c r="K85">
        <v>481</v>
      </c>
      <c r="L85">
        <v>459</v>
      </c>
      <c r="M85">
        <v>479</v>
      </c>
      <c r="N85">
        <v>459</v>
      </c>
      <c r="O85">
        <v>479</v>
      </c>
      <c r="P85">
        <v>456</v>
      </c>
      <c r="Q85">
        <v>481</v>
      </c>
      <c r="R85">
        <v>472</v>
      </c>
      <c r="S85">
        <v>483</v>
      </c>
      <c r="T85">
        <v>472</v>
      </c>
      <c r="U85">
        <v>482</v>
      </c>
      <c r="V85">
        <v>442</v>
      </c>
      <c r="W85">
        <v>483</v>
      </c>
      <c r="X85">
        <v>482</v>
      </c>
      <c r="Y85">
        <v>442</v>
      </c>
      <c r="Z85">
        <v>483</v>
      </c>
      <c r="AA85">
        <v>475</v>
      </c>
      <c r="AB85">
        <v>455</v>
      </c>
      <c r="AC85">
        <v>483</v>
      </c>
      <c r="AD85">
        <v>471</v>
      </c>
      <c r="AE85">
        <v>442</v>
      </c>
      <c r="AF85">
        <v>483</v>
      </c>
      <c r="AG85">
        <v>471</v>
      </c>
      <c r="AH85">
        <v>442</v>
      </c>
      <c r="AI85">
        <v>483</v>
      </c>
    </row>
    <row r="86" spans="1:35" x14ac:dyDescent="0.45">
      <c r="A86">
        <v>495</v>
      </c>
      <c r="B86">
        <v>512</v>
      </c>
      <c r="C86">
        <v>496</v>
      </c>
      <c r="D86">
        <v>512</v>
      </c>
      <c r="E86">
        <v>491</v>
      </c>
      <c r="F86">
        <v>494</v>
      </c>
      <c r="G86">
        <v>475</v>
      </c>
      <c r="H86">
        <v>512</v>
      </c>
      <c r="I86">
        <v>474</v>
      </c>
      <c r="J86">
        <v>512</v>
      </c>
      <c r="K86">
        <v>476</v>
      </c>
      <c r="L86">
        <v>457</v>
      </c>
      <c r="M86">
        <v>475</v>
      </c>
      <c r="N86">
        <v>457</v>
      </c>
      <c r="O86">
        <v>479</v>
      </c>
      <c r="P86">
        <v>451</v>
      </c>
      <c r="Q86">
        <v>488</v>
      </c>
      <c r="R86">
        <v>457</v>
      </c>
      <c r="S86">
        <v>487</v>
      </c>
      <c r="T86">
        <v>457</v>
      </c>
      <c r="U86">
        <v>486</v>
      </c>
      <c r="V86">
        <v>455</v>
      </c>
      <c r="W86">
        <v>482</v>
      </c>
      <c r="X86">
        <v>486</v>
      </c>
      <c r="Y86">
        <v>455</v>
      </c>
      <c r="Z86">
        <v>482</v>
      </c>
      <c r="AA86">
        <v>484</v>
      </c>
      <c r="AB86">
        <v>452</v>
      </c>
      <c r="AC86">
        <v>483</v>
      </c>
      <c r="AD86">
        <v>477</v>
      </c>
      <c r="AE86">
        <v>455</v>
      </c>
      <c r="AF86">
        <v>482</v>
      </c>
      <c r="AG86">
        <v>477</v>
      </c>
      <c r="AH86">
        <v>455</v>
      </c>
      <c r="AI86">
        <v>482</v>
      </c>
    </row>
    <row r="87" spans="1:35" x14ac:dyDescent="0.45">
      <c r="A87">
        <v>492</v>
      </c>
      <c r="B87">
        <v>512</v>
      </c>
      <c r="C87">
        <v>491</v>
      </c>
      <c r="D87">
        <v>512</v>
      </c>
      <c r="E87">
        <v>493</v>
      </c>
      <c r="F87">
        <v>494</v>
      </c>
      <c r="G87">
        <v>472</v>
      </c>
      <c r="H87">
        <v>512</v>
      </c>
      <c r="I87">
        <v>472</v>
      </c>
      <c r="J87">
        <v>512</v>
      </c>
      <c r="K87">
        <v>474</v>
      </c>
      <c r="L87">
        <v>458</v>
      </c>
      <c r="M87">
        <v>478</v>
      </c>
      <c r="N87">
        <v>458</v>
      </c>
      <c r="O87">
        <v>478</v>
      </c>
      <c r="P87">
        <v>473</v>
      </c>
      <c r="Q87">
        <v>480</v>
      </c>
      <c r="R87">
        <v>458</v>
      </c>
      <c r="S87">
        <v>478</v>
      </c>
      <c r="T87">
        <v>458</v>
      </c>
      <c r="U87">
        <v>468</v>
      </c>
      <c r="V87">
        <v>452</v>
      </c>
      <c r="W87">
        <v>483</v>
      </c>
      <c r="X87">
        <v>468</v>
      </c>
      <c r="Y87">
        <v>452</v>
      </c>
      <c r="Z87">
        <v>483</v>
      </c>
      <c r="AA87">
        <v>487</v>
      </c>
      <c r="AB87">
        <v>437</v>
      </c>
      <c r="AC87">
        <v>483</v>
      </c>
      <c r="AD87">
        <v>473</v>
      </c>
      <c r="AE87">
        <v>452</v>
      </c>
      <c r="AF87">
        <v>483</v>
      </c>
      <c r="AG87">
        <v>473</v>
      </c>
      <c r="AH87">
        <v>452</v>
      </c>
      <c r="AI87">
        <v>483</v>
      </c>
    </row>
    <row r="88" spans="1:35" x14ac:dyDescent="0.45">
      <c r="A88">
        <v>492</v>
      </c>
      <c r="B88">
        <v>512</v>
      </c>
      <c r="C88">
        <v>497</v>
      </c>
      <c r="D88">
        <v>512</v>
      </c>
      <c r="E88">
        <v>491</v>
      </c>
      <c r="F88">
        <v>496</v>
      </c>
      <c r="G88">
        <v>472</v>
      </c>
      <c r="H88">
        <v>512</v>
      </c>
      <c r="I88">
        <v>471</v>
      </c>
      <c r="J88">
        <v>512</v>
      </c>
      <c r="K88">
        <v>481</v>
      </c>
      <c r="L88">
        <v>465</v>
      </c>
      <c r="M88">
        <v>481</v>
      </c>
      <c r="N88">
        <v>465</v>
      </c>
      <c r="O88">
        <v>471</v>
      </c>
      <c r="P88">
        <v>468</v>
      </c>
      <c r="Q88">
        <v>482</v>
      </c>
      <c r="R88">
        <v>478</v>
      </c>
      <c r="S88">
        <v>479</v>
      </c>
      <c r="T88">
        <v>478</v>
      </c>
      <c r="U88">
        <v>475</v>
      </c>
      <c r="V88">
        <v>459</v>
      </c>
      <c r="W88">
        <v>483</v>
      </c>
      <c r="X88">
        <v>475</v>
      </c>
      <c r="Y88">
        <v>459</v>
      </c>
      <c r="Z88">
        <v>483</v>
      </c>
      <c r="AA88">
        <v>481</v>
      </c>
      <c r="AB88">
        <v>461</v>
      </c>
      <c r="AC88">
        <v>481</v>
      </c>
      <c r="AD88">
        <v>475</v>
      </c>
      <c r="AE88">
        <v>459</v>
      </c>
      <c r="AF88">
        <v>483</v>
      </c>
      <c r="AG88">
        <v>475</v>
      </c>
      <c r="AH88">
        <v>459</v>
      </c>
      <c r="AI88">
        <v>483</v>
      </c>
    </row>
    <row r="89" spans="1:35" x14ac:dyDescent="0.45">
      <c r="A89">
        <v>484</v>
      </c>
      <c r="B89">
        <v>512</v>
      </c>
      <c r="C89">
        <v>493</v>
      </c>
      <c r="D89">
        <v>512</v>
      </c>
      <c r="E89">
        <v>490</v>
      </c>
      <c r="F89">
        <v>497</v>
      </c>
      <c r="G89">
        <v>474</v>
      </c>
      <c r="H89">
        <v>512</v>
      </c>
      <c r="I89">
        <v>476</v>
      </c>
      <c r="J89">
        <v>512</v>
      </c>
      <c r="K89">
        <v>475</v>
      </c>
      <c r="L89">
        <v>468</v>
      </c>
      <c r="M89">
        <v>475</v>
      </c>
      <c r="N89">
        <v>468</v>
      </c>
      <c r="O89">
        <v>477</v>
      </c>
      <c r="P89">
        <v>454</v>
      </c>
      <c r="Q89">
        <v>486</v>
      </c>
      <c r="R89">
        <v>468</v>
      </c>
      <c r="S89">
        <v>486</v>
      </c>
      <c r="T89">
        <v>468</v>
      </c>
      <c r="U89">
        <v>478</v>
      </c>
      <c r="V89">
        <v>452</v>
      </c>
      <c r="W89">
        <v>482</v>
      </c>
      <c r="X89">
        <v>478</v>
      </c>
      <c r="Y89">
        <v>452</v>
      </c>
      <c r="Z89">
        <v>482</v>
      </c>
      <c r="AA89">
        <v>474</v>
      </c>
      <c r="AB89">
        <v>427</v>
      </c>
      <c r="AC89">
        <v>481</v>
      </c>
      <c r="AD89">
        <v>483</v>
      </c>
      <c r="AE89">
        <v>452</v>
      </c>
      <c r="AF89">
        <v>482</v>
      </c>
      <c r="AG89">
        <v>483</v>
      </c>
      <c r="AH89">
        <v>452</v>
      </c>
      <c r="AI89">
        <v>482</v>
      </c>
    </row>
    <row r="90" spans="1:35" x14ac:dyDescent="0.45">
      <c r="A90">
        <v>490</v>
      </c>
      <c r="B90">
        <v>512</v>
      </c>
      <c r="C90">
        <v>488</v>
      </c>
      <c r="D90">
        <v>512</v>
      </c>
      <c r="E90">
        <v>490</v>
      </c>
      <c r="F90">
        <v>498</v>
      </c>
      <c r="G90">
        <v>472</v>
      </c>
      <c r="H90">
        <v>512</v>
      </c>
      <c r="I90">
        <v>476</v>
      </c>
      <c r="J90">
        <v>512</v>
      </c>
      <c r="K90">
        <v>474</v>
      </c>
      <c r="L90">
        <v>466</v>
      </c>
      <c r="M90">
        <v>488</v>
      </c>
      <c r="N90">
        <v>466</v>
      </c>
      <c r="O90">
        <v>478</v>
      </c>
      <c r="P90">
        <v>453</v>
      </c>
      <c r="Q90">
        <v>480</v>
      </c>
      <c r="R90">
        <v>466</v>
      </c>
      <c r="S90">
        <v>479</v>
      </c>
      <c r="T90">
        <v>466</v>
      </c>
      <c r="U90">
        <v>476</v>
      </c>
      <c r="V90">
        <v>456</v>
      </c>
      <c r="W90">
        <v>483</v>
      </c>
      <c r="X90">
        <v>476</v>
      </c>
      <c r="Y90">
        <v>456</v>
      </c>
      <c r="Z90">
        <v>483</v>
      </c>
      <c r="AA90">
        <v>478</v>
      </c>
      <c r="AB90">
        <v>441</v>
      </c>
      <c r="AC90">
        <v>482</v>
      </c>
      <c r="AD90">
        <v>488</v>
      </c>
      <c r="AE90">
        <v>456</v>
      </c>
      <c r="AF90">
        <v>483</v>
      </c>
      <c r="AG90">
        <v>488</v>
      </c>
      <c r="AH90">
        <v>456</v>
      </c>
      <c r="AI90">
        <v>483</v>
      </c>
    </row>
    <row r="91" spans="1:35" x14ac:dyDescent="0.45">
      <c r="A91">
        <v>494</v>
      </c>
      <c r="B91">
        <v>512</v>
      </c>
      <c r="C91">
        <v>494</v>
      </c>
      <c r="D91">
        <v>512</v>
      </c>
      <c r="E91">
        <v>495</v>
      </c>
      <c r="F91">
        <v>499</v>
      </c>
      <c r="G91">
        <v>473</v>
      </c>
      <c r="H91">
        <v>512</v>
      </c>
      <c r="I91">
        <v>476</v>
      </c>
      <c r="J91">
        <v>512</v>
      </c>
      <c r="K91">
        <v>476</v>
      </c>
      <c r="L91">
        <v>474</v>
      </c>
      <c r="M91">
        <v>477</v>
      </c>
      <c r="N91">
        <v>474</v>
      </c>
      <c r="O91">
        <v>480</v>
      </c>
      <c r="P91">
        <v>437</v>
      </c>
      <c r="Q91">
        <v>484</v>
      </c>
      <c r="R91">
        <v>473</v>
      </c>
      <c r="S91">
        <v>483</v>
      </c>
      <c r="T91">
        <v>473</v>
      </c>
      <c r="U91">
        <v>469</v>
      </c>
      <c r="V91">
        <v>448</v>
      </c>
      <c r="W91">
        <v>483</v>
      </c>
      <c r="X91">
        <v>469</v>
      </c>
      <c r="Y91">
        <v>448</v>
      </c>
      <c r="Z91">
        <v>483</v>
      </c>
      <c r="AA91">
        <v>477</v>
      </c>
      <c r="AB91">
        <v>423</v>
      </c>
      <c r="AC91">
        <v>481</v>
      </c>
      <c r="AD91">
        <v>474</v>
      </c>
      <c r="AE91">
        <v>448</v>
      </c>
      <c r="AF91">
        <v>483</v>
      </c>
      <c r="AG91">
        <v>474</v>
      </c>
      <c r="AH91">
        <v>448</v>
      </c>
      <c r="AI91">
        <v>483</v>
      </c>
    </row>
    <row r="92" spans="1:35" x14ac:dyDescent="0.45">
      <c r="A92">
        <v>497</v>
      </c>
      <c r="B92">
        <v>512</v>
      </c>
      <c r="C92">
        <v>488</v>
      </c>
      <c r="D92">
        <v>512</v>
      </c>
      <c r="E92">
        <v>491</v>
      </c>
      <c r="F92">
        <v>496</v>
      </c>
      <c r="G92">
        <v>476</v>
      </c>
      <c r="H92">
        <v>512</v>
      </c>
      <c r="I92">
        <v>473</v>
      </c>
      <c r="J92">
        <v>512</v>
      </c>
      <c r="K92">
        <v>486</v>
      </c>
      <c r="L92">
        <v>458</v>
      </c>
      <c r="M92">
        <v>479</v>
      </c>
      <c r="N92">
        <v>458</v>
      </c>
      <c r="O92">
        <v>475</v>
      </c>
      <c r="P92">
        <v>462</v>
      </c>
      <c r="Q92">
        <v>486</v>
      </c>
      <c r="R92">
        <v>458</v>
      </c>
      <c r="S92">
        <v>481</v>
      </c>
      <c r="T92">
        <v>458</v>
      </c>
      <c r="U92">
        <v>476</v>
      </c>
      <c r="V92">
        <v>452</v>
      </c>
      <c r="W92">
        <v>482</v>
      </c>
      <c r="X92">
        <v>476</v>
      </c>
      <c r="Y92">
        <v>452</v>
      </c>
      <c r="Z92">
        <v>482</v>
      </c>
      <c r="AA92">
        <v>472</v>
      </c>
      <c r="AB92">
        <v>434</v>
      </c>
      <c r="AC92">
        <v>483</v>
      </c>
      <c r="AD92">
        <v>483</v>
      </c>
      <c r="AE92">
        <v>452</v>
      </c>
      <c r="AF92">
        <v>482</v>
      </c>
      <c r="AG92">
        <v>483</v>
      </c>
      <c r="AH92">
        <v>452</v>
      </c>
      <c r="AI92">
        <v>482</v>
      </c>
    </row>
    <row r="93" spans="1:35" x14ac:dyDescent="0.45">
      <c r="A93">
        <v>489</v>
      </c>
      <c r="B93">
        <v>512</v>
      </c>
      <c r="C93">
        <v>487</v>
      </c>
      <c r="D93">
        <v>512</v>
      </c>
      <c r="E93">
        <v>489</v>
      </c>
      <c r="F93">
        <v>493</v>
      </c>
      <c r="G93">
        <v>471</v>
      </c>
      <c r="H93">
        <v>512</v>
      </c>
      <c r="I93">
        <v>469</v>
      </c>
      <c r="J93">
        <v>512</v>
      </c>
      <c r="K93">
        <v>470</v>
      </c>
      <c r="L93">
        <v>479</v>
      </c>
      <c r="M93">
        <v>482</v>
      </c>
      <c r="N93">
        <v>479</v>
      </c>
      <c r="O93">
        <v>477</v>
      </c>
      <c r="P93">
        <v>475</v>
      </c>
      <c r="Q93">
        <v>481</v>
      </c>
      <c r="R93">
        <v>476</v>
      </c>
      <c r="S93">
        <v>483</v>
      </c>
      <c r="T93">
        <v>476</v>
      </c>
      <c r="U93">
        <v>474</v>
      </c>
      <c r="V93">
        <v>463</v>
      </c>
      <c r="W93">
        <v>483</v>
      </c>
      <c r="X93">
        <v>474</v>
      </c>
      <c r="Y93">
        <v>463</v>
      </c>
      <c r="Z93">
        <v>483</v>
      </c>
      <c r="AA93">
        <v>482</v>
      </c>
      <c r="AB93">
        <v>447</v>
      </c>
      <c r="AC93">
        <v>483</v>
      </c>
      <c r="AD93">
        <v>479</v>
      </c>
      <c r="AE93">
        <v>463</v>
      </c>
      <c r="AF93">
        <v>483</v>
      </c>
      <c r="AG93">
        <v>479</v>
      </c>
      <c r="AH93">
        <v>463</v>
      </c>
      <c r="AI93">
        <v>483</v>
      </c>
    </row>
    <row r="94" spans="1:35" x14ac:dyDescent="0.45">
      <c r="A94">
        <v>494</v>
      </c>
      <c r="B94">
        <v>512</v>
      </c>
      <c r="C94">
        <v>490</v>
      </c>
      <c r="D94">
        <v>512</v>
      </c>
      <c r="E94">
        <v>491</v>
      </c>
      <c r="F94">
        <v>496</v>
      </c>
      <c r="G94">
        <v>470</v>
      </c>
      <c r="H94">
        <v>512</v>
      </c>
      <c r="I94">
        <v>470</v>
      </c>
      <c r="J94">
        <v>512</v>
      </c>
      <c r="K94">
        <v>479</v>
      </c>
      <c r="L94">
        <v>482</v>
      </c>
      <c r="M94">
        <v>481</v>
      </c>
      <c r="N94">
        <v>482</v>
      </c>
      <c r="O94">
        <v>472</v>
      </c>
      <c r="P94">
        <v>457</v>
      </c>
      <c r="Q94">
        <v>477</v>
      </c>
      <c r="R94">
        <v>482</v>
      </c>
      <c r="S94">
        <v>480</v>
      </c>
      <c r="T94">
        <v>482</v>
      </c>
      <c r="U94">
        <v>475</v>
      </c>
      <c r="V94">
        <v>457</v>
      </c>
      <c r="W94">
        <v>483</v>
      </c>
      <c r="X94">
        <v>475</v>
      </c>
      <c r="Y94">
        <v>457</v>
      </c>
      <c r="Z94">
        <v>483</v>
      </c>
      <c r="AA94">
        <v>476</v>
      </c>
      <c r="AB94">
        <v>439</v>
      </c>
      <c r="AC94">
        <v>483</v>
      </c>
      <c r="AD94">
        <v>473</v>
      </c>
      <c r="AE94">
        <v>457</v>
      </c>
      <c r="AF94">
        <v>483</v>
      </c>
      <c r="AG94">
        <v>473</v>
      </c>
      <c r="AH94">
        <v>457</v>
      </c>
      <c r="AI94">
        <v>483</v>
      </c>
    </row>
    <row r="95" spans="1:35" x14ac:dyDescent="0.45">
      <c r="A95">
        <v>493</v>
      </c>
      <c r="B95">
        <v>512</v>
      </c>
      <c r="C95">
        <v>496</v>
      </c>
      <c r="D95">
        <v>512</v>
      </c>
      <c r="E95">
        <v>491</v>
      </c>
      <c r="F95">
        <v>494</v>
      </c>
      <c r="G95">
        <v>474</v>
      </c>
      <c r="H95">
        <v>512</v>
      </c>
      <c r="I95">
        <v>472</v>
      </c>
      <c r="J95">
        <v>512</v>
      </c>
      <c r="K95">
        <v>480</v>
      </c>
      <c r="L95">
        <v>469</v>
      </c>
      <c r="M95">
        <v>477</v>
      </c>
      <c r="N95">
        <v>469</v>
      </c>
      <c r="O95">
        <v>468</v>
      </c>
      <c r="P95">
        <v>448</v>
      </c>
      <c r="Q95">
        <v>478</v>
      </c>
      <c r="R95">
        <v>469</v>
      </c>
      <c r="S95">
        <v>479</v>
      </c>
      <c r="T95">
        <v>469</v>
      </c>
      <c r="U95">
        <v>479</v>
      </c>
      <c r="V95">
        <v>456</v>
      </c>
      <c r="W95">
        <v>482</v>
      </c>
      <c r="X95">
        <v>479</v>
      </c>
      <c r="Y95">
        <v>456</v>
      </c>
      <c r="Z95">
        <v>482</v>
      </c>
      <c r="AA95">
        <v>474</v>
      </c>
      <c r="AB95">
        <v>442</v>
      </c>
      <c r="AC95">
        <v>483</v>
      </c>
      <c r="AD95">
        <v>470</v>
      </c>
      <c r="AE95">
        <v>456</v>
      </c>
      <c r="AF95">
        <v>482</v>
      </c>
      <c r="AG95">
        <v>470</v>
      </c>
      <c r="AH95">
        <v>456</v>
      </c>
      <c r="AI95">
        <v>482</v>
      </c>
    </row>
    <row r="96" spans="1:35" x14ac:dyDescent="0.45">
      <c r="A96">
        <v>495</v>
      </c>
      <c r="B96">
        <v>512</v>
      </c>
      <c r="C96">
        <v>491</v>
      </c>
      <c r="D96">
        <v>512</v>
      </c>
      <c r="E96">
        <v>494</v>
      </c>
      <c r="F96">
        <v>496</v>
      </c>
      <c r="G96">
        <v>472</v>
      </c>
      <c r="H96">
        <v>512</v>
      </c>
      <c r="I96">
        <v>471</v>
      </c>
      <c r="J96">
        <v>512</v>
      </c>
      <c r="K96">
        <v>478</v>
      </c>
      <c r="L96">
        <v>473</v>
      </c>
      <c r="M96">
        <v>480</v>
      </c>
      <c r="N96">
        <v>471</v>
      </c>
      <c r="O96">
        <v>475</v>
      </c>
      <c r="P96">
        <v>443</v>
      </c>
      <c r="Q96">
        <v>480</v>
      </c>
      <c r="R96">
        <v>473</v>
      </c>
      <c r="S96">
        <v>481</v>
      </c>
      <c r="T96">
        <v>473</v>
      </c>
      <c r="U96">
        <v>470</v>
      </c>
      <c r="V96">
        <v>455</v>
      </c>
      <c r="W96">
        <v>483</v>
      </c>
      <c r="X96">
        <v>470</v>
      </c>
      <c r="Y96">
        <v>455</v>
      </c>
      <c r="Z96">
        <v>483</v>
      </c>
      <c r="AA96">
        <v>476</v>
      </c>
      <c r="AB96">
        <v>437</v>
      </c>
      <c r="AC96">
        <v>482</v>
      </c>
      <c r="AD96">
        <v>482</v>
      </c>
      <c r="AE96">
        <v>455</v>
      </c>
      <c r="AF96">
        <v>483</v>
      </c>
      <c r="AG96">
        <v>482</v>
      </c>
      <c r="AH96">
        <v>455</v>
      </c>
      <c r="AI96">
        <v>483</v>
      </c>
    </row>
    <row r="97" spans="1:160" x14ac:dyDescent="0.45">
      <c r="A97">
        <v>488</v>
      </c>
      <c r="B97">
        <v>512</v>
      </c>
      <c r="C97">
        <v>494</v>
      </c>
      <c r="D97">
        <v>512</v>
      </c>
      <c r="E97">
        <v>493</v>
      </c>
      <c r="F97">
        <v>496</v>
      </c>
      <c r="G97">
        <v>474</v>
      </c>
      <c r="H97">
        <v>512</v>
      </c>
      <c r="I97">
        <v>474</v>
      </c>
      <c r="J97">
        <v>512</v>
      </c>
      <c r="K97">
        <v>477</v>
      </c>
      <c r="L97">
        <v>463</v>
      </c>
      <c r="M97">
        <v>483</v>
      </c>
      <c r="N97">
        <v>463</v>
      </c>
      <c r="O97">
        <v>485</v>
      </c>
      <c r="P97">
        <v>457</v>
      </c>
      <c r="Q97">
        <v>480</v>
      </c>
      <c r="R97">
        <v>463</v>
      </c>
      <c r="S97">
        <v>483</v>
      </c>
      <c r="T97">
        <v>463</v>
      </c>
      <c r="U97">
        <v>476</v>
      </c>
      <c r="V97">
        <v>461</v>
      </c>
      <c r="W97">
        <v>483</v>
      </c>
      <c r="X97">
        <v>476</v>
      </c>
      <c r="Y97">
        <v>461</v>
      </c>
      <c r="Z97">
        <v>483</v>
      </c>
      <c r="AA97">
        <v>480</v>
      </c>
      <c r="AB97">
        <v>445</v>
      </c>
      <c r="AC97">
        <v>483</v>
      </c>
      <c r="AD97">
        <v>479</v>
      </c>
      <c r="AE97">
        <v>461</v>
      </c>
      <c r="AF97">
        <v>483</v>
      </c>
      <c r="AG97">
        <v>479</v>
      </c>
      <c r="AH97">
        <v>461</v>
      </c>
      <c r="AI97">
        <v>483</v>
      </c>
    </row>
    <row r="98" spans="1:160" x14ac:dyDescent="0.45">
      <c r="A98">
        <v>497</v>
      </c>
      <c r="B98">
        <v>512</v>
      </c>
      <c r="C98">
        <v>486</v>
      </c>
      <c r="D98">
        <v>512</v>
      </c>
      <c r="E98">
        <v>496</v>
      </c>
      <c r="F98">
        <v>495</v>
      </c>
      <c r="G98">
        <v>470</v>
      </c>
      <c r="H98">
        <v>512</v>
      </c>
      <c r="I98">
        <v>477</v>
      </c>
      <c r="J98">
        <v>512</v>
      </c>
      <c r="K98">
        <v>484</v>
      </c>
      <c r="L98">
        <v>468</v>
      </c>
      <c r="M98">
        <v>475</v>
      </c>
      <c r="N98">
        <v>468</v>
      </c>
      <c r="O98">
        <v>471</v>
      </c>
      <c r="P98">
        <v>461</v>
      </c>
      <c r="Q98">
        <v>483</v>
      </c>
      <c r="R98">
        <v>468</v>
      </c>
      <c r="S98">
        <v>484</v>
      </c>
      <c r="T98">
        <v>468</v>
      </c>
      <c r="U98">
        <v>474</v>
      </c>
      <c r="V98">
        <v>445</v>
      </c>
      <c r="W98">
        <v>483</v>
      </c>
      <c r="X98">
        <v>474</v>
      </c>
      <c r="Y98">
        <v>445</v>
      </c>
      <c r="Z98">
        <v>483</v>
      </c>
      <c r="AA98">
        <v>470</v>
      </c>
      <c r="AB98">
        <v>436</v>
      </c>
      <c r="AC98">
        <v>483</v>
      </c>
      <c r="AD98">
        <v>483</v>
      </c>
      <c r="AE98">
        <v>445</v>
      </c>
      <c r="AF98">
        <v>483</v>
      </c>
      <c r="AG98">
        <v>483</v>
      </c>
      <c r="AH98">
        <v>445</v>
      </c>
      <c r="AI98">
        <v>483</v>
      </c>
    </row>
    <row r="99" spans="1:160" x14ac:dyDescent="0.45">
      <c r="A99">
        <v>487</v>
      </c>
      <c r="B99">
        <v>512</v>
      </c>
      <c r="C99">
        <v>486</v>
      </c>
      <c r="D99">
        <v>512</v>
      </c>
      <c r="E99">
        <v>500</v>
      </c>
      <c r="F99">
        <v>492</v>
      </c>
      <c r="G99">
        <v>469</v>
      </c>
      <c r="H99">
        <v>512</v>
      </c>
      <c r="I99">
        <v>474</v>
      </c>
      <c r="J99">
        <v>512</v>
      </c>
      <c r="K99">
        <v>482</v>
      </c>
      <c r="L99">
        <v>479</v>
      </c>
      <c r="M99">
        <v>484</v>
      </c>
      <c r="N99">
        <v>479</v>
      </c>
      <c r="O99">
        <v>479</v>
      </c>
      <c r="P99">
        <v>458</v>
      </c>
      <c r="Q99">
        <v>487</v>
      </c>
      <c r="R99">
        <v>480</v>
      </c>
      <c r="S99">
        <v>484</v>
      </c>
      <c r="T99">
        <v>480</v>
      </c>
      <c r="U99">
        <v>477</v>
      </c>
      <c r="V99">
        <v>454</v>
      </c>
      <c r="W99">
        <v>482</v>
      </c>
      <c r="X99">
        <v>477</v>
      </c>
      <c r="Y99">
        <v>454</v>
      </c>
      <c r="Z99">
        <v>482</v>
      </c>
      <c r="AA99">
        <v>474</v>
      </c>
      <c r="AB99">
        <v>435</v>
      </c>
      <c r="AC99">
        <v>483</v>
      </c>
      <c r="AD99">
        <v>474</v>
      </c>
      <c r="AE99">
        <v>454</v>
      </c>
      <c r="AF99">
        <v>482</v>
      </c>
      <c r="AG99">
        <v>474</v>
      </c>
      <c r="AH99">
        <v>454</v>
      </c>
      <c r="AI99">
        <v>482</v>
      </c>
    </row>
    <row r="100" spans="1:160" x14ac:dyDescent="0.45">
      <c r="A100">
        <v>491</v>
      </c>
      <c r="B100">
        <v>512</v>
      </c>
      <c r="C100">
        <v>494</v>
      </c>
      <c r="D100">
        <v>512</v>
      </c>
      <c r="E100">
        <v>496</v>
      </c>
      <c r="F100">
        <v>498</v>
      </c>
      <c r="G100">
        <v>475</v>
      </c>
      <c r="H100">
        <v>512</v>
      </c>
      <c r="I100">
        <v>474</v>
      </c>
      <c r="J100">
        <v>512</v>
      </c>
      <c r="K100">
        <v>473</v>
      </c>
      <c r="L100">
        <v>459</v>
      </c>
      <c r="M100">
        <v>481</v>
      </c>
      <c r="N100">
        <v>459</v>
      </c>
      <c r="O100">
        <v>470</v>
      </c>
      <c r="P100">
        <v>454</v>
      </c>
      <c r="Q100">
        <v>478</v>
      </c>
      <c r="R100">
        <v>459</v>
      </c>
      <c r="S100">
        <v>479</v>
      </c>
      <c r="T100">
        <v>459</v>
      </c>
      <c r="U100">
        <v>483</v>
      </c>
      <c r="V100">
        <v>441</v>
      </c>
      <c r="W100">
        <v>482</v>
      </c>
      <c r="X100">
        <v>483</v>
      </c>
      <c r="Y100">
        <v>441</v>
      </c>
      <c r="Z100">
        <v>482</v>
      </c>
      <c r="AA100">
        <v>480</v>
      </c>
      <c r="AB100">
        <v>448</v>
      </c>
      <c r="AC100">
        <v>483</v>
      </c>
      <c r="AD100">
        <v>480</v>
      </c>
      <c r="AE100">
        <v>441</v>
      </c>
      <c r="AF100">
        <v>482</v>
      </c>
      <c r="AG100">
        <v>480</v>
      </c>
      <c r="AH100">
        <v>441</v>
      </c>
      <c r="AI100">
        <v>482</v>
      </c>
    </row>
    <row r="101" spans="1:160" x14ac:dyDescent="0.45">
      <c r="A101">
        <v>493</v>
      </c>
      <c r="B101">
        <v>512</v>
      </c>
      <c r="C101">
        <v>492</v>
      </c>
      <c r="D101">
        <v>512</v>
      </c>
      <c r="E101">
        <v>495</v>
      </c>
      <c r="F101">
        <v>496</v>
      </c>
      <c r="G101">
        <v>472</v>
      </c>
      <c r="H101">
        <v>512</v>
      </c>
      <c r="I101">
        <v>473</v>
      </c>
      <c r="J101">
        <v>512</v>
      </c>
      <c r="K101">
        <v>479</v>
      </c>
      <c r="L101">
        <v>469</v>
      </c>
      <c r="M101">
        <v>483</v>
      </c>
      <c r="N101">
        <v>469</v>
      </c>
      <c r="O101">
        <v>475</v>
      </c>
      <c r="P101">
        <v>461</v>
      </c>
      <c r="Q101">
        <v>481</v>
      </c>
      <c r="R101">
        <v>469</v>
      </c>
      <c r="S101">
        <v>482</v>
      </c>
      <c r="T101">
        <v>469</v>
      </c>
      <c r="U101">
        <v>474</v>
      </c>
      <c r="V101">
        <v>445</v>
      </c>
      <c r="W101">
        <v>482</v>
      </c>
      <c r="X101">
        <v>474</v>
      </c>
      <c r="Y101">
        <v>445</v>
      </c>
      <c r="Z101">
        <v>482</v>
      </c>
      <c r="AA101">
        <v>482</v>
      </c>
      <c r="AB101">
        <v>455</v>
      </c>
      <c r="AC101">
        <v>482</v>
      </c>
      <c r="AD101">
        <v>477</v>
      </c>
      <c r="AE101">
        <v>445</v>
      </c>
      <c r="AF101">
        <v>482</v>
      </c>
      <c r="AG101">
        <v>477</v>
      </c>
      <c r="AH101">
        <v>445</v>
      </c>
      <c r="AI101">
        <v>482</v>
      </c>
    </row>
    <row r="102" spans="1:160" x14ac:dyDescent="0.45">
      <c r="A102">
        <v>492</v>
      </c>
      <c r="B102">
        <v>512</v>
      </c>
      <c r="C102">
        <v>497</v>
      </c>
      <c r="D102">
        <v>512</v>
      </c>
      <c r="E102">
        <v>489</v>
      </c>
      <c r="F102">
        <v>497</v>
      </c>
      <c r="G102">
        <v>476</v>
      </c>
      <c r="H102">
        <v>512</v>
      </c>
      <c r="I102">
        <v>472</v>
      </c>
      <c r="J102">
        <v>512</v>
      </c>
      <c r="K102">
        <v>478</v>
      </c>
      <c r="L102">
        <v>462</v>
      </c>
      <c r="M102">
        <v>478</v>
      </c>
      <c r="N102">
        <v>462</v>
      </c>
      <c r="O102">
        <v>473</v>
      </c>
      <c r="P102">
        <v>460</v>
      </c>
      <c r="Q102">
        <v>475</v>
      </c>
      <c r="R102">
        <v>462</v>
      </c>
      <c r="S102">
        <v>476</v>
      </c>
      <c r="T102">
        <v>462</v>
      </c>
      <c r="U102">
        <v>476</v>
      </c>
      <c r="V102">
        <v>455</v>
      </c>
      <c r="W102">
        <v>483</v>
      </c>
      <c r="X102">
        <v>476</v>
      </c>
      <c r="Y102">
        <v>455</v>
      </c>
      <c r="Z102">
        <v>483</v>
      </c>
      <c r="AA102">
        <v>472</v>
      </c>
      <c r="AB102">
        <v>463</v>
      </c>
      <c r="AC102">
        <v>482</v>
      </c>
      <c r="AD102">
        <v>474</v>
      </c>
      <c r="AE102">
        <v>455</v>
      </c>
      <c r="AF102">
        <v>483</v>
      </c>
      <c r="AG102">
        <v>474</v>
      </c>
      <c r="AH102">
        <v>455</v>
      </c>
      <c r="AI102">
        <v>483</v>
      </c>
    </row>
    <row r="104" spans="1:160" x14ac:dyDescent="0.45">
      <c r="A104" t="s">
        <v>0</v>
      </c>
      <c r="AL104" t="s">
        <v>19</v>
      </c>
      <c r="AM104" s="3">
        <v>2.2000000000000002</v>
      </c>
      <c r="BW104" t="s">
        <v>31</v>
      </c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</row>
    <row r="105" spans="1:160" x14ac:dyDescent="0.45"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</row>
    <row r="106" spans="1:160" x14ac:dyDescent="0.45">
      <c r="A106" s="2"/>
      <c r="B106" s="2" t="str">
        <f>A2</f>
        <v>UF Bitdiff Cbrt</v>
      </c>
      <c r="C106" s="2" t="str">
        <f t="shared" ref="C106:AJ106" si="0">B2</f>
        <v>UF BitdiffVA Cbrt</v>
      </c>
      <c r="D106" s="2" t="str">
        <f t="shared" si="0"/>
        <v>UF HardLog Cbrt</v>
      </c>
      <c r="E106" s="2" t="str">
        <f t="shared" si="0"/>
        <v>UF HardLogVA Cbrt</v>
      </c>
      <c r="F106" s="2" t="str">
        <f t="shared" si="0"/>
        <v>UF Log Cbrt</v>
      </c>
      <c r="G106" s="2" t="str">
        <f t="shared" si="0"/>
        <v>UF LogVA Cbrt</v>
      </c>
      <c r="H106" s="2" t="str">
        <f t="shared" si="0"/>
        <v>UF Mul Cbrt</v>
      </c>
      <c r="I106" s="2" t="str">
        <f t="shared" si="0"/>
        <v>UF MulVA Cbrt</v>
      </c>
      <c r="J106" s="2" t="str">
        <f t="shared" si="0"/>
        <v>UF NoLog Cbrt</v>
      </c>
      <c r="K106" s="2" t="str">
        <f t="shared" si="0"/>
        <v>UF NoLogVA Cbrt</v>
      </c>
      <c r="L106" s="2" t="str">
        <f t="shared" si="0"/>
        <v>UFDistr Bitdiff Cbrt</v>
      </c>
      <c r="M106" s="2" t="str">
        <f t="shared" si="0"/>
        <v>UFDistr BitdiffVA Cbrt</v>
      </c>
      <c r="N106" s="2" t="str">
        <f t="shared" si="0"/>
        <v>UFDistr HardLog Cbrt</v>
      </c>
      <c r="O106" s="2" t="str">
        <f t="shared" si="0"/>
        <v>UFDistr HardLogVA Cbrt</v>
      </c>
      <c r="P106" s="2" t="str">
        <f t="shared" si="0"/>
        <v>UFDistr Log Cbrt</v>
      </c>
      <c r="Q106" s="2" t="str">
        <f t="shared" si="0"/>
        <v>UFDistr LogVA Cbrt</v>
      </c>
      <c r="R106" s="2" t="str">
        <f t="shared" si="0"/>
        <v>UFDistr Mul Cbrt</v>
      </c>
      <c r="S106" s="2" t="str">
        <f t="shared" si="0"/>
        <v>UFDistr MulVA Cbrt</v>
      </c>
      <c r="T106" s="2" t="str">
        <f t="shared" si="0"/>
        <v>UFDistr NoLog Cbrt</v>
      </c>
      <c r="U106" s="2" t="str">
        <f t="shared" si="0"/>
        <v>UFDistr NoLogVA Cbrt</v>
      </c>
      <c r="V106" s="2" t="str">
        <f t="shared" si="0"/>
        <v>UFCenter Bitdiff Cbrt</v>
      </c>
      <c r="W106" s="2" t="str">
        <f t="shared" si="0"/>
        <v>UFCenter BitdiffVA Cbrt</v>
      </c>
      <c r="X106" s="2" t="str">
        <f t="shared" si="0"/>
        <v>UFCenter BitdiffFN Cbrt</v>
      </c>
      <c r="Y106" s="2" t="str">
        <f t="shared" si="0"/>
        <v>UFCenter HardLog Cbrt</v>
      </c>
      <c r="Z106" s="2" t="str">
        <f t="shared" si="0"/>
        <v>UFCenter HardLogVA Cbrt</v>
      </c>
      <c r="AA106" s="2" t="str">
        <f t="shared" si="0"/>
        <v>UFCenter HardLogFN Cbrt</v>
      </c>
      <c r="AB106" s="2" t="str">
        <f t="shared" si="0"/>
        <v>UFCenter Log Cbrt</v>
      </c>
      <c r="AC106" s="2" t="str">
        <f t="shared" si="0"/>
        <v>UFCenter LogVA Cbrt</v>
      </c>
      <c r="AD106" s="2" t="str">
        <f t="shared" si="0"/>
        <v>UFCenter LogFN Cbrt</v>
      </c>
      <c r="AE106" s="2" t="str">
        <f t="shared" si="0"/>
        <v>UFCenter Mul Cbrt</v>
      </c>
      <c r="AF106" s="2" t="str">
        <f t="shared" si="0"/>
        <v>UFCenter MulVA Cbrt</v>
      </c>
      <c r="AG106" s="2" t="str">
        <f t="shared" si="0"/>
        <v>UFCenter MulFN Cbrt</v>
      </c>
      <c r="AH106" s="2" t="str">
        <f t="shared" si="0"/>
        <v>UFCenter NoLog Cbrt</v>
      </c>
      <c r="AI106" s="2" t="str">
        <f t="shared" si="0"/>
        <v>UFCenter NoLogVA Cbrt</v>
      </c>
      <c r="AJ106" s="2" t="str">
        <f t="shared" si="0"/>
        <v>UFCenter NoLogFN Cbrt</v>
      </c>
      <c r="AM106" s="4" t="str">
        <f>A2</f>
        <v>UF Bitdiff Cbrt</v>
      </c>
      <c r="AN106" s="4" t="str">
        <f t="shared" ref="AN106:BU106" si="1">B2</f>
        <v>UF BitdiffVA Cbrt</v>
      </c>
      <c r="AO106" s="4" t="str">
        <f t="shared" si="1"/>
        <v>UF HardLog Cbrt</v>
      </c>
      <c r="AP106" s="4" t="str">
        <f t="shared" si="1"/>
        <v>UF HardLogVA Cbrt</v>
      </c>
      <c r="AQ106" s="4" t="str">
        <f t="shared" si="1"/>
        <v>UF Log Cbrt</v>
      </c>
      <c r="AR106" s="4" t="str">
        <f t="shared" si="1"/>
        <v>UF LogVA Cbrt</v>
      </c>
      <c r="AS106" s="4" t="str">
        <f t="shared" si="1"/>
        <v>UF Mul Cbrt</v>
      </c>
      <c r="AT106" s="4" t="str">
        <f t="shared" si="1"/>
        <v>UF MulVA Cbrt</v>
      </c>
      <c r="AU106" s="4" t="str">
        <f t="shared" si="1"/>
        <v>UF NoLog Cbrt</v>
      </c>
      <c r="AV106" s="4" t="str">
        <f t="shared" si="1"/>
        <v>UF NoLogVA Cbrt</v>
      </c>
      <c r="AW106" s="4" t="str">
        <f t="shared" si="1"/>
        <v>UFDistr Bitdiff Cbrt</v>
      </c>
      <c r="AX106" s="4" t="str">
        <f t="shared" si="1"/>
        <v>UFDistr BitdiffVA Cbrt</v>
      </c>
      <c r="AY106" s="4" t="str">
        <f t="shared" si="1"/>
        <v>UFDistr HardLog Cbrt</v>
      </c>
      <c r="AZ106" s="4" t="str">
        <f t="shared" si="1"/>
        <v>UFDistr HardLogVA Cbrt</v>
      </c>
      <c r="BA106" s="4" t="str">
        <f t="shared" si="1"/>
        <v>UFDistr Log Cbrt</v>
      </c>
      <c r="BB106" s="4" t="str">
        <f t="shared" si="1"/>
        <v>UFDistr LogVA Cbrt</v>
      </c>
      <c r="BC106" s="4" t="str">
        <f t="shared" si="1"/>
        <v>UFDistr Mul Cbrt</v>
      </c>
      <c r="BD106" s="4" t="str">
        <f t="shared" si="1"/>
        <v>UFDistr MulVA Cbrt</v>
      </c>
      <c r="BE106" s="4" t="str">
        <f t="shared" si="1"/>
        <v>UFDistr NoLog Cbrt</v>
      </c>
      <c r="BF106" s="4" t="str">
        <f t="shared" si="1"/>
        <v>UFDistr NoLogVA Cbrt</v>
      </c>
      <c r="BG106" s="4" t="str">
        <f t="shared" si="1"/>
        <v>UFCenter Bitdiff Cbrt</v>
      </c>
      <c r="BH106" s="4" t="str">
        <f t="shared" si="1"/>
        <v>UFCenter BitdiffVA Cbrt</v>
      </c>
      <c r="BI106" s="4" t="str">
        <f t="shared" si="1"/>
        <v>UFCenter BitdiffFN Cbrt</v>
      </c>
      <c r="BJ106" s="4" t="str">
        <f t="shared" si="1"/>
        <v>UFCenter HardLog Cbrt</v>
      </c>
      <c r="BK106" s="4" t="str">
        <f t="shared" si="1"/>
        <v>UFCenter HardLogVA Cbrt</v>
      </c>
      <c r="BL106" s="4" t="str">
        <f t="shared" si="1"/>
        <v>UFCenter HardLogFN Cbrt</v>
      </c>
      <c r="BM106" s="4" t="str">
        <f t="shared" si="1"/>
        <v>UFCenter Log Cbrt</v>
      </c>
      <c r="BN106" s="4" t="str">
        <f t="shared" si="1"/>
        <v>UFCenter LogVA Cbrt</v>
      </c>
      <c r="BO106" s="4" t="str">
        <f t="shared" si="1"/>
        <v>UFCenter LogFN Cbrt</v>
      </c>
      <c r="BP106" s="4" t="str">
        <f t="shared" si="1"/>
        <v>UFCenter Mul Cbrt</v>
      </c>
      <c r="BQ106" s="4" t="str">
        <f t="shared" si="1"/>
        <v>UFCenter MulVA Cbrt</v>
      </c>
      <c r="BR106" s="4" t="str">
        <f t="shared" si="1"/>
        <v>UFCenter MulFN Cbrt</v>
      </c>
      <c r="BS106" s="4" t="str">
        <f t="shared" si="1"/>
        <v>UFCenter NoLog Cbrt</v>
      </c>
      <c r="BT106" s="4" t="str">
        <f t="shared" si="1"/>
        <v>UFCenter NoLogVA Cbrt</v>
      </c>
      <c r="BU106" s="4" t="str">
        <f t="shared" si="1"/>
        <v>UFCenter NoLogFN Cbrt</v>
      </c>
      <c r="BW106" s="2"/>
      <c r="BX106" s="2" t="str">
        <f>A2</f>
        <v>UF Bitdiff Cbrt</v>
      </c>
      <c r="BY106" s="2" t="str">
        <f t="shared" ref="BY106:DF106" si="2">B2</f>
        <v>UF BitdiffVA Cbrt</v>
      </c>
      <c r="BZ106" s="2" t="str">
        <f t="shared" si="2"/>
        <v>UF HardLog Cbrt</v>
      </c>
      <c r="CA106" s="2" t="str">
        <f t="shared" si="2"/>
        <v>UF HardLogVA Cbrt</v>
      </c>
      <c r="CB106" s="2" t="str">
        <f t="shared" si="2"/>
        <v>UF Log Cbrt</v>
      </c>
      <c r="CC106" s="2" t="str">
        <f t="shared" si="2"/>
        <v>UF LogVA Cbrt</v>
      </c>
      <c r="CD106" s="2" t="str">
        <f t="shared" si="2"/>
        <v>UF Mul Cbrt</v>
      </c>
      <c r="CE106" s="2" t="str">
        <f t="shared" si="2"/>
        <v>UF MulVA Cbrt</v>
      </c>
      <c r="CF106" s="2" t="str">
        <f t="shared" si="2"/>
        <v>UF NoLog Cbrt</v>
      </c>
      <c r="CG106" s="2" t="str">
        <f t="shared" si="2"/>
        <v>UF NoLogVA Cbrt</v>
      </c>
      <c r="CH106" s="2" t="str">
        <f t="shared" si="2"/>
        <v>UFDistr Bitdiff Cbrt</v>
      </c>
      <c r="CI106" s="2" t="str">
        <f t="shared" si="2"/>
        <v>UFDistr BitdiffVA Cbrt</v>
      </c>
      <c r="CJ106" s="2" t="str">
        <f t="shared" si="2"/>
        <v>UFDistr HardLog Cbrt</v>
      </c>
      <c r="CK106" s="2" t="str">
        <f t="shared" si="2"/>
        <v>UFDistr HardLogVA Cbrt</v>
      </c>
      <c r="CL106" s="2" t="str">
        <f t="shared" si="2"/>
        <v>UFDistr Log Cbrt</v>
      </c>
      <c r="CM106" s="2" t="str">
        <f t="shared" si="2"/>
        <v>UFDistr LogVA Cbrt</v>
      </c>
      <c r="CN106" s="2" t="str">
        <f t="shared" si="2"/>
        <v>UFDistr Mul Cbrt</v>
      </c>
      <c r="CO106" s="2" t="str">
        <f t="shared" si="2"/>
        <v>UFDistr MulVA Cbrt</v>
      </c>
      <c r="CP106" s="2" t="str">
        <f t="shared" si="2"/>
        <v>UFDistr NoLog Cbrt</v>
      </c>
      <c r="CQ106" s="2" t="str">
        <f t="shared" si="2"/>
        <v>UFDistr NoLogVA Cbrt</v>
      </c>
      <c r="CR106" s="2" t="str">
        <f t="shared" si="2"/>
        <v>UFCenter Bitdiff Cbrt</v>
      </c>
      <c r="CS106" s="2" t="str">
        <f t="shared" si="2"/>
        <v>UFCenter BitdiffVA Cbrt</v>
      </c>
      <c r="CT106" s="2" t="str">
        <f t="shared" si="2"/>
        <v>UFCenter BitdiffFN Cbrt</v>
      </c>
      <c r="CU106" s="2" t="str">
        <f t="shared" si="2"/>
        <v>UFCenter HardLog Cbrt</v>
      </c>
      <c r="CV106" s="2" t="str">
        <f t="shared" si="2"/>
        <v>UFCenter HardLogVA Cbrt</v>
      </c>
      <c r="CW106" s="2" t="str">
        <f t="shared" si="2"/>
        <v>UFCenter HardLogFN Cbrt</v>
      </c>
      <c r="CX106" s="2" t="str">
        <f t="shared" si="2"/>
        <v>UFCenter Log Cbrt</v>
      </c>
      <c r="CY106" s="2" t="str">
        <f t="shared" si="2"/>
        <v>UFCenter LogVA Cbrt</v>
      </c>
      <c r="CZ106" s="2" t="str">
        <f t="shared" si="2"/>
        <v>UFCenter LogFN Cbrt</v>
      </c>
      <c r="DA106" s="2" t="str">
        <f t="shared" si="2"/>
        <v>UFCenter Mul Cbrt</v>
      </c>
      <c r="DB106" s="2" t="str">
        <f t="shared" si="2"/>
        <v>UFCenter MulVA Cbrt</v>
      </c>
      <c r="DC106" s="2" t="str">
        <f t="shared" si="2"/>
        <v>UFCenter MulFN Cbrt</v>
      </c>
      <c r="DD106" s="2" t="str">
        <f t="shared" si="2"/>
        <v>UFCenter NoLog Cbrt</v>
      </c>
      <c r="DE106" s="2" t="str">
        <f t="shared" si="2"/>
        <v>UFCenter NoLogVA Cbrt</v>
      </c>
      <c r="DF106" s="2" t="str">
        <f t="shared" si="2"/>
        <v>UFCenter NoLogFN Cbrt</v>
      </c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</row>
    <row r="107" spans="1:160" x14ac:dyDescent="0.45">
      <c r="A107" t="s">
        <v>1</v>
      </c>
      <c r="B107">
        <f>AVERAGE(A3:A102)</f>
        <v>490.5</v>
      </c>
      <c r="C107">
        <f t="shared" ref="C107:AJ107" si="3">AVERAGE(B3:B102)</f>
        <v>512</v>
      </c>
      <c r="D107">
        <f t="shared" si="3"/>
        <v>491.49</v>
      </c>
      <c r="E107">
        <f t="shared" si="3"/>
        <v>512</v>
      </c>
      <c r="F107">
        <f t="shared" si="3"/>
        <v>493.06</v>
      </c>
      <c r="G107">
        <f t="shared" si="3"/>
        <v>495.87</v>
      </c>
      <c r="H107">
        <f t="shared" si="3"/>
        <v>472.83</v>
      </c>
      <c r="I107">
        <f t="shared" si="3"/>
        <v>512</v>
      </c>
      <c r="J107">
        <f t="shared" si="3"/>
        <v>472.64</v>
      </c>
      <c r="K107">
        <f t="shared" si="3"/>
        <v>512</v>
      </c>
      <c r="L107">
        <f t="shared" si="3"/>
        <v>477.74</v>
      </c>
      <c r="M107">
        <f t="shared" si="3"/>
        <v>465.96</v>
      </c>
      <c r="N107">
        <f t="shared" si="3"/>
        <v>478.48</v>
      </c>
      <c r="O107">
        <f t="shared" si="3"/>
        <v>465.36</v>
      </c>
      <c r="P107">
        <f t="shared" si="3"/>
        <v>475.78</v>
      </c>
      <c r="Q107">
        <f t="shared" si="3"/>
        <v>456.31</v>
      </c>
      <c r="R107">
        <f t="shared" si="3"/>
        <v>480.44</v>
      </c>
      <c r="S107">
        <f t="shared" si="3"/>
        <v>466.95</v>
      </c>
      <c r="T107">
        <f t="shared" si="3"/>
        <v>480.53</v>
      </c>
      <c r="U107">
        <f t="shared" si="3"/>
        <v>466.95</v>
      </c>
      <c r="V107">
        <f t="shared" si="3"/>
        <v>477.11</v>
      </c>
      <c r="W107">
        <f t="shared" si="3"/>
        <v>454.37</v>
      </c>
      <c r="X107">
        <f t="shared" si="3"/>
        <v>482.44</v>
      </c>
      <c r="Y107">
        <f t="shared" si="3"/>
        <v>477.11</v>
      </c>
      <c r="Z107">
        <f t="shared" si="3"/>
        <v>454.37</v>
      </c>
      <c r="AA107">
        <f t="shared" si="3"/>
        <v>482.44</v>
      </c>
      <c r="AB107">
        <f t="shared" si="3"/>
        <v>476.19</v>
      </c>
      <c r="AC107" s="20">
        <f t="shared" si="3"/>
        <v>444.96</v>
      </c>
      <c r="AD107">
        <f t="shared" si="3"/>
        <v>482.11</v>
      </c>
      <c r="AE107">
        <f t="shared" si="3"/>
        <v>477.35</v>
      </c>
      <c r="AF107">
        <f t="shared" si="3"/>
        <v>454.37</v>
      </c>
      <c r="AG107">
        <f t="shared" si="3"/>
        <v>482.44</v>
      </c>
      <c r="AH107">
        <f t="shared" si="3"/>
        <v>477.35</v>
      </c>
      <c r="AI107">
        <f t="shared" si="3"/>
        <v>454.37</v>
      </c>
      <c r="AJ107">
        <f t="shared" si="3"/>
        <v>482.44</v>
      </c>
      <c r="AL107" t="s">
        <v>22</v>
      </c>
      <c r="AM107" s="5">
        <f>AM114-$AM121</f>
        <v>481</v>
      </c>
      <c r="AN107" s="6">
        <f t="shared" ref="AN107:BU107" si="4">AN114-$AM121</f>
        <v>512</v>
      </c>
      <c r="AO107" s="6">
        <f t="shared" si="4"/>
        <v>485</v>
      </c>
      <c r="AP107" s="6">
        <f t="shared" si="4"/>
        <v>512</v>
      </c>
      <c r="AQ107" s="6">
        <f t="shared" si="4"/>
        <v>487</v>
      </c>
      <c r="AR107" s="6">
        <f t="shared" si="4"/>
        <v>492</v>
      </c>
      <c r="AS107" s="6">
        <f t="shared" si="4"/>
        <v>466</v>
      </c>
      <c r="AT107" s="6">
        <f t="shared" si="4"/>
        <v>512</v>
      </c>
      <c r="AU107" s="6">
        <f t="shared" si="4"/>
        <v>467</v>
      </c>
      <c r="AV107" s="6">
        <f t="shared" si="4"/>
        <v>512</v>
      </c>
      <c r="AW107" s="6">
        <f t="shared" si="4"/>
        <v>468</v>
      </c>
      <c r="AX107" s="6">
        <f t="shared" si="4"/>
        <v>449</v>
      </c>
      <c r="AY107" s="6">
        <f t="shared" si="4"/>
        <v>467</v>
      </c>
      <c r="AZ107" s="6">
        <f t="shared" si="4"/>
        <v>449</v>
      </c>
      <c r="BA107" s="6">
        <f t="shared" si="4"/>
        <v>464</v>
      </c>
      <c r="BB107" s="6">
        <f t="shared" si="4"/>
        <v>430</v>
      </c>
      <c r="BC107" s="6">
        <f t="shared" si="4"/>
        <v>467</v>
      </c>
      <c r="BD107" s="6">
        <f t="shared" si="4"/>
        <v>449</v>
      </c>
      <c r="BE107" s="6">
        <f t="shared" si="4"/>
        <v>473</v>
      </c>
      <c r="BF107" s="6">
        <f t="shared" si="4"/>
        <v>449</v>
      </c>
      <c r="BG107" s="6">
        <f t="shared" si="4"/>
        <v>467</v>
      </c>
      <c r="BH107" s="6">
        <f t="shared" si="4"/>
        <v>439</v>
      </c>
      <c r="BI107" s="6">
        <f t="shared" si="4"/>
        <v>481</v>
      </c>
      <c r="BJ107" s="6">
        <f t="shared" si="4"/>
        <v>467</v>
      </c>
      <c r="BK107" s="6">
        <f t="shared" si="4"/>
        <v>439</v>
      </c>
      <c r="BL107" s="6">
        <f t="shared" si="4"/>
        <v>481</v>
      </c>
      <c r="BM107" s="6">
        <f t="shared" si="4"/>
        <v>462</v>
      </c>
      <c r="BN107" s="6">
        <f t="shared" si="4"/>
        <v>413</v>
      </c>
      <c r="BO107" s="6">
        <f t="shared" si="4"/>
        <v>481</v>
      </c>
      <c r="BP107" s="6">
        <f t="shared" si="4"/>
        <v>464</v>
      </c>
      <c r="BQ107" s="6">
        <f t="shared" si="4"/>
        <v>439</v>
      </c>
      <c r="BR107" s="6">
        <f t="shared" si="4"/>
        <v>481</v>
      </c>
      <c r="BS107" s="6">
        <f t="shared" si="4"/>
        <v>464</v>
      </c>
      <c r="BT107" s="6">
        <f t="shared" si="4"/>
        <v>439</v>
      </c>
      <c r="BU107" s="7">
        <f t="shared" si="4"/>
        <v>481</v>
      </c>
      <c r="BW107" t="s">
        <v>32</v>
      </c>
      <c r="BX107">
        <f>[1]!SHAPIRO(A3:A102)</f>
        <v>0.9827330762465627</v>
      </c>
      <c r="BY107" t="e">
        <f>[1]!SHAPIRO(B3:B102)</f>
        <v>#VALUE!</v>
      </c>
      <c r="BZ107">
        <f>[1]!SHAPIRO(C3:C102)</f>
        <v>0.96946114312369214</v>
      </c>
      <c r="CA107" t="e">
        <f>[1]!SHAPIRO(D3:D102)</f>
        <v>#VALUE!</v>
      </c>
      <c r="CB107">
        <f>[1]!SHAPIRO(E3:E102)</f>
        <v>0.9803841584891051</v>
      </c>
      <c r="CC107">
        <f>[1]!SHAPIRO(F3:F102)</f>
        <v>0.95654155730889445</v>
      </c>
      <c r="CD107">
        <f>[1]!SHAPIRO(G3:G102)</f>
        <v>0.97756914658138905</v>
      </c>
      <c r="CE107" t="e">
        <f>[1]!SHAPIRO(H3:H102)</f>
        <v>#VALUE!</v>
      </c>
      <c r="CF107">
        <f>[1]!SHAPIRO(I3:I102)</f>
        <v>0.97455351943161828</v>
      </c>
      <c r="CG107" t="e">
        <f>[1]!SHAPIRO(J3:J102)</f>
        <v>#VALUE!</v>
      </c>
      <c r="CH107">
        <f>[1]!SHAPIRO(K3:K102)</f>
        <v>0.98242935686351518</v>
      </c>
      <c r="CI107">
        <f>[1]!SHAPIRO(L3:L102)</f>
        <v>0.98754236553066455</v>
      </c>
      <c r="CJ107">
        <f>[1]!SHAPIRO(M3:M102)</f>
        <v>0.98451485470584743</v>
      </c>
      <c r="CK107">
        <f>[1]!SHAPIRO(N3:N102)</f>
        <v>0.98688049997259053</v>
      </c>
      <c r="CL107">
        <f>[1]!SHAPIRO(O3:O102)</f>
        <v>0.98627774650405431</v>
      </c>
      <c r="CM107">
        <f>[1]!SHAPIRO(P3:P102)</f>
        <v>0.84133031101480815</v>
      </c>
      <c r="CN107">
        <f>[1]!SHAPIRO(Q3:Q102)</f>
        <v>0.97863576316018408</v>
      </c>
      <c r="CO107">
        <f>[1]!SHAPIRO(R3:R102)</f>
        <v>0.98800894674383188</v>
      </c>
      <c r="CP107">
        <f>[1]!SHAPIRO(S3:S102)</f>
        <v>0.97328735008985934</v>
      </c>
      <c r="CQ107">
        <f>[1]!SHAPIRO(T3:T102)</f>
        <v>0.98800894674383188</v>
      </c>
      <c r="CR107">
        <f>[1]!SHAPIRO(U3:U102)</f>
        <v>0.98954740402337349</v>
      </c>
      <c r="CS107">
        <f>[1]!SHAPIRO(V3:V102)</f>
        <v>0.98672347915016878</v>
      </c>
      <c r="CT107">
        <f>[1]!SHAPIRO(W3:W102)</f>
        <v>0.69422341938316379</v>
      </c>
      <c r="CU107">
        <f>[1]!SHAPIRO(X3:X102)</f>
        <v>0.98954740402337349</v>
      </c>
      <c r="CV107">
        <f>[1]!SHAPIRO(Y3:Y102)</f>
        <v>0.98672347915016878</v>
      </c>
      <c r="CW107">
        <f>[1]!SHAPIRO(Z3:Z102)</f>
        <v>0.69422341938316379</v>
      </c>
      <c r="CX107">
        <f>[1]!SHAPIRO(AA3:AA102)</f>
        <v>0.98687852839674295</v>
      </c>
      <c r="CY107">
        <f>[1]!SHAPIRO(AB3:AB102)</f>
        <v>0.88979564993737026</v>
      </c>
      <c r="CZ107">
        <f>[1]!SHAPIRO(AC3:AC102)</f>
        <v>0.80516883193639477</v>
      </c>
      <c r="DA107">
        <f>[1]!SHAPIRO(AD3:AD102)</f>
        <v>0.98541411590743844</v>
      </c>
      <c r="DB107">
        <f>[1]!SHAPIRO(AE3:AE102)</f>
        <v>0.98672347915016878</v>
      </c>
      <c r="DC107">
        <f>[1]!SHAPIRO(AF3:AF102)</f>
        <v>0.69422341938316379</v>
      </c>
      <c r="DD107">
        <f>[1]!SHAPIRO(AG3:AG102)</f>
        <v>0.98541411590743844</v>
      </c>
      <c r="DE107">
        <f>[1]!SHAPIRO(AH3:AH102)</f>
        <v>0.98672347915016878</v>
      </c>
      <c r="DF107">
        <f>[1]!SHAPIRO(AI3:AI102)</f>
        <v>0.69422341938316379</v>
      </c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</row>
    <row r="108" spans="1:160" x14ac:dyDescent="0.45">
      <c r="A108" t="s">
        <v>2</v>
      </c>
      <c r="B108">
        <f>_xlfn.STDEV.S(A3:A102)/SQRT(COUNT(A3:A102))</f>
        <v>0.33044200579211958</v>
      </c>
      <c r="C108">
        <f t="shared" ref="C108:AJ108" si="5">_xlfn.STDEV.S(B3:B102)/SQRT(COUNT(B3:B102))</f>
        <v>0</v>
      </c>
      <c r="D108">
        <f t="shared" si="5"/>
        <v>0.30862844190306732</v>
      </c>
      <c r="E108">
        <f t="shared" si="5"/>
        <v>0</v>
      </c>
      <c r="F108">
        <f t="shared" si="5"/>
        <v>0.28420365439543033</v>
      </c>
      <c r="G108">
        <f t="shared" si="5"/>
        <v>0.17271158886795326</v>
      </c>
      <c r="H108">
        <f t="shared" si="5"/>
        <v>0.22565505095211597</v>
      </c>
      <c r="I108">
        <f t="shared" si="5"/>
        <v>0</v>
      </c>
      <c r="J108">
        <f t="shared" si="5"/>
        <v>0.22271057451320059</v>
      </c>
      <c r="K108">
        <f t="shared" si="5"/>
        <v>0</v>
      </c>
      <c r="L108">
        <f t="shared" si="5"/>
        <v>0.44052769091698069</v>
      </c>
      <c r="M108">
        <f t="shared" si="5"/>
        <v>0.63020278923181194</v>
      </c>
      <c r="N108">
        <f t="shared" si="5"/>
        <v>0.46547032801525151</v>
      </c>
      <c r="O108">
        <f t="shared" si="5"/>
        <v>0.64126138322540682</v>
      </c>
      <c r="P108">
        <f t="shared" si="5"/>
        <v>0.48274886291576546</v>
      </c>
      <c r="Q108">
        <f t="shared" si="5"/>
        <v>1.2616883829843153</v>
      </c>
      <c r="R108">
        <f t="shared" si="5"/>
        <v>0.39448726471231221</v>
      </c>
      <c r="S108">
        <f t="shared" si="5"/>
        <v>0.63681261217904828</v>
      </c>
      <c r="T108">
        <f t="shared" si="5"/>
        <v>0.37858188338091725</v>
      </c>
      <c r="U108">
        <f t="shared" si="5"/>
        <v>0.63681261217904828</v>
      </c>
      <c r="V108">
        <f t="shared" si="5"/>
        <v>0.46360358370949051</v>
      </c>
      <c r="W108">
        <f t="shared" si="5"/>
        <v>0.67594378464484783</v>
      </c>
      <c r="X108">
        <f t="shared" si="5"/>
        <v>5.3785958138990939E-2</v>
      </c>
      <c r="Y108">
        <f t="shared" si="5"/>
        <v>0.46360358370949051</v>
      </c>
      <c r="Z108">
        <f t="shared" si="5"/>
        <v>0.67594378464484783</v>
      </c>
      <c r="AA108">
        <f t="shared" si="5"/>
        <v>5.3785958138990939E-2</v>
      </c>
      <c r="AB108">
        <f t="shared" si="5"/>
        <v>0.50566388005864071</v>
      </c>
      <c r="AC108" s="20">
        <f t="shared" si="5"/>
        <v>1.4857518587767558</v>
      </c>
      <c r="AD108">
        <f t="shared" si="5"/>
        <v>7.3711147958319984E-2</v>
      </c>
      <c r="AE108">
        <f t="shared" si="5"/>
        <v>0.46955276378677374</v>
      </c>
      <c r="AF108">
        <f t="shared" si="5"/>
        <v>0.67594378464484783</v>
      </c>
      <c r="AG108">
        <f t="shared" si="5"/>
        <v>5.3785958138990939E-2</v>
      </c>
      <c r="AH108">
        <f t="shared" si="5"/>
        <v>0.46955276378677374</v>
      </c>
      <c r="AI108">
        <f t="shared" si="5"/>
        <v>0.67594378464484783</v>
      </c>
      <c r="AJ108">
        <f t="shared" si="5"/>
        <v>5.3785958138990939E-2</v>
      </c>
      <c r="AL108" t="s">
        <v>26</v>
      </c>
      <c r="AM108" s="8">
        <f>MAX(AM115-AM114,0)</f>
        <v>7</v>
      </c>
      <c r="AN108" s="9">
        <f t="shared" ref="AN108:BU111" si="6">MAX(AN115-AN114,0)</f>
        <v>0</v>
      </c>
      <c r="AO108" s="9">
        <f t="shared" si="6"/>
        <v>4</v>
      </c>
      <c r="AP108" s="9">
        <f t="shared" si="6"/>
        <v>0</v>
      </c>
      <c r="AQ108" s="9">
        <f t="shared" si="6"/>
        <v>4</v>
      </c>
      <c r="AR108" s="9">
        <f t="shared" si="6"/>
        <v>3</v>
      </c>
      <c r="AS108" s="9">
        <f t="shared" si="6"/>
        <v>5</v>
      </c>
      <c r="AT108" s="9">
        <f t="shared" si="6"/>
        <v>0</v>
      </c>
      <c r="AU108" s="9">
        <f t="shared" si="6"/>
        <v>4</v>
      </c>
      <c r="AV108" s="9">
        <f t="shared" si="6"/>
        <v>0</v>
      </c>
      <c r="AW108" s="9">
        <f t="shared" si="6"/>
        <v>7</v>
      </c>
      <c r="AX108" s="9">
        <f t="shared" si="6"/>
        <v>13</v>
      </c>
      <c r="AY108" s="9">
        <f t="shared" si="6"/>
        <v>9</v>
      </c>
      <c r="AZ108" s="9">
        <f t="shared" si="6"/>
        <v>12.75</v>
      </c>
      <c r="BA108" s="9">
        <f t="shared" si="6"/>
        <v>8</v>
      </c>
      <c r="BB108" s="9">
        <f t="shared" si="6"/>
        <v>20</v>
      </c>
      <c r="BC108" s="9">
        <f t="shared" si="6"/>
        <v>11</v>
      </c>
      <c r="BD108" s="9">
        <f t="shared" si="6"/>
        <v>13.75</v>
      </c>
      <c r="BE108" s="9">
        <f t="shared" si="6"/>
        <v>6</v>
      </c>
      <c r="BF108" s="9">
        <f t="shared" si="6"/>
        <v>13.75</v>
      </c>
      <c r="BG108" s="9">
        <f t="shared" si="6"/>
        <v>7</v>
      </c>
      <c r="BH108" s="9">
        <f t="shared" si="6"/>
        <v>10.75</v>
      </c>
      <c r="BI108" s="9">
        <f t="shared" si="6"/>
        <v>1</v>
      </c>
      <c r="BJ108" s="9">
        <f t="shared" si="6"/>
        <v>7</v>
      </c>
      <c r="BK108" s="9">
        <f t="shared" si="6"/>
        <v>10.75</v>
      </c>
      <c r="BL108" s="9">
        <f t="shared" si="6"/>
        <v>1</v>
      </c>
      <c r="BM108" s="9">
        <f t="shared" si="6"/>
        <v>10</v>
      </c>
      <c r="BN108" s="9">
        <f t="shared" si="6"/>
        <v>24</v>
      </c>
      <c r="BO108" s="9">
        <f t="shared" si="6"/>
        <v>1</v>
      </c>
      <c r="BP108" s="9">
        <f t="shared" si="6"/>
        <v>10</v>
      </c>
      <c r="BQ108" s="9">
        <f t="shared" si="6"/>
        <v>10.75</v>
      </c>
      <c r="BR108" s="9">
        <f t="shared" si="6"/>
        <v>1</v>
      </c>
      <c r="BS108" s="9">
        <f t="shared" si="6"/>
        <v>10</v>
      </c>
      <c r="BT108" s="9">
        <f t="shared" si="6"/>
        <v>10.75</v>
      </c>
      <c r="BU108" s="10">
        <f t="shared" si="6"/>
        <v>1</v>
      </c>
      <c r="BW108" t="s">
        <v>33</v>
      </c>
      <c r="BX108">
        <f>[1]!SWTEST(A3:A102)</f>
        <v>0.21574011617238575</v>
      </c>
      <c r="BY108" t="e">
        <f>[1]!SWTEST(B3:B102)</f>
        <v>#VALUE!</v>
      </c>
      <c r="BZ108">
        <f>[1]!SWTEST(C3:C102)</f>
        <v>2.0104618625748416E-2</v>
      </c>
      <c r="CA108" t="e">
        <f>[1]!SWTEST(D3:D102)</f>
        <v>#VALUE!</v>
      </c>
      <c r="CB108">
        <f>[1]!SWTEST(E3:E102)</f>
        <v>0.14239904414403837</v>
      </c>
      <c r="CC108">
        <f>[1]!SWTEST(F3:F102)</f>
        <v>2.2966945633762226E-3</v>
      </c>
      <c r="CD108">
        <f>[1]!SWTEST(G3:G102)</f>
        <v>8.5799102910562364E-2</v>
      </c>
      <c r="CE108" t="e">
        <f>[1]!SWTEST(H3:H102)</f>
        <v>#VALUE!</v>
      </c>
      <c r="CF108">
        <f>[1]!SWTEST(I3:I102)</f>
        <v>4.978805972558531E-2</v>
      </c>
      <c r="CG108" t="e">
        <f>[1]!SWTEST(J3:J102)</f>
        <v>#VALUE!</v>
      </c>
      <c r="CH108">
        <f>[1]!SWTEST(K3:K102)</f>
        <v>0.20458861215513746</v>
      </c>
      <c r="CI108">
        <f>[1]!SWTEST(L3:L102)</f>
        <v>0.47510092699874762</v>
      </c>
      <c r="CJ108">
        <f>[1]!SWTEST(M3:M102)</f>
        <v>0.29285791677595785</v>
      </c>
      <c r="CK108">
        <f>[1]!SWTEST(N3:N102)</f>
        <v>0.42964044763637621</v>
      </c>
      <c r="CL108">
        <f>[1]!SWTEST(O3:O102)</f>
        <v>0.39091419893283674</v>
      </c>
      <c r="CM108">
        <f>[1]!SWTEST(P3:P102)</f>
        <v>5.7464710767618499E-9</v>
      </c>
      <c r="CN108">
        <f>[1]!SWTEST(Q3:Q102)</f>
        <v>0.10401345578858723</v>
      </c>
      <c r="CO108">
        <f>[1]!SWTEST(R3:R102)</f>
        <v>0.50886706728193942</v>
      </c>
      <c r="CP108">
        <f>[1]!SWTEST(S3:S102)</f>
        <v>3.9660814409712586E-2</v>
      </c>
      <c r="CQ108">
        <f>[1]!SWTEST(T3:T102)</f>
        <v>0.50886706728193942</v>
      </c>
      <c r="CR108">
        <f>[1]!SWTEST(U3:U102)</f>
        <v>0.62810327091313656</v>
      </c>
      <c r="CS108">
        <f>[1]!SWTEST(V3:V102)</f>
        <v>0.41930076739798228</v>
      </c>
      <c r="CT108">
        <f>[1]!SWTEST(W3:W102)</f>
        <v>3.9634961979118088E-13</v>
      </c>
      <c r="CU108">
        <f>[1]!SWTEST(X3:X102)</f>
        <v>0.62810327091313656</v>
      </c>
      <c r="CV108">
        <f>[1]!SWTEST(Y3:Y102)</f>
        <v>0.41930076739798228</v>
      </c>
      <c r="CW108">
        <f>[1]!SWTEST(Z3:Z102)</f>
        <v>3.9634961979118088E-13</v>
      </c>
      <c r="CX108">
        <f>[1]!SWTEST(AA3:AA102)</f>
        <v>0.42950953849425522</v>
      </c>
      <c r="CY108">
        <f>[1]!SWTEST(AB3:AB102)</f>
        <v>4.8282739062432967E-7</v>
      </c>
      <c r="CZ108">
        <f>[1]!SWTEST(AC3:AC102)</f>
        <v>3.5795133523919276E-10</v>
      </c>
      <c r="DA108">
        <f>[1]!SWTEST(AD3:AD102)</f>
        <v>0.34004648331361387</v>
      </c>
      <c r="DB108">
        <f>[1]!SWTEST(AE3:AE102)</f>
        <v>0.41930076739798228</v>
      </c>
      <c r="DC108">
        <f>[1]!SWTEST(AF3:AF102)</f>
        <v>3.9634961979118088E-13</v>
      </c>
      <c r="DD108">
        <f>[1]!SWTEST(AG3:AG102)</f>
        <v>0.34004648331361387</v>
      </c>
      <c r="DE108">
        <f>[1]!SWTEST(AH3:AH102)</f>
        <v>0.41930076739798228</v>
      </c>
      <c r="DF108">
        <f>[1]!SWTEST(AI3:AI102)</f>
        <v>3.9634961979118088E-13</v>
      </c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</row>
    <row r="109" spans="1:160" x14ac:dyDescent="0.45">
      <c r="A109" t="s">
        <v>3</v>
      </c>
      <c r="B109">
        <f>MEDIAN(A3:A102)</f>
        <v>490.5</v>
      </c>
      <c r="C109">
        <f t="shared" ref="C109:AJ109" si="7">MEDIAN(B3:B102)</f>
        <v>512</v>
      </c>
      <c r="D109">
        <f t="shared" si="7"/>
        <v>491.5</v>
      </c>
      <c r="E109">
        <f t="shared" si="7"/>
        <v>512</v>
      </c>
      <c r="F109">
        <f t="shared" si="7"/>
        <v>493</v>
      </c>
      <c r="G109">
        <f t="shared" si="7"/>
        <v>496</v>
      </c>
      <c r="H109">
        <f t="shared" si="7"/>
        <v>473</v>
      </c>
      <c r="I109">
        <f t="shared" si="7"/>
        <v>512</v>
      </c>
      <c r="J109">
        <f t="shared" si="7"/>
        <v>473</v>
      </c>
      <c r="K109">
        <f t="shared" si="7"/>
        <v>512</v>
      </c>
      <c r="L109">
        <f t="shared" si="7"/>
        <v>478</v>
      </c>
      <c r="M109">
        <f t="shared" si="7"/>
        <v>465.5</v>
      </c>
      <c r="N109">
        <f t="shared" si="7"/>
        <v>479</v>
      </c>
      <c r="O109">
        <f t="shared" si="7"/>
        <v>465</v>
      </c>
      <c r="P109">
        <f t="shared" si="7"/>
        <v>476</v>
      </c>
      <c r="Q109">
        <f t="shared" si="7"/>
        <v>458</v>
      </c>
      <c r="R109">
        <f t="shared" si="7"/>
        <v>480</v>
      </c>
      <c r="S109">
        <f t="shared" si="7"/>
        <v>467</v>
      </c>
      <c r="T109">
        <f t="shared" si="7"/>
        <v>481</v>
      </c>
      <c r="U109">
        <f t="shared" si="7"/>
        <v>467</v>
      </c>
      <c r="V109">
        <f t="shared" si="7"/>
        <v>477</v>
      </c>
      <c r="W109">
        <f t="shared" si="7"/>
        <v>455</v>
      </c>
      <c r="X109">
        <f t="shared" si="7"/>
        <v>482</v>
      </c>
      <c r="Y109">
        <f t="shared" si="7"/>
        <v>477</v>
      </c>
      <c r="Z109">
        <f t="shared" si="7"/>
        <v>455</v>
      </c>
      <c r="AA109">
        <f t="shared" si="7"/>
        <v>482</v>
      </c>
      <c r="AB109">
        <f t="shared" si="7"/>
        <v>476</v>
      </c>
      <c r="AC109" s="20">
        <f t="shared" si="7"/>
        <v>446</v>
      </c>
      <c r="AD109">
        <f t="shared" si="7"/>
        <v>482</v>
      </c>
      <c r="AE109">
        <f t="shared" si="7"/>
        <v>477</v>
      </c>
      <c r="AF109">
        <f t="shared" si="7"/>
        <v>455</v>
      </c>
      <c r="AG109">
        <f t="shared" si="7"/>
        <v>482</v>
      </c>
      <c r="AH109">
        <f t="shared" si="7"/>
        <v>477</v>
      </c>
      <c r="AI109">
        <f t="shared" si="7"/>
        <v>455</v>
      </c>
      <c r="AJ109">
        <f t="shared" si="7"/>
        <v>482</v>
      </c>
      <c r="AL109" t="s">
        <v>27</v>
      </c>
      <c r="AM109" s="8">
        <f t="shared" ref="AM109:BB111" si="8">MAX(AM116-AM115,0)</f>
        <v>2.5</v>
      </c>
      <c r="AN109" s="9">
        <f t="shared" si="8"/>
        <v>0</v>
      </c>
      <c r="AO109" s="9">
        <f t="shared" si="8"/>
        <v>2.5</v>
      </c>
      <c r="AP109" s="9">
        <f t="shared" si="8"/>
        <v>0</v>
      </c>
      <c r="AQ109" s="9">
        <f t="shared" si="8"/>
        <v>2</v>
      </c>
      <c r="AR109" s="9">
        <f t="shared" si="8"/>
        <v>1</v>
      </c>
      <c r="AS109" s="9">
        <f t="shared" si="8"/>
        <v>2</v>
      </c>
      <c r="AT109" s="9">
        <f t="shared" si="8"/>
        <v>0</v>
      </c>
      <c r="AU109" s="9">
        <f t="shared" si="8"/>
        <v>2</v>
      </c>
      <c r="AV109" s="9">
        <f t="shared" si="8"/>
        <v>0</v>
      </c>
      <c r="AW109" s="9">
        <f t="shared" si="8"/>
        <v>3</v>
      </c>
      <c r="AX109" s="9">
        <f t="shared" si="8"/>
        <v>3.5</v>
      </c>
      <c r="AY109" s="9">
        <f t="shared" si="8"/>
        <v>3</v>
      </c>
      <c r="AZ109" s="9">
        <f t="shared" si="8"/>
        <v>3.25</v>
      </c>
      <c r="BA109" s="9">
        <f t="shared" si="8"/>
        <v>4</v>
      </c>
      <c r="BB109" s="9">
        <f t="shared" si="8"/>
        <v>8</v>
      </c>
      <c r="BC109" s="9">
        <f t="shared" si="6"/>
        <v>2</v>
      </c>
      <c r="BD109" s="9">
        <f t="shared" si="6"/>
        <v>4.25</v>
      </c>
      <c r="BE109" s="9">
        <f t="shared" si="6"/>
        <v>2</v>
      </c>
      <c r="BF109" s="9">
        <f t="shared" si="6"/>
        <v>4.25</v>
      </c>
      <c r="BG109" s="9">
        <f t="shared" si="6"/>
        <v>3</v>
      </c>
      <c r="BH109" s="9">
        <f t="shared" si="6"/>
        <v>5.25</v>
      </c>
      <c r="BI109" s="9">
        <f t="shared" si="6"/>
        <v>0</v>
      </c>
      <c r="BJ109" s="9">
        <f t="shared" si="6"/>
        <v>3</v>
      </c>
      <c r="BK109" s="9">
        <f t="shared" si="6"/>
        <v>5.25</v>
      </c>
      <c r="BL109" s="9">
        <f t="shared" si="6"/>
        <v>0</v>
      </c>
      <c r="BM109" s="9">
        <f t="shared" si="6"/>
        <v>4</v>
      </c>
      <c r="BN109" s="9">
        <f t="shared" si="6"/>
        <v>9</v>
      </c>
      <c r="BO109" s="9">
        <f t="shared" si="6"/>
        <v>0</v>
      </c>
      <c r="BP109" s="9">
        <f t="shared" si="6"/>
        <v>3</v>
      </c>
      <c r="BQ109" s="9">
        <f t="shared" si="6"/>
        <v>5.25</v>
      </c>
      <c r="BR109" s="9">
        <f t="shared" si="6"/>
        <v>0</v>
      </c>
      <c r="BS109" s="9">
        <f t="shared" si="6"/>
        <v>3</v>
      </c>
      <c r="BT109" s="9">
        <f t="shared" si="6"/>
        <v>5.25</v>
      </c>
      <c r="BU109" s="10">
        <f t="shared" si="6"/>
        <v>0</v>
      </c>
      <c r="BW109" t="s">
        <v>34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</row>
    <row r="110" spans="1:160" x14ac:dyDescent="0.45">
      <c r="A110" t="s">
        <v>4</v>
      </c>
      <c r="B110">
        <f>MODE(A3:A102)</f>
        <v>490</v>
      </c>
      <c r="C110">
        <f t="shared" ref="C110:AJ110" si="9">MODE(B3:B102)</f>
        <v>512</v>
      </c>
      <c r="D110">
        <f t="shared" si="9"/>
        <v>491</v>
      </c>
      <c r="E110">
        <f t="shared" si="9"/>
        <v>512</v>
      </c>
      <c r="F110">
        <f t="shared" si="9"/>
        <v>495</v>
      </c>
      <c r="G110">
        <f t="shared" si="9"/>
        <v>496</v>
      </c>
      <c r="H110">
        <f t="shared" si="9"/>
        <v>472</v>
      </c>
      <c r="I110">
        <f t="shared" si="9"/>
        <v>512</v>
      </c>
      <c r="J110">
        <f t="shared" si="9"/>
        <v>473</v>
      </c>
      <c r="K110">
        <f t="shared" si="9"/>
        <v>512</v>
      </c>
      <c r="L110">
        <f t="shared" si="9"/>
        <v>476</v>
      </c>
      <c r="M110">
        <f t="shared" si="9"/>
        <v>469</v>
      </c>
      <c r="N110">
        <f t="shared" si="9"/>
        <v>481</v>
      </c>
      <c r="O110">
        <f t="shared" si="9"/>
        <v>464</v>
      </c>
      <c r="P110">
        <f t="shared" si="9"/>
        <v>477</v>
      </c>
      <c r="Q110">
        <f t="shared" si="9"/>
        <v>461</v>
      </c>
      <c r="R110">
        <f t="shared" si="9"/>
        <v>480</v>
      </c>
      <c r="S110">
        <f t="shared" si="9"/>
        <v>469</v>
      </c>
      <c r="T110">
        <f t="shared" si="9"/>
        <v>480</v>
      </c>
      <c r="U110">
        <f t="shared" si="9"/>
        <v>469</v>
      </c>
      <c r="V110">
        <f t="shared" si="9"/>
        <v>479</v>
      </c>
      <c r="W110">
        <f t="shared" si="9"/>
        <v>457</v>
      </c>
      <c r="X110">
        <f t="shared" si="9"/>
        <v>482</v>
      </c>
      <c r="Y110">
        <f t="shared" si="9"/>
        <v>479</v>
      </c>
      <c r="Z110">
        <f t="shared" si="9"/>
        <v>457</v>
      </c>
      <c r="AA110">
        <f t="shared" si="9"/>
        <v>482</v>
      </c>
      <c r="AB110">
        <f t="shared" si="9"/>
        <v>472</v>
      </c>
      <c r="AC110" s="20">
        <f t="shared" si="9"/>
        <v>462</v>
      </c>
      <c r="AD110">
        <f t="shared" si="9"/>
        <v>482</v>
      </c>
      <c r="AE110">
        <f t="shared" si="9"/>
        <v>478</v>
      </c>
      <c r="AF110">
        <f t="shared" si="9"/>
        <v>457</v>
      </c>
      <c r="AG110">
        <f t="shared" si="9"/>
        <v>482</v>
      </c>
      <c r="AH110">
        <f t="shared" si="9"/>
        <v>478</v>
      </c>
      <c r="AI110">
        <f t="shared" si="9"/>
        <v>457</v>
      </c>
      <c r="AJ110">
        <f t="shared" si="9"/>
        <v>482</v>
      </c>
      <c r="AL110" t="s">
        <v>28</v>
      </c>
      <c r="AM110" s="8">
        <f t="shared" si="8"/>
        <v>2.5</v>
      </c>
      <c r="AN110" s="9">
        <f t="shared" si="6"/>
        <v>0</v>
      </c>
      <c r="AO110" s="9">
        <f t="shared" si="6"/>
        <v>2.5</v>
      </c>
      <c r="AP110" s="9">
        <f t="shared" si="6"/>
        <v>0</v>
      </c>
      <c r="AQ110" s="9">
        <f t="shared" si="6"/>
        <v>2</v>
      </c>
      <c r="AR110" s="9">
        <f t="shared" si="6"/>
        <v>1</v>
      </c>
      <c r="AS110" s="9">
        <f t="shared" si="6"/>
        <v>1</v>
      </c>
      <c r="AT110" s="9">
        <f t="shared" si="6"/>
        <v>0</v>
      </c>
      <c r="AU110" s="9">
        <f t="shared" si="6"/>
        <v>1</v>
      </c>
      <c r="AV110" s="9">
        <f t="shared" si="6"/>
        <v>0</v>
      </c>
      <c r="AW110" s="9">
        <f t="shared" si="6"/>
        <v>3</v>
      </c>
      <c r="AX110" s="9">
        <f t="shared" si="6"/>
        <v>3.5</v>
      </c>
      <c r="AY110" s="9">
        <f t="shared" si="6"/>
        <v>2</v>
      </c>
      <c r="AZ110" s="9">
        <f t="shared" si="6"/>
        <v>4</v>
      </c>
      <c r="BA110" s="9">
        <f t="shared" si="6"/>
        <v>3</v>
      </c>
      <c r="BB110" s="9">
        <f t="shared" si="6"/>
        <v>6.25</v>
      </c>
      <c r="BC110" s="9">
        <f t="shared" si="6"/>
        <v>3</v>
      </c>
      <c r="BD110" s="9">
        <f t="shared" si="6"/>
        <v>5</v>
      </c>
      <c r="BE110" s="9">
        <f t="shared" si="6"/>
        <v>2</v>
      </c>
      <c r="BF110" s="9">
        <f t="shared" si="6"/>
        <v>5</v>
      </c>
      <c r="BG110" s="9">
        <f t="shared" si="6"/>
        <v>3</v>
      </c>
      <c r="BH110" s="9">
        <f t="shared" si="6"/>
        <v>4.25</v>
      </c>
      <c r="BI110" s="9">
        <f t="shared" si="6"/>
        <v>1</v>
      </c>
      <c r="BJ110" s="9">
        <f t="shared" si="6"/>
        <v>3</v>
      </c>
      <c r="BK110" s="9">
        <f t="shared" si="6"/>
        <v>4.25</v>
      </c>
      <c r="BL110" s="9">
        <f t="shared" si="6"/>
        <v>1</v>
      </c>
      <c r="BM110" s="9">
        <f t="shared" si="6"/>
        <v>4</v>
      </c>
      <c r="BN110" s="9">
        <f t="shared" si="6"/>
        <v>9</v>
      </c>
      <c r="BO110" s="9">
        <f t="shared" si="6"/>
        <v>1</v>
      </c>
      <c r="BP110" s="9">
        <f t="shared" si="6"/>
        <v>3</v>
      </c>
      <c r="BQ110" s="9">
        <f t="shared" si="6"/>
        <v>4.25</v>
      </c>
      <c r="BR110" s="9">
        <f t="shared" si="6"/>
        <v>1</v>
      </c>
      <c r="BS110" s="9">
        <f t="shared" si="6"/>
        <v>3</v>
      </c>
      <c r="BT110" s="9">
        <f t="shared" si="6"/>
        <v>4.25</v>
      </c>
      <c r="BU110" s="10">
        <f t="shared" si="6"/>
        <v>1</v>
      </c>
      <c r="BW110" s="1" t="s">
        <v>35</v>
      </c>
      <c r="BX110" s="14" t="str">
        <f>IF(BX108&lt;BX109,"no","yes")</f>
        <v>yes</v>
      </c>
      <c r="BY110" s="14" t="e">
        <f t="shared" ref="BY110:DF110" si="10">IF(BY108&lt;BY109,"no","yes")</f>
        <v>#VALUE!</v>
      </c>
      <c r="BZ110" s="14" t="str">
        <f t="shared" si="10"/>
        <v>no</v>
      </c>
      <c r="CA110" s="14" t="e">
        <f t="shared" si="10"/>
        <v>#VALUE!</v>
      </c>
      <c r="CB110" s="14" t="str">
        <f t="shared" si="10"/>
        <v>yes</v>
      </c>
      <c r="CC110" s="14" t="str">
        <f t="shared" si="10"/>
        <v>no</v>
      </c>
      <c r="CD110" s="14" t="str">
        <f t="shared" si="10"/>
        <v>yes</v>
      </c>
      <c r="CE110" s="14" t="e">
        <f t="shared" si="10"/>
        <v>#VALUE!</v>
      </c>
      <c r="CF110" s="14" t="str">
        <f t="shared" si="10"/>
        <v>no</v>
      </c>
      <c r="CG110" s="14" t="e">
        <f t="shared" si="10"/>
        <v>#VALUE!</v>
      </c>
      <c r="CH110" s="14" t="str">
        <f t="shared" si="10"/>
        <v>yes</v>
      </c>
      <c r="CI110" s="14" t="str">
        <f t="shared" si="10"/>
        <v>yes</v>
      </c>
      <c r="CJ110" s="14" t="str">
        <f t="shared" si="10"/>
        <v>yes</v>
      </c>
      <c r="CK110" s="14" t="str">
        <f t="shared" si="10"/>
        <v>yes</v>
      </c>
      <c r="CL110" s="14" t="str">
        <f t="shared" si="10"/>
        <v>yes</v>
      </c>
      <c r="CM110" s="14" t="str">
        <f t="shared" si="10"/>
        <v>no</v>
      </c>
      <c r="CN110" s="14" t="str">
        <f t="shared" si="10"/>
        <v>yes</v>
      </c>
      <c r="CO110" s="14" t="str">
        <f t="shared" si="10"/>
        <v>yes</v>
      </c>
      <c r="CP110" s="14" t="str">
        <f t="shared" si="10"/>
        <v>no</v>
      </c>
      <c r="CQ110" s="14" t="str">
        <f t="shared" si="10"/>
        <v>yes</v>
      </c>
      <c r="CR110" s="14" t="str">
        <f t="shared" si="10"/>
        <v>yes</v>
      </c>
      <c r="CS110" s="14" t="str">
        <f t="shared" si="10"/>
        <v>yes</v>
      </c>
      <c r="CT110" s="14" t="str">
        <f t="shared" si="10"/>
        <v>no</v>
      </c>
      <c r="CU110" s="14" t="str">
        <f t="shared" si="10"/>
        <v>yes</v>
      </c>
      <c r="CV110" s="14" t="str">
        <f t="shared" si="10"/>
        <v>yes</v>
      </c>
      <c r="CW110" s="14" t="str">
        <f t="shared" si="10"/>
        <v>no</v>
      </c>
      <c r="CX110" s="14" t="str">
        <f t="shared" si="10"/>
        <v>yes</v>
      </c>
      <c r="CY110" s="14" t="str">
        <f t="shared" si="10"/>
        <v>no</v>
      </c>
      <c r="CZ110" s="14" t="str">
        <f t="shared" si="10"/>
        <v>no</v>
      </c>
      <c r="DA110" s="14" t="str">
        <f t="shared" si="10"/>
        <v>yes</v>
      </c>
      <c r="DB110" s="14" t="str">
        <f t="shared" si="10"/>
        <v>yes</v>
      </c>
      <c r="DC110" s="14" t="str">
        <f t="shared" si="10"/>
        <v>no</v>
      </c>
      <c r="DD110" s="14" t="str">
        <f t="shared" si="10"/>
        <v>yes</v>
      </c>
      <c r="DE110" s="14" t="str">
        <f t="shared" si="10"/>
        <v>yes</v>
      </c>
      <c r="DF110" s="14" t="str">
        <f t="shared" si="10"/>
        <v>no</v>
      </c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</row>
    <row r="111" spans="1:160" x14ac:dyDescent="0.45">
      <c r="A111" t="s">
        <v>5</v>
      </c>
      <c r="B111">
        <f>_xlfn.STDEV.S(A3:A102)</f>
        <v>3.3044200579211958</v>
      </c>
      <c r="C111">
        <f t="shared" ref="C111:AJ111" si="11">_xlfn.STDEV.S(B3:B102)</f>
        <v>0</v>
      </c>
      <c r="D111">
        <f t="shared" si="11"/>
        <v>3.0862844190306733</v>
      </c>
      <c r="E111">
        <f t="shared" si="11"/>
        <v>0</v>
      </c>
      <c r="F111">
        <f t="shared" si="11"/>
        <v>2.8420365439543032</v>
      </c>
      <c r="G111">
        <f t="shared" si="11"/>
        <v>1.7271158886795326</v>
      </c>
      <c r="H111">
        <f t="shared" si="11"/>
        <v>2.2565505095211598</v>
      </c>
      <c r="I111">
        <f t="shared" si="11"/>
        <v>0</v>
      </c>
      <c r="J111">
        <f t="shared" si="11"/>
        <v>2.2271057451320058</v>
      </c>
      <c r="K111">
        <f t="shared" si="11"/>
        <v>0</v>
      </c>
      <c r="L111">
        <f t="shared" si="11"/>
        <v>4.4052769091698067</v>
      </c>
      <c r="M111">
        <f t="shared" si="11"/>
        <v>6.3020278923181197</v>
      </c>
      <c r="N111">
        <f t="shared" si="11"/>
        <v>4.654703280152515</v>
      </c>
      <c r="O111">
        <f t="shared" si="11"/>
        <v>6.4126138322540678</v>
      </c>
      <c r="P111">
        <f t="shared" si="11"/>
        <v>4.8274886291576546</v>
      </c>
      <c r="Q111">
        <f t="shared" si="11"/>
        <v>12.616883829843154</v>
      </c>
      <c r="R111">
        <f t="shared" si="11"/>
        <v>3.9448726471231224</v>
      </c>
      <c r="S111">
        <f t="shared" si="11"/>
        <v>6.3681261217904828</v>
      </c>
      <c r="T111">
        <f t="shared" si="11"/>
        <v>3.7858188338091727</v>
      </c>
      <c r="U111">
        <f t="shared" si="11"/>
        <v>6.3681261217904828</v>
      </c>
      <c r="V111">
        <f t="shared" si="11"/>
        <v>4.6360358370949051</v>
      </c>
      <c r="W111">
        <f t="shared" si="11"/>
        <v>6.7594378464484786</v>
      </c>
      <c r="X111">
        <f t="shared" si="11"/>
        <v>0.53785958138990941</v>
      </c>
      <c r="Y111">
        <f t="shared" si="11"/>
        <v>4.6360358370949051</v>
      </c>
      <c r="Z111">
        <f t="shared" si="11"/>
        <v>6.7594378464484786</v>
      </c>
      <c r="AA111">
        <f t="shared" si="11"/>
        <v>0.53785958138990941</v>
      </c>
      <c r="AB111">
        <f t="shared" si="11"/>
        <v>5.0566388005864074</v>
      </c>
      <c r="AC111" s="20">
        <f t="shared" si="11"/>
        <v>14.857518587767558</v>
      </c>
      <c r="AD111">
        <f t="shared" si="11"/>
        <v>0.73711147958319978</v>
      </c>
      <c r="AE111">
        <f t="shared" si="11"/>
        <v>4.6955276378677375</v>
      </c>
      <c r="AF111">
        <f t="shared" si="11"/>
        <v>6.7594378464484786</v>
      </c>
      <c r="AG111">
        <f t="shared" si="11"/>
        <v>0.53785958138990941</v>
      </c>
      <c r="AH111">
        <f t="shared" si="11"/>
        <v>4.6955276378677375</v>
      </c>
      <c r="AI111">
        <f t="shared" si="11"/>
        <v>6.7594378464484786</v>
      </c>
      <c r="AJ111">
        <f t="shared" si="11"/>
        <v>0.53785958138990941</v>
      </c>
      <c r="AL111" t="s">
        <v>29</v>
      </c>
      <c r="AM111" s="8">
        <f t="shared" si="8"/>
        <v>4</v>
      </c>
      <c r="AN111" s="9">
        <f t="shared" si="6"/>
        <v>0</v>
      </c>
      <c r="AO111" s="9">
        <f t="shared" si="6"/>
        <v>3</v>
      </c>
      <c r="AP111" s="9">
        <f t="shared" si="6"/>
        <v>0</v>
      </c>
      <c r="AQ111" s="9">
        <f t="shared" si="6"/>
        <v>6</v>
      </c>
      <c r="AR111" s="9">
        <f t="shared" si="6"/>
        <v>2</v>
      </c>
      <c r="AS111" s="9">
        <f t="shared" si="6"/>
        <v>5</v>
      </c>
      <c r="AT111" s="9">
        <f t="shared" si="6"/>
        <v>0</v>
      </c>
      <c r="AU111" s="9">
        <f t="shared" si="6"/>
        <v>4</v>
      </c>
      <c r="AV111" s="9">
        <f t="shared" si="6"/>
        <v>0</v>
      </c>
      <c r="AW111" s="9">
        <f t="shared" si="6"/>
        <v>6</v>
      </c>
      <c r="AX111" s="9">
        <f t="shared" si="6"/>
        <v>15</v>
      </c>
      <c r="AY111" s="9">
        <f t="shared" si="6"/>
        <v>9</v>
      </c>
      <c r="AZ111" s="9">
        <f t="shared" si="6"/>
        <v>13</v>
      </c>
      <c r="BA111" s="9">
        <f t="shared" si="6"/>
        <v>8</v>
      </c>
      <c r="BB111" s="9">
        <f t="shared" si="6"/>
        <v>10.75</v>
      </c>
      <c r="BC111" s="9">
        <f t="shared" si="6"/>
        <v>6</v>
      </c>
      <c r="BD111" s="9">
        <f t="shared" si="6"/>
        <v>11</v>
      </c>
      <c r="BE111" s="9">
        <f t="shared" si="6"/>
        <v>6</v>
      </c>
      <c r="BF111" s="9">
        <f t="shared" si="6"/>
        <v>11</v>
      </c>
      <c r="BG111" s="9">
        <f t="shared" si="6"/>
        <v>10</v>
      </c>
      <c r="BH111" s="9">
        <f t="shared" si="6"/>
        <v>9.75</v>
      </c>
      <c r="BI111" s="9">
        <f t="shared" si="6"/>
        <v>0</v>
      </c>
      <c r="BJ111" s="9">
        <f t="shared" si="6"/>
        <v>10</v>
      </c>
      <c r="BK111" s="9">
        <f t="shared" si="6"/>
        <v>9.75</v>
      </c>
      <c r="BL111" s="9">
        <f t="shared" si="6"/>
        <v>0</v>
      </c>
      <c r="BM111" s="9">
        <f t="shared" si="6"/>
        <v>7</v>
      </c>
      <c r="BN111" s="9">
        <f t="shared" si="6"/>
        <v>15</v>
      </c>
      <c r="BO111" s="9">
        <f t="shared" si="6"/>
        <v>0</v>
      </c>
      <c r="BP111" s="9">
        <f t="shared" si="6"/>
        <v>8</v>
      </c>
      <c r="BQ111" s="9">
        <f t="shared" si="6"/>
        <v>9.75</v>
      </c>
      <c r="BR111" s="9">
        <f t="shared" si="6"/>
        <v>0</v>
      </c>
      <c r="BS111" s="9">
        <f t="shared" si="6"/>
        <v>8</v>
      </c>
      <c r="BT111" s="9">
        <f t="shared" si="6"/>
        <v>9.75</v>
      </c>
      <c r="BU111" s="10">
        <f t="shared" si="6"/>
        <v>0</v>
      </c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</row>
    <row r="112" spans="1:160" x14ac:dyDescent="0.45">
      <c r="A112" t="s">
        <v>6</v>
      </c>
      <c r="B112">
        <f>_xlfn.VAR.S(A3:A102)</f>
        <v>10.919191919191919</v>
      </c>
      <c r="C112">
        <f t="shared" ref="C112:AJ112" si="12">_xlfn.VAR.S(B3:B102)</f>
        <v>0</v>
      </c>
      <c r="D112">
        <f t="shared" si="12"/>
        <v>9.5251515151514994</v>
      </c>
      <c r="E112">
        <f t="shared" si="12"/>
        <v>0</v>
      </c>
      <c r="F112">
        <f t="shared" si="12"/>
        <v>8.077171717171721</v>
      </c>
      <c r="G112">
        <f t="shared" si="12"/>
        <v>2.9829292929292919</v>
      </c>
      <c r="H112">
        <f t="shared" si="12"/>
        <v>5.0920202020202066</v>
      </c>
      <c r="I112">
        <f t="shared" si="12"/>
        <v>0</v>
      </c>
      <c r="J112">
        <f t="shared" si="12"/>
        <v>4.9599999999999858</v>
      </c>
      <c r="K112">
        <f t="shared" si="12"/>
        <v>0</v>
      </c>
      <c r="L112">
        <f t="shared" si="12"/>
        <v>19.406464646464684</v>
      </c>
      <c r="M112">
        <f t="shared" si="12"/>
        <v>39.715555555555561</v>
      </c>
      <c r="N112">
        <f t="shared" si="12"/>
        <v>21.666262626262579</v>
      </c>
      <c r="O112">
        <f t="shared" si="12"/>
        <v>41.121616161616203</v>
      </c>
      <c r="P112">
        <f t="shared" si="12"/>
        <v>23.304646464646453</v>
      </c>
      <c r="Q112">
        <f t="shared" si="12"/>
        <v>159.18575757575763</v>
      </c>
      <c r="R112">
        <f t="shared" si="12"/>
        <v>15.562020202020189</v>
      </c>
      <c r="S112">
        <f t="shared" si="12"/>
        <v>40.55303030303029</v>
      </c>
      <c r="T112">
        <f t="shared" si="12"/>
        <v>14.332424242424246</v>
      </c>
      <c r="U112">
        <f t="shared" si="12"/>
        <v>40.55303030303029</v>
      </c>
      <c r="V112">
        <f t="shared" si="12"/>
        <v>21.49282828282826</v>
      </c>
      <c r="W112">
        <f t="shared" si="12"/>
        <v>45.69000000000004</v>
      </c>
      <c r="X112">
        <f t="shared" si="12"/>
        <v>0.2892929292929286</v>
      </c>
      <c r="Y112">
        <f t="shared" si="12"/>
        <v>21.49282828282826</v>
      </c>
      <c r="Z112">
        <f t="shared" si="12"/>
        <v>45.69000000000004</v>
      </c>
      <c r="AA112">
        <f t="shared" si="12"/>
        <v>0.2892929292929286</v>
      </c>
      <c r="AB112">
        <f t="shared" si="12"/>
        <v>25.56959595959594</v>
      </c>
      <c r="AC112" s="20">
        <f t="shared" si="12"/>
        <v>220.74585858585851</v>
      </c>
      <c r="AD112">
        <f t="shared" si="12"/>
        <v>0.543333333333334</v>
      </c>
      <c r="AE112">
        <f t="shared" si="12"/>
        <v>22.047979797979778</v>
      </c>
      <c r="AF112">
        <f t="shared" si="12"/>
        <v>45.69000000000004</v>
      </c>
      <c r="AG112">
        <f t="shared" si="12"/>
        <v>0.2892929292929286</v>
      </c>
      <c r="AH112">
        <f t="shared" si="12"/>
        <v>22.047979797979778</v>
      </c>
      <c r="AI112">
        <f t="shared" si="12"/>
        <v>45.69000000000004</v>
      </c>
      <c r="AJ112">
        <f t="shared" si="12"/>
        <v>0.2892929292929286</v>
      </c>
      <c r="AL112" t="s">
        <v>1</v>
      </c>
      <c r="AM112" s="11">
        <f>AM119-$AM121</f>
        <v>490.5</v>
      </c>
      <c r="AN112" s="12">
        <f t="shared" ref="AN112:BU112" si="13">AN119-$AM121</f>
        <v>512</v>
      </c>
      <c r="AO112" s="12">
        <f t="shared" si="13"/>
        <v>491.49</v>
      </c>
      <c r="AP112" s="12">
        <f t="shared" si="13"/>
        <v>512</v>
      </c>
      <c r="AQ112" s="12">
        <f t="shared" si="13"/>
        <v>493.06</v>
      </c>
      <c r="AR112" s="12">
        <f t="shared" si="13"/>
        <v>495.87</v>
      </c>
      <c r="AS112" s="12">
        <f t="shared" si="13"/>
        <v>472.83</v>
      </c>
      <c r="AT112" s="12">
        <f t="shared" si="13"/>
        <v>512</v>
      </c>
      <c r="AU112" s="12">
        <f t="shared" si="13"/>
        <v>472.64</v>
      </c>
      <c r="AV112" s="12">
        <f t="shared" si="13"/>
        <v>512</v>
      </c>
      <c r="AW112" s="12">
        <f t="shared" si="13"/>
        <v>477.74</v>
      </c>
      <c r="AX112" s="12">
        <f t="shared" si="13"/>
        <v>465.96</v>
      </c>
      <c r="AY112" s="12">
        <f t="shared" si="13"/>
        <v>478.48</v>
      </c>
      <c r="AZ112" s="12">
        <f t="shared" si="13"/>
        <v>465.36</v>
      </c>
      <c r="BA112" s="12">
        <f t="shared" si="13"/>
        <v>475.78</v>
      </c>
      <c r="BB112" s="12">
        <f t="shared" si="13"/>
        <v>456.31</v>
      </c>
      <c r="BC112" s="12">
        <f t="shared" si="13"/>
        <v>480.44</v>
      </c>
      <c r="BD112" s="12">
        <f t="shared" si="13"/>
        <v>466.95</v>
      </c>
      <c r="BE112" s="12">
        <f t="shared" si="13"/>
        <v>480.53</v>
      </c>
      <c r="BF112" s="12">
        <f t="shared" si="13"/>
        <v>466.95</v>
      </c>
      <c r="BG112" s="12">
        <f t="shared" si="13"/>
        <v>477.11</v>
      </c>
      <c r="BH112" s="12">
        <f t="shared" si="13"/>
        <v>454.37</v>
      </c>
      <c r="BI112" s="12">
        <f t="shared" si="13"/>
        <v>482.44</v>
      </c>
      <c r="BJ112" s="12">
        <f t="shared" si="13"/>
        <v>477.11</v>
      </c>
      <c r="BK112" s="12">
        <f t="shared" si="13"/>
        <v>454.37</v>
      </c>
      <c r="BL112" s="12">
        <f t="shared" si="13"/>
        <v>482.44</v>
      </c>
      <c r="BM112" s="12">
        <f t="shared" si="13"/>
        <v>476.19</v>
      </c>
      <c r="BN112" s="12">
        <f t="shared" si="13"/>
        <v>444.96</v>
      </c>
      <c r="BO112" s="12">
        <f t="shared" si="13"/>
        <v>482.11</v>
      </c>
      <c r="BP112" s="12">
        <f t="shared" si="13"/>
        <v>477.35</v>
      </c>
      <c r="BQ112" s="12">
        <f t="shared" si="13"/>
        <v>454.37</v>
      </c>
      <c r="BR112" s="12">
        <f t="shared" si="13"/>
        <v>482.44</v>
      </c>
      <c r="BS112" s="12">
        <f t="shared" si="13"/>
        <v>477.35</v>
      </c>
      <c r="BT112" s="12">
        <f t="shared" si="13"/>
        <v>454.37</v>
      </c>
      <c r="BU112" s="13">
        <f t="shared" si="13"/>
        <v>482.44</v>
      </c>
      <c r="BW112" t="s">
        <v>36</v>
      </c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</row>
    <row r="113" spans="1:160" x14ac:dyDescent="0.45">
      <c r="A113" t="s">
        <v>7</v>
      </c>
      <c r="B113">
        <f>KURT(A3:A102)</f>
        <v>-0.27763614253498803</v>
      </c>
      <c r="C113" t="e">
        <f t="shared" ref="C113:AJ113" si="14">KURT(B3:B102)</f>
        <v>#DIV/0!</v>
      </c>
      <c r="D113">
        <f t="shared" si="14"/>
        <v>-0.81191752806773865</v>
      </c>
      <c r="E113" t="e">
        <f t="shared" si="14"/>
        <v>#DIV/0!</v>
      </c>
      <c r="F113">
        <f t="shared" si="14"/>
        <v>-0.24027606236071497</v>
      </c>
      <c r="G113">
        <f t="shared" si="14"/>
        <v>-0.33888444721917832</v>
      </c>
      <c r="H113">
        <f t="shared" si="14"/>
        <v>0.24335670491080119</v>
      </c>
      <c r="I113" t="e">
        <f t="shared" si="14"/>
        <v>#DIV/0!</v>
      </c>
      <c r="J113">
        <f t="shared" si="14"/>
        <v>-0.1473342843862202</v>
      </c>
      <c r="K113" t="e">
        <f t="shared" si="14"/>
        <v>#DIV/0!</v>
      </c>
      <c r="L113">
        <f t="shared" si="14"/>
        <v>-0.53604171021211222</v>
      </c>
      <c r="M113">
        <f t="shared" si="14"/>
        <v>0.41713410033249421</v>
      </c>
      <c r="N113">
        <f t="shared" si="14"/>
        <v>6.2300200207604295E-2</v>
      </c>
      <c r="O113">
        <f t="shared" si="14"/>
        <v>0.82115570853957909</v>
      </c>
      <c r="P113">
        <f t="shared" si="14"/>
        <v>-0.42798189361958139</v>
      </c>
      <c r="Q113">
        <f t="shared" si="14"/>
        <v>11.678791047306149</v>
      </c>
      <c r="R113">
        <f t="shared" si="14"/>
        <v>0.63365187654640254</v>
      </c>
      <c r="S113">
        <f t="shared" si="14"/>
        <v>-8.6791636051973597E-2</v>
      </c>
      <c r="T113">
        <f t="shared" si="14"/>
        <v>0.77034336677146964</v>
      </c>
      <c r="U113">
        <f t="shared" si="14"/>
        <v>-8.6791636051973597E-2</v>
      </c>
      <c r="V113">
        <f t="shared" si="14"/>
        <v>-0.11421117183355145</v>
      </c>
      <c r="W113">
        <f t="shared" si="14"/>
        <v>-0.59375478503079115</v>
      </c>
      <c r="X113">
        <f t="shared" si="14"/>
        <v>-1.1602481259661559</v>
      </c>
      <c r="Y113">
        <f t="shared" si="14"/>
        <v>-0.11421117183355145</v>
      </c>
      <c r="Z113">
        <f t="shared" si="14"/>
        <v>-0.59375478503079115</v>
      </c>
      <c r="AA113">
        <f t="shared" si="14"/>
        <v>-1.1602481259661559</v>
      </c>
      <c r="AB113">
        <f t="shared" si="14"/>
        <v>-0.19426215017339388</v>
      </c>
      <c r="AC113" s="20">
        <f t="shared" si="14"/>
        <v>8.0814257776655278</v>
      </c>
      <c r="AD113">
        <f t="shared" si="14"/>
        <v>-1.1260020067553711</v>
      </c>
      <c r="AE113">
        <f t="shared" si="14"/>
        <v>-0.1479983318656477</v>
      </c>
      <c r="AF113">
        <f t="shared" si="14"/>
        <v>-0.59375478503079115</v>
      </c>
      <c r="AG113">
        <f t="shared" si="14"/>
        <v>-1.1602481259661559</v>
      </c>
      <c r="AH113">
        <f t="shared" si="14"/>
        <v>-0.1479983318656477</v>
      </c>
      <c r="AI113">
        <f t="shared" si="14"/>
        <v>-0.59375478503079115</v>
      </c>
      <c r="AJ113">
        <f t="shared" si="14"/>
        <v>-1.1602481259661559</v>
      </c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</row>
    <row r="114" spans="1:160" x14ac:dyDescent="0.45">
      <c r="A114" t="s">
        <v>8</v>
      </c>
      <c r="B114">
        <f>SKEW(A3:A102)</f>
        <v>-0.22110264672312149</v>
      </c>
      <c r="C114" t="e">
        <f t="shared" ref="C114:AJ114" si="15">SKEW(B3:B102)</f>
        <v>#DIV/0!</v>
      </c>
      <c r="D114">
        <f t="shared" si="15"/>
        <v>-6.9057263903247651E-2</v>
      </c>
      <c r="E114" t="e">
        <f t="shared" si="15"/>
        <v>#DIV/0!</v>
      </c>
      <c r="F114">
        <f t="shared" si="15"/>
        <v>0.11316828664162519</v>
      </c>
      <c r="G114">
        <f t="shared" si="15"/>
        <v>-0.27531025739342596</v>
      </c>
      <c r="H114">
        <f t="shared" si="15"/>
        <v>5.9730425741617611E-2</v>
      </c>
      <c r="I114" t="e">
        <f t="shared" si="15"/>
        <v>#DIV/0!</v>
      </c>
      <c r="J114">
        <f t="shared" si="15"/>
        <v>-0.15023540834244539</v>
      </c>
      <c r="K114" t="e">
        <f t="shared" si="15"/>
        <v>#DIV/0!</v>
      </c>
      <c r="L114">
        <f t="shared" si="15"/>
        <v>-0.12390104456491378</v>
      </c>
      <c r="M114">
        <f t="shared" si="15"/>
        <v>0.27944771507564242</v>
      </c>
      <c r="N114">
        <f t="shared" si="15"/>
        <v>-0.24996773200465208</v>
      </c>
      <c r="O114">
        <f t="shared" si="15"/>
        <v>-0.17344466670097303</v>
      </c>
      <c r="P114">
        <f t="shared" si="15"/>
        <v>0.11779995650798217</v>
      </c>
      <c r="Q114">
        <f t="shared" si="15"/>
        <v>-2.3679136105767267</v>
      </c>
      <c r="R114">
        <f t="shared" si="15"/>
        <v>-0.38282976764109405</v>
      </c>
      <c r="S114">
        <f t="shared" si="15"/>
        <v>0.11435693143039455</v>
      </c>
      <c r="T114">
        <f t="shared" si="15"/>
        <v>-0.38028874458941608</v>
      </c>
      <c r="U114">
        <f t="shared" si="15"/>
        <v>0.11435693143039455</v>
      </c>
      <c r="V114">
        <f t="shared" si="15"/>
        <v>3.2759799019501816E-2</v>
      </c>
      <c r="W114">
        <f t="shared" si="15"/>
        <v>-0.12044439160376864</v>
      </c>
      <c r="X114">
        <f t="shared" si="15"/>
        <v>-0.15389290584009083</v>
      </c>
      <c r="Y114">
        <f t="shared" si="15"/>
        <v>3.2759799019501816E-2</v>
      </c>
      <c r="Z114">
        <f t="shared" si="15"/>
        <v>-0.12044439160376864</v>
      </c>
      <c r="AA114">
        <f t="shared" si="15"/>
        <v>-0.15389290584009083</v>
      </c>
      <c r="AB114">
        <f t="shared" si="15"/>
        <v>-0.27044739243895427</v>
      </c>
      <c r="AC114" s="20">
        <f t="shared" si="15"/>
        <v>-1.7579057441958763</v>
      </c>
      <c r="AD114">
        <f t="shared" si="15"/>
        <v>-0.17716072510594782</v>
      </c>
      <c r="AE114">
        <f t="shared" si="15"/>
        <v>6.877863809166937E-2</v>
      </c>
      <c r="AF114">
        <f t="shared" si="15"/>
        <v>-0.12044439160376864</v>
      </c>
      <c r="AG114">
        <f t="shared" si="15"/>
        <v>-0.15389290584009083</v>
      </c>
      <c r="AH114">
        <f t="shared" si="15"/>
        <v>6.877863809166937E-2</v>
      </c>
      <c r="AI114">
        <f t="shared" si="15"/>
        <v>-0.12044439160376864</v>
      </c>
      <c r="AJ114">
        <f t="shared" si="15"/>
        <v>-0.15389290584009083</v>
      </c>
      <c r="AL114" t="s">
        <v>22</v>
      </c>
      <c r="AM114" s="5">
        <f t="array" ref="AM114">MIN(IF(ISBLANK(A3:A102),"",IF(A3:A102&gt;=AM115-$AM104*(AM117-AM115),A3:A102,"")))</f>
        <v>481</v>
      </c>
      <c r="AN114" s="6">
        <f t="array" ref="AN114">MIN(IF(ISBLANK(B3:B102),"",IF(B3:B102&gt;=AN115-$AM104*(AN117-AN115),B3:B102,"")))</f>
        <v>512</v>
      </c>
      <c r="AO114" s="6">
        <f t="array" ref="AO114">MIN(IF(ISBLANK(C3:C102),"",IF(C3:C102&gt;=AO115-$AM104*(AO117-AO115),C3:C102,"")))</f>
        <v>485</v>
      </c>
      <c r="AP114" s="6">
        <f t="array" ref="AP114">MIN(IF(ISBLANK(D3:D102),"",IF(D3:D102&gt;=AP115-$AM104*(AP117-AP115),D3:D102,"")))</f>
        <v>512</v>
      </c>
      <c r="AQ114" s="6">
        <f t="array" ref="AQ114">MIN(IF(ISBLANK(E3:E102),"",IF(E3:E102&gt;=AQ115-$AM104*(AQ117-AQ115),E3:E102,"")))</f>
        <v>487</v>
      </c>
      <c r="AR114" s="6">
        <f t="array" ref="AR114">MIN(IF(ISBLANK(F3:F102),"",IF(F3:F102&gt;=AR115-$AM104*(AR117-AR115),F3:F102,"")))</f>
        <v>492</v>
      </c>
      <c r="AS114" s="6">
        <f t="array" ref="AS114">MIN(IF(ISBLANK(G3:G102),"",IF(G3:G102&gt;=AS115-$AM104*(AS117-AS115),G3:G102,"")))</f>
        <v>466</v>
      </c>
      <c r="AT114" s="6">
        <f t="array" ref="AT114">MIN(IF(ISBLANK(H3:H102),"",IF(H3:H102&gt;=AT115-$AM104*(AT117-AT115),H3:H102,"")))</f>
        <v>512</v>
      </c>
      <c r="AU114" s="6">
        <f t="array" ref="AU114">MIN(IF(ISBLANK(I3:I102),"",IF(I3:I102&gt;=AU115-$AM104*(AU117-AU115),I3:I102,"")))</f>
        <v>467</v>
      </c>
      <c r="AV114" s="6">
        <f t="array" ref="AV114">MIN(IF(ISBLANK(J3:J102),"",IF(J3:J102&gt;=AV115-$AM104*(AV117-AV115),J3:J102,"")))</f>
        <v>512</v>
      </c>
      <c r="AW114" s="6">
        <f t="array" ref="AW114">MIN(IF(ISBLANK(K3:K102),"",IF(K3:K102&gt;=AW115-$AM104*(AW117-AW115),K3:K102,"")))</f>
        <v>468</v>
      </c>
      <c r="AX114" s="6">
        <f t="array" ref="AX114">MIN(IF(ISBLANK(L3:L102),"",IF(L3:L102&gt;=AX115-$AM104*(AX117-AX115),L3:L102,"")))</f>
        <v>449</v>
      </c>
      <c r="AY114" s="6">
        <f t="array" ref="AY114">MIN(IF(ISBLANK(M3:M102),"",IF(M3:M102&gt;=AY115-$AM104*(AY117-AY115),M3:M102,"")))</f>
        <v>467</v>
      </c>
      <c r="AZ114" s="6">
        <f t="array" ref="AZ114">MIN(IF(ISBLANK(N3:N102),"",IF(N3:N102&gt;=AZ115-$AM104*(AZ117-AZ115),N3:N102,"")))</f>
        <v>449</v>
      </c>
      <c r="BA114" s="6">
        <f t="array" ref="BA114">MIN(IF(ISBLANK(O3:O102),"",IF(O3:O102&gt;=BA115-$AM104*(BA117-BA115),O3:O102,"")))</f>
        <v>464</v>
      </c>
      <c r="BB114" s="6">
        <f t="array" ref="BB114">MIN(IF(ISBLANK(P3:P102),"",IF(P3:P102&gt;=BB115-$AM104*(BB117-BB115),P3:P102,"")))</f>
        <v>430</v>
      </c>
      <c r="BC114" s="6">
        <f t="array" ref="BC114">MIN(IF(ISBLANK(Q3:Q102),"",IF(Q3:Q102&gt;=BC115-$AM104*(BC117-BC115),Q3:Q102,"")))</f>
        <v>467</v>
      </c>
      <c r="BD114" s="6">
        <f t="array" ref="BD114">MIN(IF(ISBLANK(R3:R102),"",IF(R3:R102&gt;=BD115-$AM104*(BD117-BD115),R3:R102,"")))</f>
        <v>449</v>
      </c>
      <c r="BE114" s="6">
        <f t="array" ref="BE114">MIN(IF(ISBLANK(S3:S102),"",IF(S3:S102&gt;=BE115-$AM104*(BE117-BE115),S3:S102,"")))</f>
        <v>473</v>
      </c>
      <c r="BF114" s="6">
        <f t="array" ref="BF114">MIN(IF(ISBLANK(T3:T102),"",IF(T3:T102&gt;=BF115-$AM104*(BF117-BF115),T3:T102,"")))</f>
        <v>449</v>
      </c>
      <c r="BG114" s="6">
        <f t="array" ref="BG114">MIN(IF(ISBLANK(U3:U102),"",IF(U3:U102&gt;=BG115-$AM104*(BG117-BG115),U3:U102,"")))</f>
        <v>467</v>
      </c>
      <c r="BH114" s="6">
        <f t="array" ref="BH114">MIN(IF(ISBLANK(V3:V102),"",IF(V3:V102&gt;=BH115-$AM104*(BH117-BH115),V3:V102,"")))</f>
        <v>439</v>
      </c>
      <c r="BI114" s="6">
        <f t="array" ref="BI114">MIN(IF(ISBLANK(W3:W102),"",IF(W3:W102&gt;=BI115-$AM104*(BI117-BI115),W3:W102,"")))</f>
        <v>481</v>
      </c>
      <c r="BJ114" s="6">
        <f t="array" ref="BJ114">MIN(IF(ISBLANK(X3:X102),"",IF(X3:X102&gt;=BJ115-$AM104*(BJ117-BJ115),X3:X102,"")))</f>
        <v>467</v>
      </c>
      <c r="BK114" s="6">
        <f t="array" ref="BK114">MIN(IF(ISBLANK(Y3:Y102),"",IF(Y3:Y102&gt;=BK115-$AM104*(BK117-BK115),Y3:Y102,"")))</f>
        <v>439</v>
      </c>
      <c r="BL114" s="6">
        <f t="array" ref="BL114">MIN(IF(ISBLANK(Z3:Z102),"",IF(Z3:Z102&gt;=BL115-$AM104*(BL117-BL115),Z3:Z102,"")))</f>
        <v>481</v>
      </c>
      <c r="BM114" s="6">
        <f t="array" ref="BM114">MIN(IF(ISBLANK(AA3:AA102),"",IF(AA3:AA102&gt;=BM115-$AM104*(BM117-BM115),AA3:AA102,"")))</f>
        <v>462</v>
      </c>
      <c r="BN114" s="6">
        <f t="array" ref="BN114">MIN(IF(ISBLANK(AB3:AB102),"",IF(AB3:AB102&gt;=BN115-$AM104*(BN117-BN115),AB3:AB102,"")))</f>
        <v>413</v>
      </c>
      <c r="BO114" s="6">
        <f t="array" ref="BO114">MIN(IF(ISBLANK(AC3:AC102),"",IF(AC3:AC102&gt;=BO115-$AM104*(BO117-BO115),AC3:AC102,"")))</f>
        <v>481</v>
      </c>
      <c r="BP114" s="6">
        <f t="array" ref="BP114">MIN(IF(ISBLANK(AD3:AD102),"",IF(AD3:AD102&gt;=BP115-$AM104*(BP117-BP115),AD3:AD102,"")))</f>
        <v>464</v>
      </c>
      <c r="BQ114" s="6">
        <f t="array" ref="BQ114">MIN(IF(ISBLANK(AE3:AE102),"",IF(AE3:AE102&gt;=BQ115-$AM104*(BQ117-BQ115),AE3:AE102,"")))</f>
        <v>439</v>
      </c>
      <c r="BR114" s="6">
        <f t="array" ref="BR114">MIN(IF(ISBLANK(AF3:AF102),"",IF(AF3:AF102&gt;=BR115-$AM104*(BR117-BR115),AF3:AF102,"")))</f>
        <v>481</v>
      </c>
      <c r="BS114" s="6">
        <f t="array" ref="BS114">MIN(IF(ISBLANK(AG3:AG102),"",IF(AG3:AG102&gt;=BS115-$AM104*(BS117-BS115),AG3:AG102,"")))</f>
        <v>464</v>
      </c>
      <c r="BT114" s="6">
        <f t="array" ref="BT114">MIN(IF(ISBLANK(AH3:AH102),"",IF(AH3:AH102&gt;=BT115-$AM104*(BT117-BT115),AH3:AH102,"")))</f>
        <v>439</v>
      </c>
      <c r="BU114" s="7">
        <f t="array" ref="BU114">MIN(IF(ISBLANK(AI3:AI102),"",IF(AI3:AI102&gt;=BU115-$AM104*(BU117-BU115),AI3:AI102,"")))</f>
        <v>481</v>
      </c>
      <c r="BW114" s="15" t="s">
        <v>37</v>
      </c>
      <c r="BX114" s="15">
        <f>[1]!DAGOSTINO(A3:A102)</f>
        <v>1.1342006219647032</v>
      </c>
      <c r="BY114" s="15" t="e">
        <f>[1]!DAGOSTINO(B3:B102)</f>
        <v>#VALUE!</v>
      </c>
      <c r="BZ114" s="15">
        <f>[1]!DAGOSTINO(C3:C102)</f>
        <v>6.8022569144240999</v>
      </c>
      <c r="CA114" s="15" t="e">
        <f>[1]!DAGOSTINO(D3:D102)</f>
        <v>#VALUE!</v>
      </c>
      <c r="CB114" s="15">
        <f>[1]!DAGOSTINO(E3:E102)</f>
        <v>0.39480810479199624</v>
      </c>
      <c r="CC114" s="15">
        <f>[1]!DAGOSTINO(F3:F102)</f>
        <v>1.8165033589082176</v>
      </c>
      <c r="CD114" s="15">
        <f>[1]!DAGOSTINO(G3:G102)</f>
        <v>0.52201664595153086</v>
      </c>
      <c r="CE114" s="15" t="e">
        <f>[1]!DAGOSTINO(H3:H102)</f>
        <v>#VALUE!</v>
      </c>
      <c r="CF114" s="15">
        <f>[1]!DAGOSTINO(I3:I102)</f>
        <v>0.43514486680760189</v>
      </c>
      <c r="CG114" s="15" t="e">
        <f>[1]!DAGOSTINO(J3:J102)</f>
        <v>#VALUE!</v>
      </c>
      <c r="CH114" s="15">
        <f>[1]!DAGOSTINO(K3:K102)</f>
        <v>2.0864443400802082</v>
      </c>
      <c r="CI114" s="15">
        <f>[1]!DAGOSTINO(L3:L102)</f>
        <v>2.3414441501758052</v>
      </c>
      <c r="CJ114" s="15">
        <f>[1]!DAGOSTINO(M3:M102)</f>
        <v>1.2204137738966341</v>
      </c>
      <c r="CK114" s="15">
        <f>[1]!DAGOSTINO(N3:N102)</f>
        <v>2.9772643566142154</v>
      </c>
      <c r="CL114" s="15">
        <f>[1]!DAGOSTINO(O3:O102)</f>
        <v>1.1829753069863429</v>
      </c>
      <c r="CM114" s="15">
        <f>[1]!DAGOSTINO(P3:P102)</f>
        <v>75.236808513970757</v>
      </c>
      <c r="CN114" s="15">
        <f>[1]!DAGOSTINO(Q3:Q102)</f>
        <v>4.2487012077389137</v>
      </c>
      <c r="CO114" s="15">
        <f>[1]!DAGOSTINO(R3:R102)</f>
        <v>0.23846419354785769</v>
      </c>
      <c r="CP114" s="15">
        <f>[1]!DAGOSTINO(S3:S102)</f>
        <v>4.7415835270305733</v>
      </c>
      <c r="CQ114" s="15">
        <f>[1]!DAGOSTINO(T3:T102)</f>
        <v>0.23846419354785769</v>
      </c>
      <c r="CR114" s="15">
        <f>[1]!DAGOSTINO(U3:U102)</f>
        <v>2.5655450151720847E-2</v>
      </c>
      <c r="CS114" s="15">
        <f>[1]!DAGOSTINO(V3:V102)</f>
        <v>2.7229629265783934</v>
      </c>
      <c r="CT114" s="15">
        <f>[1]!DAGOSTINO(W3:W102)</f>
        <v>28.719099009445834</v>
      </c>
      <c r="CU114" s="15">
        <f>[1]!DAGOSTINO(X3:X102)</f>
        <v>2.5655450151720847E-2</v>
      </c>
      <c r="CV114" s="15">
        <f>[1]!DAGOSTINO(Y3:Y102)</f>
        <v>2.7229629265783934</v>
      </c>
      <c r="CW114" s="15">
        <f>[1]!DAGOSTINO(Z3:Z102)</f>
        <v>28.719099009445834</v>
      </c>
      <c r="CX114" s="15">
        <f>[1]!DAGOSTINO(AA3:AA102)</f>
        <v>1.3807806723477265</v>
      </c>
      <c r="CY114" s="15">
        <f>[1]!DAGOSTINO(AB3:AB102)</f>
        <v>55.915787707195236</v>
      </c>
      <c r="CZ114" s="15">
        <f>[1]!DAGOSTINO(AC3:AC102)</f>
        <v>25.029024745035489</v>
      </c>
      <c r="DA114" s="15">
        <f>[1]!DAGOSTINO(AD3:AD102)</f>
        <v>0.11234357234846591</v>
      </c>
      <c r="DB114" s="15">
        <f>[1]!DAGOSTINO(AE3:AE102)</f>
        <v>2.7229629265783934</v>
      </c>
      <c r="DC114" s="15">
        <f>[1]!DAGOSTINO(AF3:AF102)</f>
        <v>28.719099009445834</v>
      </c>
      <c r="DD114" s="15">
        <f>[1]!DAGOSTINO(AG3:AG102)</f>
        <v>0.11234357234846591</v>
      </c>
      <c r="DE114" s="15">
        <f>[1]!DAGOSTINO(AH3:AH102)</f>
        <v>2.7229629265783934</v>
      </c>
      <c r="DF114" s="15">
        <f>[1]!DAGOSTINO(AI3:AI102)</f>
        <v>28.719099009445834</v>
      </c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</row>
    <row r="115" spans="1:160" x14ac:dyDescent="0.45">
      <c r="A115" t="s">
        <v>9</v>
      </c>
      <c r="B115">
        <f>B116-B117</f>
        <v>16</v>
      </c>
      <c r="C115">
        <f t="shared" ref="C115:AJ115" si="16">C116-C117</f>
        <v>0</v>
      </c>
      <c r="D115">
        <f t="shared" si="16"/>
        <v>12</v>
      </c>
      <c r="E115">
        <f t="shared" si="16"/>
        <v>0</v>
      </c>
      <c r="F115">
        <f t="shared" si="16"/>
        <v>14</v>
      </c>
      <c r="G115">
        <f t="shared" si="16"/>
        <v>7</v>
      </c>
      <c r="H115">
        <f t="shared" si="16"/>
        <v>13</v>
      </c>
      <c r="I115">
        <f t="shared" si="16"/>
        <v>0</v>
      </c>
      <c r="J115">
        <f t="shared" si="16"/>
        <v>11</v>
      </c>
      <c r="K115">
        <f t="shared" si="16"/>
        <v>0</v>
      </c>
      <c r="L115">
        <f t="shared" si="16"/>
        <v>19</v>
      </c>
      <c r="M115">
        <f t="shared" si="16"/>
        <v>35</v>
      </c>
      <c r="N115">
        <f t="shared" si="16"/>
        <v>23</v>
      </c>
      <c r="O115">
        <f t="shared" si="16"/>
        <v>38</v>
      </c>
      <c r="P115">
        <f t="shared" si="16"/>
        <v>23</v>
      </c>
      <c r="Q115">
        <f t="shared" si="16"/>
        <v>94</v>
      </c>
      <c r="R115">
        <f t="shared" si="16"/>
        <v>22</v>
      </c>
      <c r="S115">
        <f t="shared" si="16"/>
        <v>34</v>
      </c>
      <c r="T115">
        <f t="shared" si="16"/>
        <v>20</v>
      </c>
      <c r="U115">
        <f t="shared" si="16"/>
        <v>34</v>
      </c>
      <c r="V115">
        <f t="shared" si="16"/>
        <v>23</v>
      </c>
      <c r="W115">
        <f t="shared" si="16"/>
        <v>30</v>
      </c>
      <c r="X115">
        <f t="shared" si="16"/>
        <v>2</v>
      </c>
      <c r="Y115">
        <f t="shared" si="16"/>
        <v>23</v>
      </c>
      <c r="Z115">
        <f t="shared" si="16"/>
        <v>30</v>
      </c>
      <c r="AA115">
        <f t="shared" si="16"/>
        <v>2</v>
      </c>
      <c r="AB115">
        <f t="shared" si="16"/>
        <v>25</v>
      </c>
      <c r="AC115" s="20">
        <f t="shared" si="16"/>
        <v>107</v>
      </c>
      <c r="AD115">
        <f t="shared" si="16"/>
        <v>2</v>
      </c>
      <c r="AE115">
        <f t="shared" si="16"/>
        <v>24</v>
      </c>
      <c r="AF115">
        <f t="shared" si="16"/>
        <v>30</v>
      </c>
      <c r="AG115">
        <f t="shared" si="16"/>
        <v>2</v>
      </c>
      <c r="AH115">
        <f t="shared" si="16"/>
        <v>24</v>
      </c>
      <c r="AI115">
        <f t="shared" si="16"/>
        <v>30</v>
      </c>
      <c r="AJ115">
        <f t="shared" si="16"/>
        <v>2</v>
      </c>
      <c r="AL115" t="s">
        <v>23</v>
      </c>
      <c r="AM115" s="8">
        <f>_xlfn.QUARTILE.INC(A3:A102,1)</f>
        <v>488</v>
      </c>
      <c r="AN115" s="9">
        <f t="shared" ref="AN115:BU115" si="17">_xlfn.QUARTILE.INC(B3:B102,1)</f>
        <v>512</v>
      </c>
      <c r="AO115" s="9">
        <f t="shared" si="17"/>
        <v>489</v>
      </c>
      <c r="AP115" s="9">
        <f t="shared" si="17"/>
        <v>512</v>
      </c>
      <c r="AQ115" s="9">
        <f t="shared" si="17"/>
        <v>491</v>
      </c>
      <c r="AR115" s="9">
        <f t="shared" si="17"/>
        <v>495</v>
      </c>
      <c r="AS115" s="9">
        <f t="shared" si="17"/>
        <v>471</v>
      </c>
      <c r="AT115" s="9">
        <f t="shared" si="17"/>
        <v>512</v>
      </c>
      <c r="AU115" s="9">
        <f t="shared" si="17"/>
        <v>471</v>
      </c>
      <c r="AV115" s="9">
        <f t="shared" si="17"/>
        <v>512</v>
      </c>
      <c r="AW115" s="9">
        <f t="shared" si="17"/>
        <v>475</v>
      </c>
      <c r="AX115" s="9">
        <f t="shared" si="17"/>
        <v>462</v>
      </c>
      <c r="AY115" s="9">
        <f t="shared" si="17"/>
        <v>476</v>
      </c>
      <c r="AZ115" s="9">
        <f t="shared" si="17"/>
        <v>461.75</v>
      </c>
      <c r="BA115" s="9">
        <f t="shared" si="17"/>
        <v>472</v>
      </c>
      <c r="BB115" s="9">
        <f t="shared" si="17"/>
        <v>450</v>
      </c>
      <c r="BC115" s="9">
        <f t="shared" si="17"/>
        <v>478</v>
      </c>
      <c r="BD115" s="9">
        <f t="shared" si="17"/>
        <v>462.75</v>
      </c>
      <c r="BE115" s="9">
        <f t="shared" si="17"/>
        <v>479</v>
      </c>
      <c r="BF115" s="9">
        <f t="shared" si="17"/>
        <v>462.75</v>
      </c>
      <c r="BG115" s="9">
        <f t="shared" si="17"/>
        <v>474</v>
      </c>
      <c r="BH115" s="9">
        <f t="shared" si="17"/>
        <v>449.75</v>
      </c>
      <c r="BI115" s="9">
        <f t="shared" si="17"/>
        <v>482</v>
      </c>
      <c r="BJ115" s="9">
        <f t="shared" si="17"/>
        <v>474</v>
      </c>
      <c r="BK115" s="9">
        <f t="shared" si="17"/>
        <v>449.75</v>
      </c>
      <c r="BL115" s="9">
        <f t="shared" si="17"/>
        <v>482</v>
      </c>
      <c r="BM115" s="9">
        <f t="shared" si="17"/>
        <v>472</v>
      </c>
      <c r="BN115" s="9">
        <f t="shared" si="17"/>
        <v>437</v>
      </c>
      <c r="BO115" s="9">
        <f t="shared" si="17"/>
        <v>482</v>
      </c>
      <c r="BP115" s="9">
        <f t="shared" si="17"/>
        <v>474</v>
      </c>
      <c r="BQ115" s="9">
        <f t="shared" si="17"/>
        <v>449.75</v>
      </c>
      <c r="BR115" s="9">
        <f t="shared" si="17"/>
        <v>482</v>
      </c>
      <c r="BS115" s="9">
        <f t="shared" si="17"/>
        <v>474</v>
      </c>
      <c r="BT115" s="9">
        <f t="shared" si="17"/>
        <v>449.75</v>
      </c>
      <c r="BU115" s="10">
        <f t="shared" si="17"/>
        <v>482</v>
      </c>
      <c r="BW115" t="s">
        <v>33</v>
      </c>
      <c r="BX115">
        <f>[1]!DPTEST(A3:A102)</f>
        <v>0.5671676664275076</v>
      </c>
      <c r="BY115" t="e">
        <f>[1]!DPTEST(B3:B102)</f>
        <v>#VALUE!</v>
      </c>
      <c r="BZ115">
        <f>[1]!DPTEST(C3:C102)</f>
        <v>3.3335630894181678E-2</v>
      </c>
      <c r="CA115" t="e">
        <f>[1]!DPTEST(D3:D102)</f>
        <v>#VALUE!</v>
      </c>
      <c r="CB115">
        <f>[1]!DPTEST(E3:E102)</f>
        <v>0.82085889629377862</v>
      </c>
      <c r="CC115">
        <f>[1]!DPTEST(F3:F102)</f>
        <v>0.40322858094615099</v>
      </c>
      <c r="CD115">
        <f>[1]!DPTEST(G3:G102)</f>
        <v>0.77027450861233193</v>
      </c>
      <c r="CE115" t="e">
        <f>[1]!DPTEST(H3:H102)</f>
        <v>#VALUE!</v>
      </c>
      <c r="CF115">
        <f>[1]!DPTEST(I3:I102)</f>
        <v>0.80446933235741724</v>
      </c>
      <c r="CG115" t="e">
        <f>[1]!DPTEST(J3:J102)</f>
        <v>#VALUE!</v>
      </c>
      <c r="CH115">
        <f>[1]!DPTEST(K3:K102)</f>
        <v>0.35231762375326059</v>
      </c>
      <c r="CI115">
        <f>[1]!DPTEST(L3:L102)</f>
        <v>0.31014291392110471</v>
      </c>
      <c r="CJ115">
        <f>[1]!DPTEST(M3:M102)</f>
        <v>0.5432384684988385</v>
      </c>
      <c r="CK115">
        <f>[1]!DPTEST(N3:N102)</f>
        <v>0.22568113607175666</v>
      </c>
      <c r="CL115">
        <f>[1]!DPTEST(O3:O102)</f>
        <v>0.55350325090338848</v>
      </c>
      <c r="CM115">
        <f>[1]!DPTEST(P3:P102)</f>
        <v>0</v>
      </c>
      <c r="CN115">
        <f>[1]!DPTEST(Q3:Q102)</f>
        <v>0.11951055276298062</v>
      </c>
      <c r="CO115">
        <f>[1]!DPTEST(R3:R102)</f>
        <v>0.88760176734629481</v>
      </c>
      <c r="CP115">
        <f>[1]!DPTEST(S3:S102)</f>
        <v>9.3406740942918565E-2</v>
      </c>
      <c r="CQ115">
        <f>[1]!DPTEST(T3:T102)</f>
        <v>0.88760176734629481</v>
      </c>
      <c r="CR115">
        <f>[1]!DPTEST(U3:U102)</f>
        <v>0.98725419951327076</v>
      </c>
      <c r="CS115">
        <f>[1]!DPTEST(V3:V102)</f>
        <v>0.25628082494668858</v>
      </c>
      <c r="CT115">
        <f>[1]!DPTEST(W3:W102)</f>
        <v>5.8039931005726686E-7</v>
      </c>
      <c r="CU115">
        <f>[1]!DPTEST(X3:X102)</f>
        <v>0.98725419951327076</v>
      </c>
      <c r="CV115">
        <f>[1]!DPTEST(Y3:Y102)</f>
        <v>0.25628082494668858</v>
      </c>
      <c r="CW115">
        <f>[1]!DPTEST(Z3:Z102)</f>
        <v>5.8039931005726686E-7</v>
      </c>
      <c r="CX115">
        <f>[1]!DPTEST(AA3:AA102)</f>
        <v>0.50138032398803267</v>
      </c>
      <c r="CY115">
        <f>[1]!DPTEST(AB3:AB102)</f>
        <v>7.2120087679650169E-13</v>
      </c>
      <c r="CZ115">
        <f>[1]!DPTEST(AC3:AC102)</f>
        <v>3.6729611347929847E-6</v>
      </c>
      <c r="DA115">
        <f>[1]!DPTEST(AD3:AD102)</f>
        <v>0.9453767192905167</v>
      </c>
      <c r="DB115">
        <f>[1]!DPTEST(AE3:AE102)</f>
        <v>0.25628082494668858</v>
      </c>
      <c r="DC115">
        <f>[1]!DPTEST(AF3:AF102)</f>
        <v>5.8039931005726686E-7</v>
      </c>
      <c r="DD115">
        <f>[1]!DPTEST(AG3:AG102)</f>
        <v>0.9453767192905167</v>
      </c>
      <c r="DE115">
        <f>[1]!DPTEST(AH3:AH102)</f>
        <v>0.25628082494668858</v>
      </c>
      <c r="DF115">
        <f>[1]!DPTEST(AI3:AI102)</f>
        <v>5.8039931005726686E-7</v>
      </c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</row>
    <row r="116" spans="1:160" x14ac:dyDescent="0.45">
      <c r="A116" t="s">
        <v>10</v>
      </c>
      <c r="B116">
        <f>MAX(A3:A102)</f>
        <v>497</v>
      </c>
      <c r="C116">
        <f t="shared" ref="C116:AJ116" si="18">MAX(B3:B102)</f>
        <v>512</v>
      </c>
      <c r="D116">
        <f t="shared" si="18"/>
        <v>497</v>
      </c>
      <c r="E116">
        <f t="shared" si="18"/>
        <v>512</v>
      </c>
      <c r="F116">
        <f t="shared" si="18"/>
        <v>501</v>
      </c>
      <c r="G116">
        <f t="shared" si="18"/>
        <v>499</v>
      </c>
      <c r="H116">
        <f t="shared" si="18"/>
        <v>479</v>
      </c>
      <c r="I116">
        <f t="shared" si="18"/>
        <v>512</v>
      </c>
      <c r="J116">
        <f t="shared" si="18"/>
        <v>478</v>
      </c>
      <c r="K116">
        <f t="shared" si="18"/>
        <v>512</v>
      </c>
      <c r="L116">
        <f t="shared" si="18"/>
        <v>487</v>
      </c>
      <c r="M116">
        <f t="shared" si="18"/>
        <v>484</v>
      </c>
      <c r="N116">
        <f t="shared" si="18"/>
        <v>490</v>
      </c>
      <c r="O116">
        <f t="shared" si="18"/>
        <v>482</v>
      </c>
      <c r="P116">
        <f t="shared" si="18"/>
        <v>487</v>
      </c>
      <c r="Q116">
        <f t="shared" si="18"/>
        <v>475</v>
      </c>
      <c r="R116">
        <f t="shared" si="18"/>
        <v>489</v>
      </c>
      <c r="S116">
        <f t="shared" si="18"/>
        <v>483</v>
      </c>
      <c r="T116">
        <f t="shared" si="18"/>
        <v>489</v>
      </c>
      <c r="U116">
        <f t="shared" si="18"/>
        <v>483</v>
      </c>
      <c r="V116">
        <f t="shared" si="18"/>
        <v>490</v>
      </c>
      <c r="W116">
        <f t="shared" si="18"/>
        <v>469</v>
      </c>
      <c r="X116">
        <f t="shared" si="18"/>
        <v>483</v>
      </c>
      <c r="Y116">
        <f t="shared" si="18"/>
        <v>490</v>
      </c>
      <c r="Z116">
        <f t="shared" si="18"/>
        <v>469</v>
      </c>
      <c r="AA116">
        <f t="shared" si="18"/>
        <v>483</v>
      </c>
      <c r="AB116">
        <f t="shared" si="18"/>
        <v>487</v>
      </c>
      <c r="AC116" s="20">
        <f t="shared" si="18"/>
        <v>470</v>
      </c>
      <c r="AD116">
        <f t="shared" si="18"/>
        <v>483</v>
      </c>
      <c r="AE116">
        <f t="shared" si="18"/>
        <v>488</v>
      </c>
      <c r="AF116">
        <f t="shared" si="18"/>
        <v>469</v>
      </c>
      <c r="AG116">
        <f t="shared" si="18"/>
        <v>483</v>
      </c>
      <c r="AH116">
        <f t="shared" si="18"/>
        <v>488</v>
      </c>
      <c r="AI116">
        <f t="shared" si="18"/>
        <v>469</v>
      </c>
      <c r="AJ116">
        <f t="shared" si="18"/>
        <v>483</v>
      </c>
      <c r="AL116" t="s">
        <v>3</v>
      </c>
      <c r="AM116" s="8">
        <f>MEDIAN(A3:A102)</f>
        <v>490.5</v>
      </c>
      <c r="AN116" s="9">
        <f t="shared" ref="AN116:BU116" si="19">MEDIAN(B3:B102)</f>
        <v>512</v>
      </c>
      <c r="AO116" s="9">
        <f t="shared" si="19"/>
        <v>491.5</v>
      </c>
      <c r="AP116" s="9">
        <f t="shared" si="19"/>
        <v>512</v>
      </c>
      <c r="AQ116" s="9">
        <f t="shared" si="19"/>
        <v>493</v>
      </c>
      <c r="AR116" s="9">
        <f t="shared" si="19"/>
        <v>496</v>
      </c>
      <c r="AS116" s="9">
        <f t="shared" si="19"/>
        <v>473</v>
      </c>
      <c r="AT116" s="9">
        <f t="shared" si="19"/>
        <v>512</v>
      </c>
      <c r="AU116" s="9">
        <f t="shared" si="19"/>
        <v>473</v>
      </c>
      <c r="AV116" s="9">
        <f t="shared" si="19"/>
        <v>512</v>
      </c>
      <c r="AW116" s="9">
        <f t="shared" si="19"/>
        <v>478</v>
      </c>
      <c r="AX116" s="9">
        <f t="shared" si="19"/>
        <v>465.5</v>
      </c>
      <c r="AY116" s="9">
        <f t="shared" si="19"/>
        <v>479</v>
      </c>
      <c r="AZ116" s="9">
        <f t="shared" si="19"/>
        <v>465</v>
      </c>
      <c r="BA116" s="9">
        <f t="shared" si="19"/>
        <v>476</v>
      </c>
      <c r="BB116" s="9">
        <f t="shared" si="19"/>
        <v>458</v>
      </c>
      <c r="BC116" s="9">
        <f t="shared" si="19"/>
        <v>480</v>
      </c>
      <c r="BD116" s="9">
        <f t="shared" si="19"/>
        <v>467</v>
      </c>
      <c r="BE116" s="9">
        <f t="shared" si="19"/>
        <v>481</v>
      </c>
      <c r="BF116" s="9">
        <f t="shared" si="19"/>
        <v>467</v>
      </c>
      <c r="BG116" s="9">
        <f t="shared" si="19"/>
        <v>477</v>
      </c>
      <c r="BH116" s="9">
        <f t="shared" si="19"/>
        <v>455</v>
      </c>
      <c r="BI116" s="9">
        <f t="shared" si="19"/>
        <v>482</v>
      </c>
      <c r="BJ116" s="9">
        <f t="shared" si="19"/>
        <v>477</v>
      </c>
      <c r="BK116" s="9">
        <f t="shared" si="19"/>
        <v>455</v>
      </c>
      <c r="BL116" s="9">
        <f t="shared" si="19"/>
        <v>482</v>
      </c>
      <c r="BM116" s="9">
        <f t="shared" si="19"/>
        <v>476</v>
      </c>
      <c r="BN116" s="9">
        <f t="shared" si="19"/>
        <v>446</v>
      </c>
      <c r="BO116" s="9">
        <f t="shared" si="19"/>
        <v>482</v>
      </c>
      <c r="BP116" s="9">
        <f t="shared" si="19"/>
        <v>477</v>
      </c>
      <c r="BQ116" s="9">
        <f t="shared" si="19"/>
        <v>455</v>
      </c>
      <c r="BR116" s="9">
        <f t="shared" si="19"/>
        <v>482</v>
      </c>
      <c r="BS116" s="9">
        <f t="shared" si="19"/>
        <v>477</v>
      </c>
      <c r="BT116" s="9">
        <f t="shared" si="19"/>
        <v>455</v>
      </c>
      <c r="BU116" s="10">
        <f t="shared" si="19"/>
        <v>482</v>
      </c>
      <c r="BW116" t="s">
        <v>34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</row>
    <row r="117" spans="1:160" x14ac:dyDescent="0.45">
      <c r="A117" t="s">
        <v>11</v>
      </c>
      <c r="B117">
        <f>MIN(A3:A102)</f>
        <v>481</v>
      </c>
      <c r="C117">
        <f t="shared" ref="C117:AJ117" si="20">MIN(B3:B102)</f>
        <v>512</v>
      </c>
      <c r="D117">
        <f t="shared" si="20"/>
        <v>485</v>
      </c>
      <c r="E117">
        <f t="shared" si="20"/>
        <v>512</v>
      </c>
      <c r="F117">
        <f t="shared" si="20"/>
        <v>487</v>
      </c>
      <c r="G117">
        <f t="shared" si="20"/>
        <v>492</v>
      </c>
      <c r="H117">
        <f t="shared" si="20"/>
        <v>466</v>
      </c>
      <c r="I117">
        <f t="shared" si="20"/>
        <v>512</v>
      </c>
      <c r="J117">
        <f t="shared" si="20"/>
        <v>467</v>
      </c>
      <c r="K117">
        <f t="shared" si="20"/>
        <v>512</v>
      </c>
      <c r="L117">
        <f t="shared" si="20"/>
        <v>468</v>
      </c>
      <c r="M117">
        <f t="shared" si="20"/>
        <v>449</v>
      </c>
      <c r="N117">
        <f t="shared" si="20"/>
        <v>467</v>
      </c>
      <c r="O117">
        <f t="shared" si="20"/>
        <v>444</v>
      </c>
      <c r="P117">
        <f t="shared" si="20"/>
        <v>464</v>
      </c>
      <c r="Q117">
        <f t="shared" si="20"/>
        <v>381</v>
      </c>
      <c r="R117">
        <f t="shared" si="20"/>
        <v>467</v>
      </c>
      <c r="S117">
        <f t="shared" si="20"/>
        <v>449</v>
      </c>
      <c r="T117">
        <f t="shared" si="20"/>
        <v>469</v>
      </c>
      <c r="U117">
        <f t="shared" si="20"/>
        <v>449</v>
      </c>
      <c r="V117">
        <f t="shared" si="20"/>
        <v>467</v>
      </c>
      <c r="W117">
        <f t="shared" si="20"/>
        <v>439</v>
      </c>
      <c r="X117">
        <f t="shared" si="20"/>
        <v>481</v>
      </c>
      <c r="Y117">
        <f t="shared" si="20"/>
        <v>467</v>
      </c>
      <c r="Z117">
        <f t="shared" si="20"/>
        <v>439</v>
      </c>
      <c r="AA117">
        <f t="shared" si="20"/>
        <v>481</v>
      </c>
      <c r="AB117">
        <f t="shared" si="20"/>
        <v>462</v>
      </c>
      <c r="AC117" s="20">
        <f t="shared" si="20"/>
        <v>363</v>
      </c>
      <c r="AD117">
        <f t="shared" si="20"/>
        <v>481</v>
      </c>
      <c r="AE117">
        <f t="shared" si="20"/>
        <v>464</v>
      </c>
      <c r="AF117">
        <f t="shared" si="20"/>
        <v>439</v>
      </c>
      <c r="AG117">
        <f t="shared" si="20"/>
        <v>481</v>
      </c>
      <c r="AH117">
        <f t="shared" si="20"/>
        <v>464</v>
      </c>
      <c r="AI117">
        <f t="shared" si="20"/>
        <v>439</v>
      </c>
      <c r="AJ117">
        <f t="shared" si="20"/>
        <v>481</v>
      </c>
      <c r="AL117" t="s">
        <v>24</v>
      </c>
      <c r="AM117" s="8">
        <f>_xlfn.QUARTILE.INC(A3:A102,3)</f>
        <v>493</v>
      </c>
      <c r="AN117" s="9">
        <f t="shared" ref="AN117:BU117" si="21">_xlfn.QUARTILE.INC(B3:B102,3)</f>
        <v>512</v>
      </c>
      <c r="AO117" s="9">
        <f t="shared" si="21"/>
        <v>494</v>
      </c>
      <c r="AP117" s="9">
        <f t="shared" si="21"/>
        <v>512</v>
      </c>
      <c r="AQ117" s="9">
        <f t="shared" si="21"/>
        <v>495</v>
      </c>
      <c r="AR117" s="9">
        <f t="shared" si="21"/>
        <v>497</v>
      </c>
      <c r="AS117" s="9">
        <f t="shared" si="21"/>
        <v>474</v>
      </c>
      <c r="AT117" s="9">
        <f t="shared" si="21"/>
        <v>512</v>
      </c>
      <c r="AU117" s="9">
        <f t="shared" si="21"/>
        <v>474</v>
      </c>
      <c r="AV117" s="9">
        <f t="shared" si="21"/>
        <v>512</v>
      </c>
      <c r="AW117" s="9">
        <f t="shared" si="21"/>
        <v>481</v>
      </c>
      <c r="AX117" s="9">
        <f t="shared" si="21"/>
        <v>469</v>
      </c>
      <c r="AY117" s="9">
        <f t="shared" si="21"/>
        <v>481</v>
      </c>
      <c r="AZ117" s="9">
        <f t="shared" si="21"/>
        <v>469</v>
      </c>
      <c r="BA117" s="9">
        <f t="shared" si="21"/>
        <v>479</v>
      </c>
      <c r="BB117" s="9">
        <f t="shared" si="21"/>
        <v>464.25</v>
      </c>
      <c r="BC117" s="9">
        <f t="shared" si="21"/>
        <v>483</v>
      </c>
      <c r="BD117" s="9">
        <f t="shared" si="21"/>
        <v>472</v>
      </c>
      <c r="BE117" s="9">
        <f t="shared" si="21"/>
        <v>483</v>
      </c>
      <c r="BF117" s="9">
        <f t="shared" si="21"/>
        <v>472</v>
      </c>
      <c r="BG117" s="9">
        <f t="shared" si="21"/>
        <v>480</v>
      </c>
      <c r="BH117" s="9">
        <f t="shared" si="21"/>
        <v>459.25</v>
      </c>
      <c r="BI117" s="9">
        <f t="shared" si="21"/>
        <v>483</v>
      </c>
      <c r="BJ117" s="9">
        <f t="shared" si="21"/>
        <v>480</v>
      </c>
      <c r="BK117" s="9">
        <f t="shared" si="21"/>
        <v>459.25</v>
      </c>
      <c r="BL117" s="9">
        <f t="shared" si="21"/>
        <v>483</v>
      </c>
      <c r="BM117" s="9">
        <f t="shared" si="21"/>
        <v>480</v>
      </c>
      <c r="BN117" s="9">
        <f t="shared" si="21"/>
        <v>455</v>
      </c>
      <c r="BO117" s="9">
        <f t="shared" si="21"/>
        <v>483</v>
      </c>
      <c r="BP117" s="9">
        <f t="shared" si="21"/>
        <v>480</v>
      </c>
      <c r="BQ117" s="9">
        <f t="shared" si="21"/>
        <v>459.25</v>
      </c>
      <c r="BR117" s="9">
        <f t="shared" si="21"/>
        <v>483</v>
      </c>
      <c r="BS117" s="9">
        <f t="shared" si="21"/>
        <v>480</v>
      </c>
      <c r="BT117" s="9">
        <f t="shared" si="21"/>
        <v>459.25</v>
      </c>
      <c r="BU117" s="10">
        <f t="shared" si="21"/>
        <v>483</v>
      </c>
      <c r="BW117" s="1" t="s">
        <v>35</v>
      </c>
      <c r="BX117" s="14" t="str">
        <f>IF(BX115&lt;BX116,"no","yes")</f>
        <v>yes</v>
      </c>
      <c r="BY117" s="14" t="e">
        <f t="shared" ref="BY117:DF117" si="22">IF(BY115&lt;BY116,"no","yes")</f>
        <v>#VALUE!</v>
      </c>
      <c r="BZ117" s="14" t="str">
        <f t="shared" si="22"/>
        <v>no</v>
      </c>
      <c r="CA117" s="14" t="e">
        <f t="shared" si="22"/>
        <v>#VALUE!</v>
      </c>
      <c r="CB117" s="14" t="str">
        <f t="shared" si="22"/>
        <v>yes</v>
      </c>
      <c r="CC117" s="14" t="str">
        <f t="shared" si="22"/>
        <v>yes</v>
      </c>
      <c r="CD117" s="14" t="str">
        <f t="shared" si="22"/>
        <v>yes</v>
      </c>
      <c r="CE117" s="14" t="e">
        <f t="shared" si="22"/>
        <v>#VALUE!</v>
      </c>
      <c r="CF117" s="14" t="str">
        <f t="shared" si="22"/>
        <v>yes</v>
      </c>
      <c r="CG117" s="14" t="e">
        <f t="shared" si="22"/>
        <v>#VALUE!</v>
      </c>
      <c r="CH117" s="14" t="str">
        <f t="shared" si="22"/>
        <v>yes</v>
      </c>
      <c r="CI117" s="14" t="str">
        <f t="shared" si="22"/>
        <v>yes</v>
      </c>
      <c r="CJ117" s="14" t="str">
        <f t="shared" si="22"/>
        <v>yes</v>
      </c>
      <c r="CK117" s="14" t="str">
        <f t="shared" si="22"/>
        <v>yes</v>
      </c>
      <c r="CL117" s="14" t="str">
        <f t="shared" si="22"/>
        <v>yes</v>
      </c>
      <c r="CM117" s="14" t="str">
        <f t="shared" si="22"/>
        <v>no</v>
      </c>
      <c r="CN117" s="14" t="str">
        <f t="shared" si="22"/>
        <v>yes</v>
      </c>
      <c r="CO117" s="14" t="str">
        <f t="shared" si="22"/>
        <v>yes</v>
      </c>
      <c r="CP117" s="14" t="str">
        <f t="shared" si="22"/>
        <v>yes</v>
      </c>
      <c r="CQ117" s="14" t="str">
        <f t="shared" si="22"/>
        <v>yes</v>
      </c>
      <c r="CR117" s="14" t="str">
        <f t="shared" si="22"/>
        <v>yes</v>
      </c>
      <c r="CS117" s="14" t="str">
        <f t="shared" si="22"/>
        <v>yes</v>
      </c>
      <c r="CT117" s="14" t="str">
        <f t="shared" si="22"/>
        <v>no</v>
      </c>
      <c r="CU117" s="14" t="str">
        <f t="shared" si="22"/>
        <v>yes</v>
      </c>
      <c r="CV117" s="14" t="str">
        <f t="shared" si="22"/>
        <v>yes</v>
      </c>
      <c r="CW117" s="14" t="str">
        <f t="shared" si="22"/>
        <v>no</v>
      </c>
      <c r="CX117" s="14" t="str">
        <f t="shared" si="22"/>
        <v>yes</v>
      </c>
      <c r="CY117" s="14" t="str">
        <f t="shared" si="22"/>
        <v>no</v>
      </c>
      <c r="CZ117" s="14" t="str">
        <f t="shared" si="22"/>
        <v>no</v>
      </c>
      <c r="DA117" s="14" t="str">
        <f t="shared" si="22"/>
        <v>yes</v>
      </c>
      <c r="DB117" s="14" t="str">
        <f t="shared" si="22"/>
        <v>yes</v>
      </c>
      <c r="DC117" s="14" t="str">
        <f t="shared" si="22"/>
        <v>no</v>
      </c>
      <c r="DD117" s="14" t="str">
        <f t="shared" si="22"/>
        <v>yes</v>
      </c>
      <c r="DE117" s="14" t="str">
        <f t="shared" si="22"/>
        <v>yes</v>
      </c>
      <c r="DF117" s="14" t="str">
        <f t="shared" si="22"/>
        <v>no</v>
      </c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</row>
    <row r="118" spans="1:160" x14ac:dyDescent="0.45">
      <c r="A118" t="s">
        <v>12</v>
      </c>
      <c r="B118">
        <f>SUM(A3:A102)</f>
        <v>49050</v>
      </c>
      <c r="C118">
        <f t="shared" ref="C118:AJ118" si="23">SUM(B3:B102)</f>
        <v>51200</v>
      </c>
      <c r="D118">
        <f t="shared" si="23"/>
        <v>49149</v>
      </c>
      <c r="E118">
        <f t="shared" si="23"/>
        <v>51200</v>
      </c>
      <c r="F118">
        <f t="shared" si="23"/>
        <v>49306</v>
      </c>
      <c r="G118">
        <f t="shared" si="23"/>
        <v>49587</v>
      </c>
      <c r="H118">
        <f t="shared" si="23"/>
        <v>47283</v>
      </c>
      <c r="I118">
        <f t="shared" si="23"/>
        <v>51200</v>
      </c>
      <c r="J118">
        <f t="shared" si="23"/>
        <v>47264</v>
      </c>
      <c r="K118">
        <f t="shared" si="23"/>
        <v>51200</v>
      </c>
      <c r="L118">
        <f t="shared" si="23"/>
        <v>47774</v>
      </c>
      <c r="M118">
        <f t="shared" si="23"/>
        <v>46596</v>
      </c>
      <c r="N118">
        <f t="shared" si="23"/>
        <v>47848</v>
      </c>
      <c r="O118">
        <f t="shared" si="23"/>
        <v>46536</v>
      </c>
      <c r="P118">
        <f t="shared" si="23"/>
        <v>47578</v>
      </c>
      <c r="Q118">
        <f t="shared" si="23"/>
        <v>45631</v>
      </c>
      <c r="R118">
        <f t="shared" si="23"/>
        <v>48044</v>
      </c>
      <c r="S118">
        <f t="shared" si="23"/>
        <v>46695</v>
      </c>
      <c r="T118">
        <f t="shared" si="23"/>
        <v>48053</v>
      </c>
      <c r="U118">
        <f t="shared" si="23"/>
        <v>46695</v>
      </c>
      <c r="V118">
        <f t="shared" si="23"/>
        <v>47711</v>
      </c>
      <c r="W118">
        <f t="shared" si="23"/>
        <v>45437</v>
      </c>
      <c r="X118">
        <f t="shared" si="23"/>
        <v>48244</v>
      </c>
      <c r="Y118">
        <f t="shared" si="23"/>
        <v>47711</v>
      </c>
      <c r="Z118">
        <f t="shared" si="23"/>
        <v>45437</v>
      </c>
      <c r="AA118">
        <f t="shared" si="23"/>
        <v>48244</v>
      </c>
      <c r="AB118">
        <f t="shared" si="23"/>
        <v>47619</v>
      </c>
      <c r="AC118" s="20">
        <f t="shared" si="23"/>
        <v>44496</v>
      </c>
      <c r="AD118">
        <f t="shared" si="23"/>
        <v>48211</v>
      </c>
      <c r="AE118">
        <f t="shared" si="23"/>
        <v>47735</v>
      </c>
      <c r="AF118">
        <f t="shared" si="23"/>
        <v>45437</v>
      </c>
      <c r="AG118">
        <f t="shared" si="23"/>
        <v>48244</v>
      </c>
      <c r="AH118">
        <f t="shared" si="23"/>
        <v>47735</v>
      </c>
      <c r="AI118">
        <f t="shared" si="23"/>
        <v>45437</v>
      </c>
      <c r="AJ118">
        <f t="shared" si="23"/>
        <v>48244</v>
      </c>
      <c r="AL118" t="s">
        <v>25</v>
      </c>
      <c r="AM118" s="8">
        <f t="array" ref="AM118">MAX(IF(ISBLANK(A3:A102),"",IF(A3:A102&lt;=AM117+$AM104*(AM117-AM115),A3:A102,"")))</f>
        <v>497</v>
      </c>
      <c r="AN118" s="9">
        <f t="array" ref="AN118">MAX(IF(ISBLANK(B3:B102),"",IF(B3:B102&lt;=AN117+$AM104*(AN117-AN115),B3:B102,"")))</f>
        <v>512</v>
      </c>
      <c r="AO118" s="9">
        <f t="array" ref="AO118">MAX(IF(ISBLANK(C3:C102),"",IF(C3:C102&lt;=AO117+$AM104*(AO117-AO115),C3:C102,"")))</f>
        <v>497</v>
      </c>
      <c r="AP118" s="9">
        <f t="array" ref="AP118">MAX(IF(ISBLANK(D3:D102),"",IF(D3:D102&lt;=AP117+$AM104*(AP117-AP115),D3:D102,"")))</f>
        <v>512</v>
      </c>
      <c r="AQ118" s="9">
        <f t="array" ref="AQ118">MAX(IF(ISBLANK(E3:E102),"",IF(E3:E102&lt;=AQ117+$AM104*(AQ117-AQ115),E3:E102,"")))</f>
        <v>501</v>
      </c>
      <c r="AR118" s="9">
        <f t="array" ref="AR118">MAX(IF(ISBLANK(F3:F102),"",IF(F3:F102&lt;=AR117+$AM104*(AR117-AR115),F3:F102,"")))</f>
        <v>499</v>
      </c>
      <c r="AS118" s="9">
        <f t="array" ref="AS118">MAX(IF(ISBLANK(G3:G102),"",IF(G3:G102&lt;=AS117+$AM104*(AS117-AS115),G3:G102,"")))</f>
        <v>479</v>
      </c>
      <c r="AT118" s="9">
        <f t="array" ref="AT118">MAX(IF(ISBLANK(H3:H102),"",IF(H3:H102&lt;=AT117+$AM104*(AT117-AT115),H3:H102,"")))</f>
        <v>512</v>
      </c>
      <c r="AU118" s="9">
        <f t="array" ref="AU118">MAX(IF(ISBLANK(I3:I102),"",IF(I3:I102&lt;=AU117+$AM104*(AU117-AU115),I3:I102,"")))</f>
        <v>478</v>
      </c>
      <c r="AV118" s="9">
        <f t="array" ref="AV118">MAX(IF(ISBLANK(J3:J102),"",IF(J3:J102&lt;=AV117+$AM104*(AV117-AV115),J3:J102,"")))</f>
        <v>512</v>
      </c>
      <c r="AW118" s="9">
        <f t="array" ref="AW118">MAX(IF(ISBLANK(K3:K102),"",IF(K3:K102&lt;=AW117+$AM104*(AW117-AW115),K3:K102,"")))</f>
        <v>487</v>
      </c>
      <c r="AX118" s="9">
        <f t="array" ref="AX118">MAX(IF(ISBLANK(L3:L102),"",IF(L3:L102&lt;=AX117+$AM104*(AX117-AX115),L3:L102,"")))</f>
        <v>484</v>
      </c>
      <c r="AY118" s="9">
        <f t="array" ref="AY118">MAX(IF(ISBLANK(M3:M102),"",IF(M3:M102&lt;=AY117+$AM104*(AY117-AY115),M3:M102,"")))</f>
        <v>490</v>
      </c>
      <c r="AZ118" s="9">
        <f t="array" ref="AZ118">MAX(IF(ISBLANK(N3:N102),"",IF(N3:N102&lt;=AZ117+$AM104*(AZ117-AZ115),N3:N102,"")))</f>
        <v>482</v>
      </c>
      <c r="BA118" s="9">
        <f t="array" ref="BA118">MAX(IF(ISBLANK(O3:O102),"",IF(O3:O102&lt;=BA117+$AM104*(BA117-BA115),O3:O102,"")))</f>
        <v>487</v>
      </c>
      <c r="BB118" s="9">
        <f t="array" ref="BB118">MAX(IF(ISBLANK(P3:P102),"",IF(P3:P102&lt;=BB117+$AM104*(BB117-BB115),P3:P102,"")))</f>
        <v>475</v>
      </c>
      <c r="BC118" s="9">
        <f t="array" ref="BC118">MAX(IF(ISBLANK(Q3:Q102),"",IF(Q3:Q102&lt;=BC117+$AM104*(BC117-BC115),Q3:Q102,"")))</f>
        <v>489</v>
      </c>
      <c r="BD118" s="9">
        <f t="array" ref="BD118">MAX(IF(ISBLANK(R3:R102),"",IF(R3:R102&lt;=BD117+$AM104*(BD117-BD115),R3:R102,"")))</f>
        <v>483</v>
      </c>
      <c r="BE118" s="9">
        <f t="array" ref="BE118">MAX(IF(ISBLANK(S3:S102),"",IF(S3:S102&lt;=BE117+$AM104*(BE117-BE115),S3:S102,"")))</f>
        <v>489</v>
      </c>
      <c r="BF118" s="9">
        <f t="array" ref="BF118">MAX(IF(ISBLANK(T3:T102),"",IF(T3:T102&lt;=BF117+$AM104*(BF117-BF115),T3:T102,"")))</f>
        <v>483</v>
      </c>
      <c r="BG118" s="9">
        <f t="array" ref="BG118">MAX(IF(ISBLANK(U3:U102),"",IF(U3:U102&lt;=BG117+$AM104*(BG117-BG115),U3:U102,"")))</f>
        <v>490</v>
      </c>
      <c r="BH118" s="9">
        <f t="array" ref="BH118">MAX(IF(ISBLANK(V3:V102),"",IF(V3:V102&lt;=BH117+$AM104*(BH117-BH115),V3:V102,"")))</f>
        <v>469</v>
      </c>
      <c r="BI118" s="9">
        <f t="array" ref="BI118">MAX(IF(ISBLANK(W3:W102),"",IF(W3:W102&lt;=BI117+$AM104*(BI117-BI115),W3:W102,"")))</f>
        <v>483</v>
      </c>
      <c r="BJ118" s="9">
        <f t="array" ref="BJ118">MAX(IF(ISBLANK(X3:X102),"",IF(X3:X102&lt;=BJ117+$AM104*(BJ117-BJ115),X3:X102,"")))</f>
        <v>490</v>
      </c>
      <c r="BK118" s="9">
        <f t="array" ref="BK118">MAX(IF(ISBLANK(Y3:Y102),"",IF(Y3:Y102&lt;=BK117+$AM104*(BK117-BK115),Y3:Y102,"")))</f>
        <v>469</v>
      </c>
      <c r="BL118" s="9">
        <f t="array" ref="BL118">MAX(IF(ISBLANK(Z3:Z102),"",IF(Z3:Z102&lt;=BL117+$AM104*(BL117-BL115),Z3:Z102,"")))</f>
        <v>483</v>
      </c>
      <c r="BM118" s="9">
        <f t="array" ref="BM118">MAX(IF(ISBLANK(AA3:AA102),"",IF(AA3:AA102&lt;=BM117+$AM104*(BM117-BM115),AA3:AA102,"")))</f>
        <v>487</v>
      </c>
      <c r="BN118" s="9">
        <f t="array" ref="BN118">MAX(IF(ISBLANK(AB3:AB102),"",IF(AB3:AB102&lt;=BN117+$AM104*(BN117-BN115),AB3:AB102,"")))</f>
        <v>470</v>
      </c>
      <c r="BO118" s="9">
        <f t="array" ref="BO118">MAX(IF(ISBLANK(AC3:AC102),"",IF(AC3:AC102&lt;=BO117+$AM104*(BO117-BO115),AC3:AC102,"")))</f>
        <v>483</v>
      </c>
      <c r="BP118" s="9">
        <f t="array" ref="BP118">MAX(IF(ISBLANK(AD3:AD102),"",IF(AD3:AD102&lt;=BP117+$AM104*(BP117-BP115),AD3:AD102,"")))</f>
        <v>488</v>
      </c>
      <c r="BQ118" s="9">
        <f t="array" ref="BQ118">MAX(IF(ISBLANK(AE3:AE102),"",IF(AE3:AE102&lt;=BQ117+$AM104*(BQ117-BQ115),AE3:AE102,"")))</f>
        <v>469</v>
      </c>
      <c r="BR118" s="9">
        <f t="array" ref="BR118">MAX(IF(ISBLANK(AF3:AF102),"",IF(AF3:AF102&lt;=BR117+$AM104*(BR117-BR115),AF3:AF102,"")))</f>
        <v>483</v>
      </c>
      <c r="BS118" s="9">
        <f t="array" ref="BS118">MAX(IF(ISBLANK(AG3:AG102),"",IF(AG3:AG102&lt;=BS117+$AM104*(BS117-BS115),AG3:AG102,"")))</f>
        <v>488</v>
      </c>
      <c r="BT118" s="9">
        <f t="array" ref="BT118">MAX(IF(ISBLANK(AH3:AH102),"",IF(AH3:AH102&lt;=BT117+$AM104*(BT117-BT115),AH3:AH102,"")))</f>
        <v>469</v>
      </c>
      <c r="BU118" s="10">
        <f t="array" ref="BU118">MAX(IF(ISBLANK(AI3:AI102),"",IF(AI3:AI102&lt;=BU117+$AM104*(BU117-BU115),AI3:AI102,"")))</f>
        <v>483</v>
      </c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</row>
    <row r="119" spans="1:160" x14ac:dyDescent="0.45">
      <c r="A119" t="s">
        <v>13</v>
      </c>
      <c r="B119">
        <f>COUNT(A3:A102)</f>
        <v>100</v>
      </c>
      <c r="C119">
        <f t="shared" ref="C119:AJ119" si="24">COUNT(B3:B102)</f>
        <v>100</v>
      </c>
      <c r="D119">
        <f t="shared" si="24"/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H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M119">
        <f t="shared" si="24"/>
        <v>100</v>
      </c>
      <c r="N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Y119">
        <f t="shared" si="24"/>
        <v>100</v>
      </c>
      <c r="Z119">
        <f t="shared" si="24"/>
        <v>100</v>
      </c>
      <c r="AA119">
        <f t="shared" si="24"/>
        <v>100</v>
      </c>
      <c r="AB119">
        <f t="shared" si="24"/>
        <v>100</v>
      </c>
      <c r="AC119" s="20">
        <f t="shared" si="24"/>
        <v>100</v>
      </c>
      <c r="AD119">
        <f t="shared" si="24"/>
        <v>100</v>
      </c>
      <c r="AE119">
        <f t="shared" si="24"/>
        <v>100</v>
      </c>
      <c r="AF119">
        <f t="shared" si="24"/>
        <v>100</v>
      </c>
      <c r="AG119">
        <f t="shared" si="24"/>
        <v>100</v>
      </c>
      <c r="AH119">
        <f t="shared" si="24"/>
        <v>100</v>
      </c>
      <c r="AI119">
        <f t="shared" si="24"/>
        <v>100</v>
      </c>
      <c r="AJ119">
        <f t="shared" si="24"/>
        <v>100</v>
      </c>
      <c r="AL119" t="s">
        <v>1</v>
      </c>
      <c r="AM119" s="11">
        <f>AVERAGE(A3:A102)</f>
        <v>490.5</v>
      </c>
      <c r="AN119" s="12">
        <f t="shared" ref="AN119:BU119" si="25">AVERAGE(B3:B102)</f>
        <v>512</v>
      </c>
      <c r="AO119" s="12">
        <f t="shared" si="25"/>
        <v>491.49</v>
      </c>
      <c r="AP119" s="12">
        <f t="shared" si="25"/>
        <v>512</v>
      </c>
      <c r="AQ119" s="12">
        <f t="shared" si="25"/>
        <v>493.06</v>
      </c>
      <c r="AR119" s="12">
        <f t="shared" si="25"/>
        <v>495.87</v>
      </c>
      <c r="AS119" s="12">
        <f t="shared" si="25"/>
        <v>472.83</v>
      </c>
      <c r="AT119" s="12">
        <f t="shared" si="25"/>
        <v>512</v>
      </c>
      <c r="AU119" s="12">
        <f t="shared" si="25"/>
        <v>472.64</v>
      </c>
      <c r="AV119" s="12">
        <f t="shared" si="25"/>
        <v>512</v>
      </c>
      <c r="AW119" s="12">
        <f t="shared" si="25"/>
        <v>477.74</v>
      </c>
      <c r="AX119" s="12">
        <f t="shared" si="25"/>
        <v>465.96</v>
      </c>
      <c r="AY119" s="12">
        <f t="shared" si="25"/>
        <v>478.48</v>
      </c>
      <c r="AZ119" s="12">
        <f t="shared" si="25"/>
        <v>465.36</v>
      </c>
      <c r="BA119" s="12">
        <f t="shared" si="25"/>
        <v>475.78</v>
      </c>
      <c r="BB119" s="12">
        <f t="shared" si="25"/>
        <v>456.31</v>
      </c>
      <c r="BC119" s="12">
        <f t="shared" si="25"/>
        <v>480.44</v>
      </c>
      <c r="BD119" s="12">
        <f t="shared" si="25"/>
        <v>466.95</v>
      </c>
      <c r="BE119" s="12">
        <f t="shared" si="25"/>
        <v>480.53</v>
      </c>
      <c r="BF119" s="12">
        <f t="shared" si="25"/>
        <v>466.95</v>
      </c>
      <c r="BG119" s="12">
        <f t="shared" si="25"/>
        <v>477.11</v>
      </c>
      <c r="BH119" s="12">
        <f t="shared" si="25"/>
        <v>454.37</v>
      </c>
      <c r="BI119" s="12">
        <f t="shared" si="25"/>
        <v>482.44</v>
      </c>
      <c r="BJ119" s="12">
        <f t="shared" si="25"/>
        <v>477.11</v>
      </c>
      <c r="BK119" s="12">
        <f t="shared" si="25"/>
        <v>454.37</v>
      </c>
      <c r="BL119" s="12">
        <f t="shared" si="25"/>
        <v>482.44</v>
      </c>
      <c r="BM119" s="12">
        <f t="shared" si="25"/>
        <v>476.19</v>
      </c>
      <c r="BN119" s="12">
        <f t="shared" si="25"/>
        <v>444.96</v>
      </c>
      <c r="BO119" s="12">
        <f t="shared" si="25"/>
        <v>482.11</v>
      </c>
      <c r="BP119" s="12">
        <f t="shared" si="25"/>
        <v>477.35</v>
      </c>
      <c r="BQ119" s="12">
        <f t="shared" si="25"/>
        <v>454.37</v>
      </c>
      <c r="BR119" s="12">
        <f t="shared" si="25"/>
        <v>482.44</v>
      </c>
      <c r="BS119" s="12">
        <f t="shared" si="25"/>
        <v>477.35</v>
      </c>
      <c r="BT119" s="12">
        <f t="shared" si="25"/>
        <v>454.37</v>
      </c>
      <c r="BU119" s="13">
        <f t="shared" si="25"/>
        <v>482.44</v>
      </c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</row>
    <row r="120" spans="1:160" x14ac:dyDescent="0.45">
      <c r="A120" t="s">
        <v>14</v>
      </c>
      <c r="B120">
        <f>GEOMEAN(A3:A102)</f>
        <v>490.488969367084</v>
      </c>
      <c r="C120">
        <f t="shared" ref="C120:AJ120" si="26">GEOMEAN(B3:B102)</f>
        <v>512</v>
      </c>
      <c r="D120">
        <f t="shared" si="26"/>
        <v>491.48040379349595</v>
      </c>
      <c r="E120">
        <f t="shared" si="26"/>
        <v>512</v>
      </c>
      <c r="F120">
        <f t="shared" si="26"/>
        <v>493.0518942094173</v>
      </c>
      <c r="G120">
        <f t="shared" si="26"/>
        <v>495.86702040079581</v>
      </c>
      <c r="H120">
        <f t="shared" si="26"/>
        <v>472.8246700577975</v>
      </c>
      <c r="I120">
        <f t="shared" si="26"/>
        <v>512</v>
      </c>
      <c r="J120">
        <f t="shared" si="26"/>
        <v>472.6348028145182</v>
      </c>
      <c r="K120">
        <f t="shared" si="26"/>
        <v>512</v>
      </c>
      <c r="L120">
        <f t="shared" si="26"/>
        <v>477.71987576286494</v>
      </c>
      <c r="M120">
        <f t="shared" si="26"/>
        <v>465.91790266864245</v>
      </c>
      <c r="N120">
        <f t="shared" si="26"/>
        <v>478.45754744258539</v>
      </c>
      <c r="O120">
        <f t="shared" si="26"/>
        <v>465.31617754649199</v>
      </c>
      <c r="P120">
        <f t="shared" si="26"/>
        <v>475.75577034671528</v>
      </c>
      <c r="Q120">
        <f t="shared" si="26"/>
        <v>456.12891765663312</v>
      </c>
      <c r="R120">
        <f t="shared" si="26"/>
        <v>480.42393178995394</v>
      </c>
      <c r="S120">
        <f t="shared" si="26"/>
        <v>466.90704539713738</v>
      </c>
      <c r="T120">
        <f t="shared" si="26"/>
        <v>480.51520563794492</v>
      </c>
      <c r="U120">
        <f t="shared" si="26"/>
        <v>466.90704539713738</v>
      </c>
      <c r="V120">
        <f t="shared" si="26"/>
        <v>477.08770347801243</v>
      </c>
      <c r="W120">
        <f t="shared" si="26"/>
        <v>454.3201558359043</v>
      </c>
      <c r="X120">
        <f t="shared" si="26"/>
        <v>482.43970314200777</v>
      </c>
      <c r="Y120">
        <f t="shared" si="26"/>
        <v>477.08770347801243</v>
      </c>
      <c r="Z120">
        <f t="shared" si="26"/>
        <v>454.3201558359043</v>
      </c>
      <c r="AA120">
        <f t="shared" si="26"/>
        <v>482.43970314200777</v>
      </c>
      <c r="AB120">
        <f t="shared" si="26"/>
        <v>476.16336713229043</v>
      </c>
      <c r="AC120">
        <f t="shared" si="26"/>
        <v>444.70342112352785</v>
      </c>
      <c r="AD120">
        <f t="shared" si="26"/>
        <v>482.10944204015345</v>
      </c>
      <c r="AE120">
        <f t="shared" si="26"/>
        <v>477.32714437754697</v>
      </c>
      <c r="AF120">
        <f t="shared" si="26"/>
        <v>454.3201558359043</v>
      </c>
      <c r="AG120">
        <f t="shared" si="26"/>
        <v>482.43970314200777</v>
      </c>
      <c r="AH120">
        <f t="shared" si="26"/>
        <v>477.32714437754697</v>
      </c>
      <c r="AI120">
        <f t="shared" si="26"/>
        <v>454.3201558359043</v>
      </c>
      <c r="AJ120">
        <f t="shared" si="26"/>
        <v>482.43970314200777</v>
      </c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</row>
    <row r="121" spans="1:160" x14ac:dyDescent="0.45">
      <c r="A121" t="s">
        <v>15</v>
      </c>
      <c r="B121">
        <f>HARMEAN(A3:A102)</f>
        <v>490.47792742233014</v>
      </c>
      <c r="C121">
        <f t="shared" ref="C121:AJ121" si="27">HARMEAN(B3:B102)</f>
        <v>512</v>
      </c>
      <c r="D121">
        <f t="shared" si="27"/>
        <v>491.47080461811856</v>
      </c>
      <c r="E121">
        <f t="shared" si="27"/>
        <v>512</v>
      </c>
      <c r="F121">
        <f t="shared" si="27"/>
        <v>493.04379155352632</v>
      </c>
      <c r="G121">
        <f t="shared" si="27"/>
        <v>495.86403889596556</v>
      </c>
      <c r="H121">
        <f t="shared" si="27"/>
        <v>472.81934090692368</v>
      </c>
      <c r="I121">
        <f t="shared" si="27"/>
        <v>512</v>
      </c>
      <c r="J121">
        <f t="shared" si="27"/>
        <v>472.62960307738723</v>
      </c>
      <c r="K121">
        <f t="shared" si="27"/>
        <v>512</v>
      </c>
      <c r="L121">
        <f t="shared" si="27"/>
        <v>477.69973493357713</v>
      </c>
      <c r="M121">
        <f t="shared" si="27"/>
        <v>465.8758956363954</v>
      </c>
      <c r="N121">
        <f t="shared" si="27"/>
        <v>478.43505610588068</v>
      </c>
      <c r="O121">
        <f t="shared" si="27"/>
        <v>465.27226812571558</v>
      </c>
      <c r="P121">
        <f t="shared" si="27"/>
        <v>475.731557084244</v>
      </c>
      <c r="Q121">
        <f t="shared" si="27"/>
        <v>455.93843006865046</v>
      </c>
      <c r="R121">
        <f t="shared" si="27"/>
        <v>480.40782841956752</v>
      </c>
      <c r="S121">
        <f t="shared" si="27"/>
        <v>466.86412383756567</v>
      </c>
      <c r="T121">
        <f t="shared" si="27"/>
        <v>480.50038037345792</v>
      </c>
      <c r="U121">
        <f t="shared" si="27"/>
        <v>466.86412383756567</v>
      </c>
      <c r="V121">
        <f t="shared" si="27"/>
        <v>477.06540883708135</v>
      </c>
      <c r="W121">
        <f t="shared" si="27"/>
        <v>454.27024377403978</v>
      </c>
      <c r="X121">
        <f t="shared" si="27"/>
        <v>482.43940625061879</v>
      </c>
      <c r="Y121">
        <f t="shared" si="27"/>
        <v>477.06540883708135</v>
      </c>
      <c r="Z121">
        <f t="shared" si="27"/>
        <v>454.27024377403978</v>
      </c>
      <c r="AA121">
        <f t="shared" si="27"/>
        <v>482.43940625061879</v>
      </c>
      <c r="AB121">
        <f t="shared" si="27"/>
        <v>476.13668060233658</v>
      </c>
      <c r="AC121">
        <f t="shared" si="27"/>
        <v>444.43430337140916</v>
      </c>
      <c r="AD121">
        <f t="shared" si="27"/>
        <v>482.10888398110552</v>
      </c>
      <c r="AE121">
        <f t="shared" si="27"/>
        <v>477.30429599095436</v>
      </c>
      <c r="AF121">
        <f t="shared" si="27"/>
        <v>454.27024377403978</v>
      </c>
      <c r="AG121">
        <f t="shared" si="27"/>
        <v>482.43940625061879</v>
      </c>
      <c r="AH121">
        <f t="shared" si="27"/>
        <v>477.30429599095436</v>
      </c>
      <c r="AI121">
        <f t="shared" si="27"/>
        <v>454.27024377403978</v>
      </c>
      <c r="AJ121">
        <f t="shared" si="27"/>
        <v>482.43940625061879</v>
      </c>
      <c r="AL121" t="s">
        <v>20</v>
      </c>
      <c r="AM121" s="3">
        <f>IF(MIN(AM114:BU114)&gt;=0,0,MIN(AM114:BU114))</f>
        <v>0</v>
      </c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</row>
    <row r="122" spans="1:160" x14ac:dyDescent="0.45">
      <c r="A122" t="s">
        <v>16</v>
      </c>
      <c r="B122">
        <f>AVEDEV(A3:A102)</f>
        <v>2.7</v>
      </c>
      <c r="C122">
        <f t="shared" ref="C122:AJ122" si="28">AVEDEV(B3:B102)</f>
        <v>0</v>
      </c>
      <c r="D122">
        <f t="shared" si="28"/>
        <v>2.5499999999999998</v>
      </c>
      <c r="E122">
        <f t="shared" si="28"/>
        <v>0</v>
      </c>
      <c r="F122">
        <f t="shared" si="28"/>
        <v>2.3084000000000002</v>
      </c>
      <c r="G122">
        <f t="shared" si="28"/>
        <v>1.3611999999999989</v>
      </c>
      <c r="H122">
        <f t="shared" si="28"/>
        <v>1.7968000000000006</v>
      </c>
      <c r="I122">
        <f t="shared" si="28"/>
        <v>0</v>
      </c>
      <c r="J122">
        <f t="shared" si="28"/>
        <v>1.768800000000001</v>
      </c>
      <c r="K122">
        <f t="shared" si="28"/>
        <v>0</v>
      </c>
      <c r="L122">
        <f t="shared" si="28"/>
        <v>3.6103999999999998</v>
      </c>
      <c r="M122">
        <f t="shared" si="28"/>
        <v>4.88</v>
      </c>
      <c r="N122">
        <f t="shared" si="28"/>
        <v>3.6407999999999991</v>
      </c>
      <c r="O122">
        <f t="shared" si="28"/>
        <v>4.9216000000000006</v>
      </c>
      <c r="P122">
        <f t="shared" si="28"/>
        <v>3.9844000000000004</v>
      </c>
      <c r="Q122">
        <f t="shared" si="28"/>
        <v>8.8604000000000038</v>
      </c>
      <c r="R122">
        <f t="shared" si="28"/>
        <v>3.0575999999999999</v>
      </c>
      <c r="S122">
        <f t="shared" si="28"/>
        <v>5.0920000000000005</v>
      </c>
      <c r="T122">
        <f t="shared" si="28"/>
        <v>2.8594000000000004</v>
      </c>
      <c r="U122">
        <f t="shared" si="28"/>
        <v>5.0920000000000005</v>
      </c>
      <c r="V122">
        <f t="shared" si="28"/>
        <v>3.6922000000000001</v>
      </c>
      <c r="W122">
        <f t="shared" si="28"/>
        <v>5.5203999999999995</v>
      </c>
      <c r="X122">
        <f t="shared" si="28"/>
        <v>0.51519999999999977</v>
      </c>
      <c r="Y122">
        <f t="shared" si="28"/>
        <v>3.6922000000000001</v>
      </c>
      <c r="Z122">
        <f t="shared" si="28"/>
        <v>5.5203999999999995</v>
      </c>
      <c r="AA122">
        <f t="shared" si="28"/>
        <v>0.51519999999999977</v>
      </c>
      <c r="AB122">
        <f t="shared" si="28"/>
        <v>4.1175999999999995</v>
      </c>
      <c r="AC122">
        <f t="shared" si="28"/>
        <v>10.764800000000001</v>
      </c>
      <c r="AD122">
        <f t="shared" si="28"/>
        <v>0.58740000000000459</v>
      </c>
      <c r="AE122">
        <f t="shared" si="28"/>
        <v>3.7580000000000018</v>
      </c>
      <c r="AF122">
        <f t="shared" si="28"/>
        <v>5.5203999999999995</v>
      </c>
      <c r="AG122">
        <f t="shared" si="28"/>
        <v>0.51519999999999977</v>
      </c>
      <c r="AH122">
        <f t="shared" si="28"/>
        <v>3.7580000000000018</v>
      </c>
      <c r="AI122">
        <f t="shared" si="28"/>
        <v>5.5203999999999995</v>
      </c>
      <c r="AJ122">
        <f t="shared" si="28"/>
        <v>0.51519999999999977</v>
      </c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</row>
    <row r="123" spans="1:160" x14ac:dyDescent="0.45">
      <c r="A123" t="s">
        <v>17</v>
      </c>
      <c r="B123">
        <f>[1]!MAD(A3:A102)</f>
        <v>2.5</v>
      </c>
      <c r="C123">
        <f>[1]!MAD(B3:B102)</f>
        <v>0</v>
      </c>
      <c r="D123">
        <f>[1]!MAD(C3:C102)</f>
        <v>2.5</v>
      </c>
      <c r="E123">
        <f>[1]!MAD(D3:D102)</f>
        <v>0</v>
      </c>
      <c r="F123">
        <f>[1]!MAD(E3:E102)</f>
        <v>2</v>
      </c>
      <c r="G123">
        <f>[1]!MAD(F3:F102)</f>
        <v>1</v>
      </c>
      <c r="H123">
        <f>[1]!MAD(G3:G102)</f>
        <v>2</v>
      </c>
      <c r="I123">
        <f>[1]!MAD(H3:H102)</f>
        <v>0</v>
      </c>
      <c r="J123">
        <f>[1]!MAD(I3:I102)</f>
        <v>1</v>
      </c>
      <c r="K123">
        <f>[1]!MAD(J3:J102)</f>
        <v>0</v>
      </c>
      <c r="L123">
        <f>[1]!MAD(K3:K102)</f>
        <v>3</v>
      </c>
      <c r="M123">
        <f>[1]!MAD(L3:L102)</f>
        <v>3.5</v>
      </c>
      <c r="N123">
        <f>[1]!MAD(M3:M102)</f>
        <v>3</v>
      </c>
      <c r="O123">
        <f>[1]!MAD(N3:N102)</f>
        <v>4</v>
      </c>
      <c r="P123">
        <f>[1]!MAD(O3:O102)</f>
        <v>4</v>
      </c>
      <c r="Q123">
        <f>[1]!MAD(P3:P102)</f>
        <v>7</v>
      </c>
      <c r="R123">
        <f>[1]!MAD(Q3:Q102)</f>
        <v>2.5</v>
      </c>
      <c r="S123">
        <f>[1]!MAD(R3:R102)</f>
        <v>5</v>
      </c>
      <c r="T123">
        <f>[1]!MAD(S3:S102)</f>
        <v>2</v>
      </c>
      <c r="U123">
        <f>[1]!MAD(T3:T102)</f>
        <v>5</v>
      </c>
      <c r="V123">
        <f>[1]!MAD(U3:U102)</f>
        <v>3</v>
      </c>
      <c r="W123">
        <f>[1]!MAD(V3:V102)</f>
        <v>5</v>
      </c>
      <c r="X123">
        <f>[1]!MAD(W3:W102)</f>
        <v>0</v>
      </c>
      <c r="Y123">
        <f>[1]!MAD(X3:X102)</f>
        <v>3</v>
      </c>
      <c r="Z123">
        <f>[1]!MAD(Y3:Y102)</f>
        <v>5</v>
      </c>
      <c r="AA123">
        <f>[1]!MAD(Z3:Z102)</f>
        <v>0</v>
      </c>
      <c r="AB123">
        <f>[1]!MAD(AA3:AA102)</f>
        <v>4</v>
      </c>
      <c r="AC123">
        <f>[1]!MAD(AB3:AB102)</f>
        <v>9</v>
      </c>
      <c r="AD123">
        <f>[1]!MAD(AC3:AC102)</f>
        <v>1</v>
      </c>
      <c r="AE123">
        <f>[1]!MAD(AD3:AD102)</f>
        <v>3</v>
      </c>
      <c r="AF123">
        <f>[1]!MAD(AE3:AE102)</f>
        <v>5</v>
      </c>
      <c r="AG123">
        <f>[1]!MAD(AF3:AF102)</f>
        <v>0</v>
      </c>
      <c r="AH123">
        <f>[1]!MAD(AG3:AG102)</f>
        <v>3</v>
      </c>
      <c r="AI123">
        <f>[1]!MAD(AH3:AH102)</f>
        <v>5</v>
      </c>
      <c r="AJ123">
        <f>[1]!MAD(AI3:AI102)</f>
        <v>0</v>
      </c>
      <c r="AL123" t="s">
        <v>21</v>
      </c>
      <c r="AM123" t="s">
        <v>30</v>
      </c>
      <c r="AN123" t="s">
        <v>30</v>
      </c>
      <c r="AO123" t="s">
        <v>30</v>
      </c>
      <c r="AP123" t="s">
        <v>30</v>
      </c>
      <c r="AQ123" t="s">
        <v>30</v>
      </c>
      <c r="AR123" t="s">
        <v>30</v>
      </c>
      <c r="AS123">
        <f>G84</f>
        <v>472</v>
      </c>
      <c r="AT123" t="s">
        <v>30</v>
      </c>
      <c r="AU123" t="s">
        <v>30</v>
      </c>
      <c r="AV123" t="s">
        <v>30</v>
      </c>
      <c r="AW123" t="s">
        <v>30</v>
      </c>
      <c r="AX123" t="s">
        <v>30</v>
      </c>
      <c r="AY123" t="s">
        <v>30</v>
      </c>
      <c r="AZ123" t="s">
        <v>30</v>
      </c>
      <c r="BA123" t="s">
        <v>30</v>
      </c>
      <c r="BB123">
        <f>P28</f>
        <v>458</v>
      </c>
      <c r="BC123" t="s">
        <v>30</v>
      </c>
      <c r="BD123" t="s">
        <v>30</v>
      </c>
      <c r="BE123" t="s">
        <v>30</v>
      </c>
      <c r="BF123" t="s">
        <v>30</v>
      </c>
      <c r="BG123" t="s">
        <v>30</v>
      </c>
      <c r="BH123">
        <f>V56</f>
        <v>447</v>
      </c>
      <c r="BI123" t="s">
        <v>30</v>
      </c>
      <c r="BJ123" t="s">
        <v>30</v>
      </c>
      <c r="BK123">
        <f>Y56</f>
        <v>447</v>
      </c>
      <c r="BL123" t="s">
        <v>30</v>
      </c>
      <c r="BM123">
        <f>AA43</f>
        <v>476</v>
      </c>
      <c r="BN123">
        <f>AB56</f>
        <v>449</v>
      </c>
      <c r="BO123" t="s">
        <v>30</v>
      </c>
      <c r="BP123" t="s">
        <v>30</v>
      </c>
      <c r="BQ123">
        <f>AE56</f>
        <v>447</v>
      </c>
      <c r="BR123" t="s">
        <v>30</v>
      </c>
      <c r="BS123" t="s">
        <v>30</v>
      </c>
      <c r="BT123">
        <f>AH56</f>
        <v>447</v>
      </c>
      <c r="BU123" t="s">
        <v>30</v>
      </c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</row>
    <row r="124" spans="1:160" x14ac:dyDescent="0.45">
      <c r="A124" s="1" t="s">
        <v>18</v>
      </c>
      <c r="B124" s="1">
        <f>[1]!IQR(A3:A102,FALSE)</f>
        <v>5</v>
      </c>
      <c r="C124" s="1">
        <f>[1]!IQR(B3:B102,FALSE)</f>
        <v>0</v>
      </c>
      <c r="D124" s="1">
        <f>[1]!IQR(C3:C102,FALSE)</f>
        <v>5</v>
      </c>
      <c r="E124" s="1">
        <f>[1]!IQR(D3:D102,FALSE)</f>
        <v>0</v>
      </c>
      <c r="F124" s="1">
        <f>[1]!IQR(E3:E102,FALSE)</f>
        <v>4</v>
      </c>
      <c r="G124" s="1">
        <f>[1]!IQR(F3:F102,FALSE)</f>
        <v>2</v>
      </c>
      <c r="H124" s="1">
        <f>[1]!IQR(G3:G102,FALSE)</f>
        <v>3</v>
      </c>
      <c r="I124" s="1">
        <f>[1]!IQR(H3:H102,FALSE)</f>
        <v>0</v>
      </c>
      <c r="J124" s="1">
        <f>[1]!IQR(I3:I102,FALSE)</f>
        <v>3</v>
      </c>
      <c r="K124" s="1">
        <f>[1]!IQR(J3:J102,FALSE)</f>
        <v>0</v>
      </c>
      <c r="L124" s="1">
        <f>[1]!IQR(K3:K102,FALSE)</f>
        <v>6</v>
      </c>
      <c r="M124" s="1">
        <f>[1]!IQR(L3:L102,FALSE)</f>
        <v>7</v>
      </c>
      <c r="N124" s="1">
        <f>[1]!IQR(M3:M102,FALSE)</f>
        <v>5</v>
      </c>
      <c r="O124" s="1">
        <f>[1]!IQR(N3:N102,FALSE)</f>
        <v>7.25</v>
      </c>
      <c r="P124" s="1">
        <f>[1]!IQR(O3:O102,FALSE)</f>
        <v>7</v>
      </c>
      <c r="Q124" s="1">
        <f>[1]!IQR(P3:P102,FALSE)</f>
        <v>14.25</v>
      </c>
      <c r="R124" s="1">
        <f>[1]!IQR(Q3:Q102,FALSE)</f>
        <v>5</v>
      </c>
      <c r="S124" s="1">
        <f>[1]!IQR(R3:R102,FALSE)</f>
        <v>9.25</v>
      </c>
      <c r="T124" s="1">
        <f>[1]!IQR(S3:S102,FALSE)</f>
        <v>4</v>
      </c>
      <c r="U124" s="1">
        <f>[1]!IQR(T3:T102,FALSE)</f>
        <v>9.25</v>
      </c>
      <c r="V124" s="1">
        <f>[1]!IQR(U3:U102,FALSE)</f>
        <v>6</v>
      </c>
      <c r="W124" s="1">
        <f>[1]!IQR(V3:V102,FALSE)</f>
        <v>9.5</v>
      </c>
      <c r="X124" s="1">
        <f>[1]!IQR(W3:W102,FALSE)</f>
        <v>1</v>
      </c>
      <c r="Y124" s="1">
        <f>[1]!IQR(X3:X102,FALSE)</f>
        <v>6</v>
      </c>
      <c r="Z124" s="1">
        <f>[1]!IQR(Y3:Y102,FALSE)</f>
        <v>9.5</v>
      </c>
      <c r="AA124" s="1">
        <f>[1]!IQR(Z3:Z102,FALSE)</f>
        <v>1</v>
      </c>
      <c r="AB124" s="1">
        <f>[1]!IQR(AA3:AA102,FALSE)</f>
        <v>8</v>
      </c>
      <c r="AC124" s="1">
        <f>[1]!IQR(AB3:AB102,FALSE)</f>
        <v>18</v>
      </c>
      <c r="AD124" s="1">
        <f>[1]!IQR(AC3:AC102,FALSE)</f>
        <v>1</v>
      </c>
      <c r="AE124" s="1">
        <f>[1]!IQR(AD3:AD102,FALSE)</f>
        <v>6</v>
      </c>
      <c r="AF124" s="1">
        <f>[1]!IQR(AE3:AE102,FALSE)</f>
        <v>9.5</v>
      </c>
      <c r="AG124" s="1">
        <f>[1]!IQR(AF3:AF102,FALSE)</f>
        <v>1</v>
      </c>
      <c r="AH124" s="1">
        <f>[1]!IQR(AG3:AG102,FALSE)</f>
        <v>6</v>
      </c>
      <c r="AI124" s="1">
        <f>[1]!IQR(AH3:AH102,FALSE)</f>
        <v>9.5</v>
      </c>
      <c r="AJ124" s="1">
        <f>[1]!IQR(AI3:AI102,FALSE)</f>
        <v>1</v>
      </c>
      <c r="BB124">
        <f>P56</f>
        <v>469</v>
      </c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</row>
    <row r="125" spans="1:160" x14ac:dyDescent="0.45"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</row>
    <row r="126" spans="1:160" x14ac:dyDescent="0.45">
      <c r="A126" t="s">
        <v>38</v>
      </c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</row>
    <row r="127" spans="1:160" x14ac:dyDescent="0.45"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</row>
    <row r="128" spans="1:160" x14ac:dyDescent="0.45">
      <c r="B128" t="str">
        <f>A2</f>
        <v>UF Bitdiff Cbrt</v>
      </c>
      <c r="C128" t="str">
        <f t="shared" ref="C128:AJ128" si="29">B2</f>
        <v>UF BitdiffVA Cbrt</v>
      </c>
      <c r="D128" t="str">
        <f t="shared" si="29"/>
        <v>UF HardLog Cbrt</v>
      </c>
      <c r="E128" t="str">
        <f t="shared" si="29"/>
        <v>UF HardLogVA Cbrt</v>
      </c>
      <c r="F128" t="str">
        <f t="shared" si="29"/>
        <v>UF Log Cbrt</v>
      </c>
      <c r="G128" t="str">
        <f t="shared" si="29"/>
        <v>UF LogVA Cbrt</v>
      </c>
      <c r="H128" t="str">
        <f t="shared" si="29"/>
        <v>UF Mul Cbrt</v>
      </c>
      <c r="I128" t="str">
        <f t="shared" si="29"/>
        <v>UF MulVA Cbrt</v>
      </c>
      <c r="J128" t="str">
        <f t="shared" si="29"/>
        <v>UF NoLog Cbrt</v>
      </c>
      <c r="K128" t="str">
        <f t="shared" si="29"/>
        <v>UF NoLogVA Cbrt</v>
      </c>
      <c r="L128" t="str">
        <f t="shared" si="29"/>
        <v>UFDistr Bitdiff Cbrt</v>
      </c>
      <c r="M128" t="str">
        <f t="shared" si="29"/>
        <v>UFDistr BitdiffVA Cbrt</v>
      </c>
      <c r="N128" t="str">
        <f t="shared" si="29"/>
        <v>UFDistr HardLog Cbrt</v>
      </c>
      <c r="O128" t="str">
        <f t="shared" si="29"/>
        <v>UFDistr HardLogVA Cbrt</v>
      </c>
      <c r="P128" t="str">
        <f t="shared" si="29"/>
        <v>UFDistr Log Cbrt</v>
      </c>
      <c r="Q128" t="str">
        <f t="shared" si="29"/>
        <v>UFDistr LogVA Cbrt</v>
      </c>
      <c r="R128" t="str">
        <f t="shared" si="29"/>
        <v>UFDistr Mul Cbrt</v>
      </c>
      <c r="S128" t="str">
        <f t="shared" si="29"/>
        <v>UFDistr MulVA Cbrt</v>
      </c>
      <c r="T128" t="str">
        <f t="shared" si="29"/>
        <v>UFDistr NoLog Cbrt</v>
      </c>
      <c r="U128" t="str">
        <f t="shared" si="29"/>
        <v>UFDistr NoLogVA Cbrt</v>
      </c>
      <c r="V128" t="str">
        <f t="shared" si="29"/>
        <v>UFCenter Bitdiff Cbrt</v>
      </c>
      <c r="W128" t="str">
        <f t="shared" si="29"/>
        <v>UFCenter BitdiffVA Cbrt</v>
      </c>
      <c r="X128" t="str">
        <f t="shared" si="29"/>
        <v>UFCenter BitdiffFN Cbrt</v>
      </c>
      <c r="Y128" t="str">
        <f t="shared" si="29"/>
        <v>UFCenter HardLog Cbrt</v>
      </c>
      <c r="Z128" t="str">
        <f t="shared" si="29"/>
        <v>UFCenter HardLogVA Cbrt</v>
      </c>
      <c r="AA128" t="str">
        <f t="shared" si="29"/>
        <v>UFCenter HardLogFN Cbrt</v>
      </c>
      <c r="AB128" t="str">
        <f t="shared" si="29"/>
        <v>UFCenter Log Cbrt</v>
      </c>
      <c r="AC128" t="str">
        <f t="shared" si="29"/>
        <v>UFCenter LogVA Cbrt</v>
      </c>
      <c r="AD128" t="str">
        <f t="shared" si="29"/>
        <v>UFCenter LogFN Cbrt</v>
      </c>
      <c r="AE128" t="str">
        <f t="shared" si="29"/>
        <v>UFCenter Mul Cbrt</v>
      </c>
      <c r="AF128" t="str">
        <f t="shared" si="29"/>
        <v>UFCenter MulVA Cbrt</v>
      </c>
      <c r="AG128" t="str">
        <f t="shared" si="29"/>
        <v>UFCenter MulFN Cbrt</v>
      </c>
      <c r="AH128" t="str">
        <f t="shared" si="29"/>
        <v>UFCenter NoLog Cbrt</v>
      </c>
      <c r="AI128" t="str">
        <f t="shared" si="29"/>
        <v>UFCenter NoLogVA Cbrt</v>
      </c>
      <c r="AJ128" t="str">
        <f t="shared" si="29"/>
        <v>UFCenter NoLogFN Cbrt</v>
      </c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</row>
    <row r="129" spans="1:160" x14ac:dyDescent="0.45">
      <c r="A129" t="s">
        <v>39</v>
      </c>
      <c r="B129" s="5">
        <f>MEDIAN(A3:A102)</f>
        <v>490.5</v>
      </c>
      <c r="C129" s="6">
        <f t="shared" ref="C129:AJ129" si="30">MEDIAN(B3:B102)</f>
        <v>512</v>
      </c>
      <c r="D129" s="6">
        <f t="shared" si="30"/>
        <v>491.5</v>
      </c>
      <c r="E129" s="6">
        <f t="shared" si="30"/>
        <v>512</v>
      </c>
      <c r="F129" s="6">
        <f t="shared" si="30"/>
        <v>493</v>
      </c>
      <c r="G129" s="6">
        <f t="shared" si="30"/>
        <v>496</v>
      </c>
      <c r="H129" s="6">
        <f t="shared" si="30"/>
        <v>473</v>
      </c>
      <c r="I129" s="6">
        <f t="shared" si="30"/>
        <v>512</v>
      </c>
      <c r="J129" s="6">
        <f t="shared" si="30"/>
        <v>473</v>
      </c>
      <c r="K129" s="6">
        <f t="shared" si="30"/>
        <v>512</v>
      </c>
      <c r="L129" s="6">
        <f t="shared" si="30"/>
        <v>478</v>
      </c>
      <c r="M129" s="6">
        <f t="shared" si="30"/>
        <v>465.5</v>
      </c>
      <c r="N129" s="6">
        <f t="shared" si="30"/>
        <v>479</v>
      </c>
      <c r="O129" s="6">
        <f t="shared" si="30"/>
        <v>465</v>
      </c>
      <c r="P129" s="6">
        <f t="shared" si="30"/>
        <v>476</v>
      </c>
      <c r="Q129" s="6">
        <f t="shared" si="30"/>
        <v>458</v>
      </c>
      <c r="R129" s="6">
        <f t="shared" si="30"/>
        <v>480</v>
      </c>
      <c r="S129" s="6">
        <f t="shared" si="30"/>
        <v>467</v>
      </c>
      <c r="T129" s="6">
        <f t="shared" si="30"/>
        <v>481</v>
      </c>
      <c r="U129" s="6">
        <f t="shared" si="30"/>
        <v>467</v>
      </c>
      <c r="V129" s="6">
        <f t="shared" si="30"/>
        <v>477</v>
      </c>
      <c r="W129" s="6">
        <f t="shared" si="30"/>
        <v>455</v>
      </c>
      <c r="X129" s="6">
        <f t="shared" si="30"/>
        <v>482</v>
      </c>
      <c r="Y129" s="6">
        <f t="shared" si="30"/>
        <v>477</v>
      </c>
      <c r="Z129" s="6">
        <f t="shared" si="30"/>
        <v>455</v>
      </c>
      <c r="AA129" s="6">
        <f t="shared" si="30"/>
        <v>482</v>
      </c>
      <c r="AB129" s="6">
        <f t="shared" si="30"/>
        <v>476</v>
      </c>
      <c r="AC129" s="6">
        <f t="shared" si="30"/>
        <v>446</v>
      </c>
      <c r="AD129" s="6">
        <f t="shared" si="30"/>
        <v>482</v>
      </c>
      <c r="AE129" s="6">
        <f t="shared" si="30"/>
        <v>477</v>
      </c>
      <c r="AF129" s="6">
        <f t="shared" si="30"/>
        <v>455</v>
      </c>
      <c r="AG129" s="6">
        <f t="shared" si="30"/>
        <v>482</v>
      </c>
      <c r="AH129" s="6">
        <f t="shared" si="30"/>
        <v>477</v>
      </c>
      <c r="AI129" s="6">
        <f t="shared" si="30"/>
        <v>455</v>
      </c>
      <c r="AJ129" s="7">
        <f t="shared" si="30"/>
        <v>482</v>
      </c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</row>
    <row r="130" spans="1:160" x14ac:dyDescent="0.45">
      <c r="A130" t="s">
        <v>40</v>
      </c>
      <c r="B130" s="8">
        <f>[1]!RANK_SUM(A3:AI102, 1,1)</f>
        <v>281150.5</v>
      </c>
      <c r="C130" s="9">
        <f>[1]!RANK_SUM(A3:AI102, 2,1)</f>
        <v>330050</v>
      </c>
      <c r="D130" s="9">
        <f>[1]!RANK_SUM(A3:AI102, 3,1)</f>
        <v>285139.5</v>
      </c>
      <c r="E130" s="9">
        <f>[1]!RANK_SUM(A3:AI102, 4,1)</f>
        <v>330050</v>
      </c>
      <c r="F130" s="9">
        <f>[1]!RANK_SUM(A3:AI102, 5,1)</f>
        <v>290451</v>
      </c>
      <c r="G130" s="9">
        <f>[1]!RANK_SUM(A3:AI102, 6,1)</f>
        <v>301149</v>
      </c>
      <c r="H130" s="9">
        <f>[1]!RANK_SUM(A3:AI102, 7,1)</f>
        <v>120976.5</v>
      </c>
      <c r="I130" s="9">
        <f>[1]!RANK_SUM(A3:AI102, 8,1)</f>
        <v>330050</v>
      </c>
      <c r="J130" s="9">
        <f>[1]!RANK_SUM(A3:AI102, 9,1)</f>
        <v>119411.5</v>
      </c>
      <c r="K130" s="9">
        <f>[1]!RANK_SUM(A3:AI102, 10,1)</f>
        <v>330050</v>
      </c>
      <c r="L130" s="9">
        <f>[1]!RANK_SUM(A3:AI102, 11,1)</f>
        <v>170854</v>
      </c>
      <c r="M130" s="9">
        <f>[1]!RANK_SUM(A3:AI102, 12,1)</f>
        <v>82924</v>
      </c>
      <c r="N130" s="9">
        <f>[1]!RANK_SUM(A3:AI102, 13,1)</f>
        <v>178142</v>
      </c>
      <c r="O130" s="9">
        <f>[1]!RANK_SUM(A3:AI102, 14,1)</f>
        <v>79472</v>
      </c>
      <c r="P130" s="9">
        <f>[1]!RANK_SUM(A3:AI102, 15,1)</f>
        <v>151239</v>
      </c>
      <c r="Q130" s="9">
        <f>[1]!RANK_SUM(A3:AI102, 16,1)</f>
        <v>48019.5</v>
      </c>
      <c r="R130" s="9">
        <f>[1]!RANK_SUM(A3:AI102, 17,1)</f>
        <v>199633</v>
      </c>
      <c r="S130" s="9">
        <f>[1]!RANK_SUM(A3:AI102, 18,1)</f>
        <v>88596</v>
      </c>
      <c r="T130" s="9">
        <f>[1]!RANK_SUM(A3:AI102, 19,1)</f>
        <v>200438</v>
      </c>
      <c r="U130" s="9">
        <f>[1]!RANK_SUM(A3:AI102, 20,1)</f>
        <v>88596</v>
      </c>
      <c r="V130" s="9">
        <f>[1]!RANK_SUM(A3:AI102, 21,1)</f>
        <v>163880</v>
      </c>
      <c r="W130" s="9">
        <f>[1]!RANK_SUM(A3:AI102, 22,1)</f>
        <v>35144</v>
      </c>
      <c r="X130" s="9">
        <f>[1]!RANK_SUM(A3:AI102, 23,1)</f>
        <v>229117</v>
      </c>
      <c r="Y130" s="9">
        <f>[1]!RANK_SUM(A3:AI102, 24,1)</f>
        <v>163880</v>
      </c>
      <c r="Z130" s="9">
        <f>[1]!RANK_SUM(A3:AI102, 25,1)</f>
        <v>35144</v>
      </c>
      <c r="AA130" s="9">
        <f>[1]!RANK_SUM(A3:AI102, 26,1)</f>
        <v>229117</v>
      </c>
      <c r="AB130" s="9">
        <f>[1]!RANK_SUM(A3:AI102, 27,1)</f>
        <v>156279</v>
      </c>
      <c r="AC130" s="9">
        <f>[1]!RANK_SUM(A3:AI102, 28,1)</f>
        <v>21611.5</v>
      </c>
      <c r="AD130" s="9">
        <f>[1]!RANK_SUM(A3:AI102, 29,1)</f>
        <v>221144</v>
      </c>
      <c r="AE130" s="9">
        <f>[1]!RANK_SUM(A3:AI102, 30,1)</f>
        <v>168260</v>
      </c>
      <c r="AF130" s="9">
        <f>[1]!RANK_SUM(A3:AI102, 31,1)</f>
        <v>35144</v>
      </c>
      <c r="AG130" s="9">
        <f>[1]!RANK_SUM(A3:AI102, 32,1)</f>
        <v>229117</v>
      </c>
      <c r="AH130" s="9">
        <f>[1]!RANK_SUM(A3:AI102, 33,1)</f>
        <v>168260</v>
      </c>
      <c r="AI130" s="9">
        <f>[1]!RANK_SUM(A3:AI102, 34,1)</f>
        <v>35144</v>
      </c>
      <c r="AJ130" s="10">
        <f>[1]!RANK_SUM(A3:AI102, 35,1)</f>
        <v>229117</v>
      </c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</row>
    <row r="131" spans="1:160" x14ac:dyDescent="0.45">
      <c r="A131" t="s">
        <v>41</v>
      </c>
      <c r="B131" s="8">
        <f>COUNT(A3:A102)</f>
        <v>100</v>
      </c>
      <c r="C131" s="9">
        <f t="shared" ref="C131:AJ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>
        <f t="shared" si="31"/>
        <v>100</v>
      </c>
      <c r="Z131" s="9">
        <f t="shared" si="31"/>
        <v>100</v>
      </c>
      <c r="AA131" s="9">
        <f t="shared" si="31"/>
        <v>100</v>
      </c>
      <c r="AB131" s="9">
        <f t="shared" si="31"/>
        <v>100</v>
      </c>
      <c r="AC131" s="9">
        <f t="shared" si="31"/>
        <v>100</v>
      </c>
      <c r="AD131" s="9">
        <f t="shared" si="31"/>
        <v>100</v>
      </c>
      <c r="AE131" s="9">
        <f t="shared" si="31"/>
        <v>100</v>
      </c>
      <c r="AF131" s="9">
        <f t="shared" si="31"/>
        <v>100</v>
      </c>
      <c r="AG131" s="9">
        <f t="shared" si="31"/>
        <v>100</v>
      </c>
      <c r="AH131" s="9">
        <f t="shared" si="31"/>
        <v>100</v>
      </c>
      <c r="AI131" s="9">
        <f t="shared" si="31"/>
        <v>100</v>
      </c>
      <c r="AJ131" s="10">
        <f t="shared" si="31"/>
        <v>100</v>
      </c>
      <c r="AK131" s="16">
        <f>SUM(B131:AJ131)</f>
        <v>3500</v>
      </c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</row>
    <row r="132" spans="1:160" x14ac:dyDescent="0.45">
      <c r="A132" t="s">
        <v>42</v>
      </c>
      <c r="B132" s="11">
        <f>B130^2/B131</f>
        <v>790456036.50250006</v>
      </c>
      <c r="C132" s="12">
        <f t="shared" ref="C132:AJ132" si="32">C130^2/C131</f>
        <v>1089330025</v>
      </c>
      <c r="D132" s="12">
        <f t="shared" si="32"/>
        <v>813045344.60249996</v>
      </c>
      <c r="E132" s="12">
        <f t="shared" si="32"/>
        <v>1089330025</v>
      </c>
      <c r="F132" s="12">
        <f t="shared" si="32"/>
        <v>843617834.00999999</v>
      </c>
      <c r="G132" s="12">
        <f t="shared" si="32"/>
        <v>906907202.00999999</v>
      </c>
      <c r="H132" s="12">
        <f t="shared" si="32"/>
        <v>146353135.52250001</v>
      </c>
      <c r="I132" s="12">
        <f t="shared" si="32"/>
        <v>1089330025</v>
      </c>
      <c r="J132" s="12">
        <f t="shared" si="32"/>
        <v>142591063.32249999</v>
      </c>
      <c r="K132" s="12">
        <f t="shared" si="32"/>
        <v>1089330025</v>
      </c>
      <c r="L132" s="12">
        <f t="shared" si="32"/>
        <v>291910893.16000003</v>
      </c>
      <c r="M132" s="12">
        <f t="shared" si="32"/>
        <v>68763897.760000005</v>
      </c>
      <c r="N132" s="12">
        <f t="shared" si="32"/>
        <v>317345721.63999999</v>
      </c>
      <c r="O132" s="12">
        <f t="shared" si="32"/>
        <v>63157987.840000004</v>
      </c>
      <c r="P132" s="12">
        <f t="shared" si="32"/>
        <v>228732351.21000001</v>
      </c>
      <c r="Q132" s="12">
        <f t="shared" si="32"/>
        <v>23058723.802499998</v>
      </c>
      <c r="R132" s="12">
        <f t="shared" si="32"/>
        <v>398533346.88999999</v>
      </c>
      <c r="S132" s="12">
        <f t="shared" si="32"/>
        <v>78492512.159999996</v>
      </c>
      <c r="T132" s="12">
        <f t="shared" si="32"/>
        <v>401753918.44</v>
      </c>
      <c r="U132" s="12">
        <f t="shared" si="32"/>
        <v>78492512.159999996</v>
      </c>
      <c r="V132" s="12">
        <f t="shared" si="32"/>
        <v>268566544</v>
      </c>
      <c r="W132" s="12">
        <f t="shared" si="32"/>
        <v>12351007.359999999</v>
      </c>
      <c r="X132" s="12">
        <f t="shared" si="32"/>
        <v>524945996.88999999</v>
      </c>
      <c r="Y132" s="12">
        <f t="shared" si="32"/>
        <v>268566544</v>
      </c>
      <c r="Z132" s="12">
        <f t="shared" si="32"/>
        <v>12351007.359999999</v>
      </c>
      <c r="AA132" s="12">
        <f t="shared" si="32"/>
        <v>524945996.88999999</v>
      </c>
      <c r="AB132" s="12">
        <f t="shared" si="32"/>
        <v>244231258.41</v>
      </c>
      <c r="AC132" s="12">
        <f t="shared" si="32"/>
        <v>4670569.3224999998</v>
      </c>
      <c r="AD132" s="12">
        <f t="shared" si="32"/>
        <v>489046687.36000001</v>
      </c>
      <c r="AE132" s="12">
        <f t="shared" si="32"/>
        <v>283114276</v>
      </c>
      <c r="AF132" s="12">
        <f t="shared" si="32"/>
        <v>12351007.359999999</v>
      </c>
      <c r="AG132" s="12">
        <f t="shared" si="32"/>
        <v>524945996.88999999</v>
      </c>
      <c r="AH132" s="12">
        <f t="shared" si="32"/>
        <v>283114276</v>
      </c>
      <c r="AI132" s="12">
        <f t="shared" si="32"/>
        <v>12351007.359999999</v>
      </c>
      <c r="AJ132" s="13">
        <f t="shared" si="32"/>
        <v>524945996.88999999</v>
      </c>
      <c r="AK132" s="17">
        <f>SUM(B132:AJ132)</f>
        <v>13941030753.125</v>
      </c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</row>
    <row r="133" spans="1:160" x14ac:dyDescent="0.45">
      <c r="A133" t="s">
        <v>43</v>
      </c>
      <c r="AK133" s="17">
        <f>12*AK132/(AK131*(AK131+1))-3*(AK131+1)</f>
        <v>3149.6191730934024</v>
      </c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</row>
    <row r="134" spans="1:160" x14ac:dyDescent="0.45">
      <c r="A134" t="s">
        <v>44</v>
      </c>
      <c r="AK134" s="17">
        <f>AK133/(1-[1]!TiesCorrection(A3:AI102)/(3500*(3500^2-1)))</f>
        <v>3158.8317470918155</v>
      </c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</row>
    <row r="135" spans="1:160" x14ac:dyDescent="0.45">
      <c r="A135" t="s">
        <v>45</v>
      </c>
      <c r="AK135" s="17">
        <f>COUNTA(B128:AJ128)-1</f>
        <v>34</v>
      </c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</row>
    <row r="136" spans="1:160" x14ac:dyDescent="0.45">
      <c r="A136" t="s">
        <v>33</v>
      </c>
      <c r="AK136" s="17">
        <f>_xlfn.CHISQ.DIST.RT(AK134,AK135)</f>
        <v>0</v>
      </c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</row>
    <row r="137" spans="1:160" x14ac:dyDescent="0.45">
      <c r="A137" t="s">
        <v>34</v>
      </c>
      <c r="AK137" s="17">
        <v>0.05</v>
      </c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</row>
    <row r="138" spans="1:160" x14ac:dyDescent="0.45">
      <c r="A138" t="s">
        <v>46</v>
      </c>
      <c r="AK138" s="18" t="str">
        <f>IF(AK136&lt;AK137,"yes","no")</f>
        <v>yes</v>
      </c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</row>
    <row r="139" spans="1:160" x14ac:dyDescent="0.45"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</row>
    <row r="140" spans="1:160" x14ac:dyDescent="0.45"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</row>
    <row r="141" spans="1:160" x14ac:dyDescent="0.45"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</row>
    <row r="142" spans="1:160" x14ac:dyDescent="0.45"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</row>
    <row r="143" spans="1:160" x14ac:dyDescent="0.45"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</row>
    <row r="144" spans="1:160" x14ac:dyDescent="0.4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</row>
    <row r="145" spans="1:160" x14ac:dyDescent="0.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</row>
    <row r="146" spans="1:160" x14ac:dyDescent="0.4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</row>
    <row r="147" spans="1:160" x14ac:dyDescent="0.4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</row>
    <row r="148" spans="1:160" x14ac:dyDescent="0.4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</row>
  </sheetData>
  <conditionalFormatting sqref="B107:AJ107">
    <cfRule type="top10" dxfId="19" priority="15" bottom="1" rank="1"/>
    <cfRule type="top10" dxfId="18" priority="16" rank="1"/>
  </conditionalFormatting>
  <conditionalFormatting sqref="B111:AJ111">
    <cfRule type="top10" dxfId="17" priority="11" bottom="1" rank="1"/>
    <cfRule type="top10" dxfId="16" priority="12" rank="1"/>
  </conditionalFormatting>
  <conditionalFormatting sqref="B109:AJ109">
    <cfRule type="top10" dxfId="15" priority="5" bottom="1" rank="1"/>
    <cfRule type="top10" dxfId="14" priority="6" rank="1"/>
  </conditionalFormatting>
  <conditionalFormatting sqref="B116:AJ116">
    <cfRule type="top10" dxfId="13" priority="3" bottom="1" rank="1"/>
    <cfRule type="top10" dxfId="12" priority="4" rank="1"/>
  </conditionalFormatting>
  <conditionalFormatting sqref="B117:AJ117">
    <cfRule type="top10" dxfId="11" priority="1" bottom="1" rank="1"/>
    <cfRule type="top10" dxfId="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48"/>
  <sheetViews>
    <sheetView topLeftCell="A89" zoomScale="70" zoomScaleNormal="70" workbookViewId="0">
      <selection activeCell="Q135" sqref="Q135"/>
    </sheetView>
  </sheetViews>
  <sheetFormatPr defaultRowHeight="14.25" x14ac:dyDescent="0.45"/>
  <cols>
    <col min="36" max="36" width="9.06640625" customWidth="1"/>
  </cols>
  <sheetData>
    <row r="1" spans="1:35" x14ac:dyDescent="0.45">
      <c r="A1" t="s">
        <v>47</v>
      </c>
    </row>
    <row r="2" spans="1:35" x14ac:dyDescent="0.4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</row>
    <row r="3" spans="1:35" x14ac:dyDescent="0.45">
      <c r="A3">
        <v>488</v>
      </c>
      <c r="B3">
        <v>461</v>
      </c>
      <c r="C3">
        <v>475</v>
      </c>
      <c r="D3">
        <v>461</v>
      </c>
      <c r="E3">
        <v>483</v>
      </c>
      <c r="F3">
        <v>471</v>
      </c>
      <c r="G3">
        <v>481</v>
      </c>
      <c r="H3">
        <v>461</v>
      </c>
      <c r="I3">
        <v>475</v>
      </c>
      <c r="J3">
        <v>461</v>
      </c>
      <c r="K3">
        <v>486</v>
      </c>
      <c r="L3">
        <v>465</v>
      </c>
      <c r="M3">
        <v>491</v>
      </c>
      <c r="N3">
        <v>465</v>
      </c>
      <c r="O3">
        <v>485</v>
      </c>
      <c r="P3">
        <v>469</v>
      </c>
      <c r="Q3">
        <v>485</v>
      </c>
      <c r="R3">
        <v>465</v>
      </c>
      <c r="S3">
        <v>485</v>
      </c>
      <c r="T3">
        <v>465</v>
      </c>
      <c r="U3">
        <v>485</v>
      </c>
      <c r="V3">
        <v>451</v>
      </c>
      <c r="W3">
        <v>482</v>
      </c>
      <c r="X3">
        <v>485</v>
      </c>
      <c r="Y3">
        <v>451</v>
      </c>
      <c r="Z3">
        <v>482</v>
      </c>
      <c r="AA3">
        <v>480</v>
      </c>
      <c r="AB3">
        <v>450</v>
      </c>
      <c r="AC3">
        <v>482</v>
      </c>
      <c r="AD3">
        <v>480</v>
      </c>
      <c r="AE3">
        <v>451</v>
      </c>
      <c r="AF3">
        <v>482</v>
      </c>
      <c r="AG3">
        <v>480</v>
      </c>
      <c r="AH3">
        <v>451</v>
      </c>
      <c r="AI3">
        <v>482</v>
      </c>
    </row>
    <row r="4" spans="1:35" x14ac:dyDescent="0.45">
      <c r="A4">
        <v>481</v>
      </c>
      <c r="B4">
        <v>468</v>
      </c>
      <c r="C4">
        <v>487</v>
      </c>
      <c r="D4">
        <v>468</v>
      </c>
      <c r="E4">
        <v>483</v>
      </c>
      <c r="F4">
        <v>461</v>
      </c>
      <c r="G4">
        <v>484</v>
      </c>
      <c r="H4">
        <v>465</v>
      </c>
      <c r="I4">
        <v>480</v>
      </c>
      <c r="J4">
        <v>465</v>
      </c>
      <c r="K4">
        <v>482</v>
      </c>
      <c r="L4">
        <v>468</v>
      </c>
      <c r="M4">
        <v>479</v>
      </c>
      <c r="N4">
        <v>468</v>
      </c>
      <c r="O4">
        <v>481</v>
      </c>
      <c r="P4">
        <v>468</v>
      </c>
      <c r="Q4">
        <v>481</v>
      </c>
      <c r="R4">
        <v>458</v>
      </c>
      <c r="S4">
        <v>480</v>
      </c>
      <c r="T4">
        <v>458</v>
      </c>
      <c r="U4">
        <v>482</v>
      </c>
      <c r="V4">
        <v>441</v>
      </c>
      <c r="W4">
        <v>482</v>
      </c>
      <c r="X4">
        <v>482</v>
      </c>
      <c r="Y4">
        <v>441</v>
      </c>
      <c r="Z4">
        <v>482</v>
      </c>
      <c r="AA4">
        <v>492</v>
      </c>
      <c r="AB4">
        <v>453</v>
      </c>
      <c r="AC4">
        <v>481</v>
      </c>
      <c r="AD4">
        <v>481</v>
      </c>
      <c r="AE4">
        <v>441</v>
      </c>
      <c r="AF4">
        <v>482</v>
      </c>
      <c r="AG4">
        <v>481</v>
      </c>
      <c r="AH4">
        <v>441</v>
      </c>
      <c r="AI4">
        <v>482</v>
      </c>
    </row>
    <row r="5" spans="1:35" x14ac:dyDescent="0.45">
      <c r="A5">
        <v>480</v>
      </c>
      <c r="B5">
        <v>456</v>
      </c>
      <c r="C5">
        <v>485</v>
      </c>
      <c r="D5">
        <v>456</v>
      </c>
      <c r="E5">
        <v>481</v>
      </c>
      <c r="F5">
        <v>460</v>
      </c>
      <c r="G5">
        <v>479</v>
      </c>
      <c r="H5">
        <v>456</v>
      </c>
      <c r="I5">
        <v>479</v>
      </c>
      <c r="J5">
        <v>456</v>
      </c>
      <c r="K5">
        <v>481</v>
      </c>
      <c r="L5">
        <v>468</v>
      </c>
      <c r="M5">
        <v>481</v>
      </c>
      <c r="N5">
        <v>468</v>
      </c>
      <c r="O5">
        <v>481</v>
      </c>
      <c r="P5">
        <v>455</v>
      </c>
      <c r="Q5">
        <v>482</v>
      </c>
      <c r="R5">
        <v>466</v>
      </c>
      <c r="S5">
        <v>482</v>
      </c>
      <c r="T5">
        <v>466</v>
      </c>
      <c r="U5">
        <v>479</v>
      </c>
      <c r="V5">
        <v>467</v>
      </c>
      <c r="W5">
        <v>482</v>
      </c>
      <c r="X5">
        <v>479</v>
      </c>
      <c r="Y5">
        <v>467</v>
      </c>
      <c r="Z5">
        <v>482</v>
      </c>
      <c r="AA5">
        <v>486</v>
      </c>
      <c r="AB5">
        <v>447</v>
      </c>
      <c r="AC5">
        <v>482</v>
      </c>
      <c r="AD5">
        <v>479</v>
      </c>
      <c r="AE5">
        <v>467</v>
      </c>
      <c r="AF5">
        <v>482</v>
      </c>
      <c r="AG5">
        <v>479</v>
      </c>
      <c r="AH5">
        <v>467</v>
      </c>
      <c r="AI5">
        <v>482</v>
      </c>
    </row>
    <row r="6" spans="1:35" x14ac:dyDescent="0.45">
      <c r="A6">
        <v>487</v>
      </c>
      <c r="B6">
        <v>460</v>
      </c>
      <c r="C6">
        <v>488</v>
      </c>
      <c r="D6">
        <v>460</v>
      </c>
      <c r="E6">
        <v>482</v>
      </c>
      <c r="F6">
        <v>465</v>
      </c>
      <c r="G6">
        <v>483</v>
      </c>
      <c r="H6">
        <v>460</v>
      </c>
      <c r="I6">
        <v>479</v>
      </c>
      <c r="J6">
        <v>460</v>
      </c>
      <c r="K6">
        <v>481</v>
      </c>
      <c r="L6">
        <v>457</v>
      </c>
      <c r="M6">
        <v>480</v>
      </c>
      <c r="N6">
        <v>457</v>
      </c>
      <c r="O6">
        <v>473</v>
      </c>
      <c r="P6">
        <v>439</v>
      </c>
      <c r="Q6">
        <v>482</v>
      </c>
      <c r="R6">
        <v>457</v>
      </c>
      <c r="S6">
        <v>481</v>
      </c>
      <c r="T6">
        <v>457</v>
      </c>
      <c r="U6">
        <v>484</v>
      </c>
      <c r="V6">
        <v>462</v>
      </c>
      <c r="W6">
        <v>482</v>
      </c>
      <c r="X6">
        <v>484</v>
      </c>
      <c r="Y6">
        <v>462</v>
      </c>
      <c r="Z6">
        <v>482</v>
      </c>
      <c r="AA6">
        <v>480</v>
      </c>
      <c r="AB6">
        <v>437</v>
      </c>
      <c r="AC6">
        <v>481</v>
      </c>
      <c r="AD6">
        <v>478</v>
      </c>
      <c r="AE6">
        <v>462</v>
      </c>
      <c r="AF6">
        <v>482</v>
      </c>
      <c r="AG6">
        <v>478</v>
      </c>
      <c r="AH6">
        <v>462</v>
      </c>
      <c r="AI6">
        <v>482</v>
      </c>
    </row>
    <row r="7" spans="1:35" x14ac:dyDescent="0.45">
      <c r="A7">
        <v>482</v>
      </c>
      <c r="B7">
        <v>470</v>
      </c>
      <c r="C7">
        <v>486</v>
      </c>
      <c r="D7">
        <v>470</v>
      </c>
      <c r="E7">
        <v>480</v>
      </c>
      <c r="F7">
        <v>461</v>
      </c>
      <c r="G7">
        <v>484</v>
      </c>
      <c r="H7">
        <v>470</v>
      </c>
      <c r="I7">
        <v>477</v>
      </c>
      <c r="J7">
        <v>470</v>
      </c>
      <c r="K7">
        <v>481</v>
      </c>
      <c r="L7">
        <v>461</v>
      </c>
      <c r="M7">
        <v>483</v>
      </c>
      <c r="N7">
        <v>461</v>
      </c>
      <c r="O7">
        <v>485</v>
      </c>
      <c r="P7">
        <v>460</v>
      </c>
      <c r="Q7">
        <v>482</v>
      </c>
      <c r="R7">
        <v>461</v>
      </c>
      <c r="S7">
        <v>483</v>
      </c>
      <c r="T7">
        <v>461</v>
      </c>
      <c r="U7">
        <v>484</v>
      </c>
      <c r="V7">
        <v>463</v>
      </c>
      <c r="W7">
        <v>482</v>
      </c>
      <c r="X7">
        <v>484</v>
      </c>
      <c r="Y7">
        <v>463</v>
      </c>
      <c r="Z7">
        <v>482</v>
      </c>
      <c r="AA7">
        <v>475</v>
      </c>
      <c r="AB7">
        <v>441</v>
      </c>
      <c r="AC7">
        <v>480</v>
      </c>
      <c r="AD7">
        <v>479</v>
      </c>
      <c r="AE7">
        <v>463</v>
      </c>
      <c r="AF7">
        <v>482</v>
      </c>
      <c r="AG7">
        <v>479</v>
      </c>
      <c r="AH7">
        <v>463</v>
      </c>
      <c r="AI7">
        <v>482</v>
      </c>
    </row>
    <row r="8" spans="1:35" x14ac:dyDescent="0.45">
      <c r="A8">
        <v>487</v>
      </c>
      <c r="B8">
        <v>467</v>
      </c>
      <c r="C8">
        <v>481</v>
      </c>
      <c r="D8">
        <v>467</v>
      </c>
      <c r="E8">
        <v>481</v>
      </c>
      <c r="F8">
        <v>456</v>
      </c>
      <c r="G8">
        <v>485</v>
      </c>
      <c r="H8">
        <v>467</v>
      </c>
      <c r="I8">
        <v>488</v>
      </c>
      <c r="J8">
        <v>467</v>
      </c>
      <c r="K8">
        <v>479</v>
      </c>
      <c r="L8">
        <v>468</v>
      </c>
      <c r="M8">
        <v>476</v>
      </c>
      <c r="N8">
        <v>468</v>
      </c>
      <c r="O8">
        <v>486</v>
      </c>
      <c r="P8">
        <v>455</v>
      </c>
      <c r="Q8">
        <v>484</v>
      </c>
      <c r="R8">
        <v>468</v>
      </c>
      <c r="S8">
        <v>487</v>
      </c>
      <c r="T8">
        <v>468</v>
      </c>
      <c r="U8">
        <v>479</v>
      </c>
      <c r="V8">
        <v>460</v>
      </c>
      <c r="W8">
        <v>482</v>
      </c>
      <c r="X8">
        <v>479</v>
      </c>
      <c r="Y8">
        <v>460</v>
      </c>
      <c r="Z8">
        <v>482</v>
      </c>
      <c r="AA8">
        <v>479</v>
      </c>
      <c r="AB8">
        <v>448</v>
      </c>
      <c r="AC8">
        <v>481</v>
      </c>
      <c r="AD8">
        <v>480</v>
      </c>
      <c r="AE8">
        <v>460</v>
      </c>
      <c r="AF8">
        <v>482</v>
      </c>
      <c r="AG8">
        <v>480</v>
      </c>
      <c r="AH8">
        <v>460</v>
      </c>
      <c r="AI8">
        <v>482</v>
      </c>
    </row>
    <row r="9" spans="1:35" x14ac:dyDescent="0.45">
      <c r="A9">
        <v>488</v>
      </c>
      <c r="B9">
        <v>466</v>
      </c>
      <c r="C9">
        <v>494</v>
      </c>
      <c r="D9">
        <v>466</v>
      </c>
      <c r="E9">
        <v>479</v>
      </c>
      <c r="F9">
        <v>476</v>
      </c>
      <c r="G9">
        <v>479</v>
      </c>
      <c r="H9">
        <v>466</v>
      </c>
      <c r="I9">
        <v>481</v>
      </c>
      <c r="J9">
        <v>466</v>
      </c>
      <c r="K9">
        <v>477</v>
      </c>
      <c r="L9">
        <v>468</v>
      </c>
      <c r="M9">
        <v>479</v>
      </c>
      <c r="N9">
        <v>468</v>
      </c>
      <c r="O9">
        <v>482</v>
      </c>
      <c r="P9">
        <v>456</v>
      </c>
      <c r="Q9">
        <v>485</v>
      </c>
      <c r="R9">
        <v>468</v>
      </c>
      <c r="S9">
        <v>488</v>
      </c>
      <c r="T9">
        <v>468</v>
      </c>
      <c r="U9">
        <v>477</v>
      </c>
      <c r="V9">
        <v>459</v>
      </c>
      <c r="W9">
        <v>482</v>
      </c>
      <c r="X9">
        <v>477</v>
      </c>
      <c r="Y9">
        <v>459</v>
      </c>
      <c r="Z9">
        <v>482</v>
      </c>
      <c r="AA9">
        <v>480</v>
      </c>
      <c r="AB9">
        <v>440</v>
      </c>
      <c r="AC9">
        <v>481</v>
      </c>
      <c r="AD9">
        <v>475</v>
      </c>
      <c r="AE9">
        <v>459</v>
      </c>
      <c r="AF9">
        <v>482</v>
      </c>
      <c r="AG9">
        <v>475</v>
      </c>
      <c r="AH9">
        <v>459</v>
      </c>
      <c r="AI9">
        <v>482</v>
      </c>
    </row>
    <row r="10" spans="1:35" x14ac:dyDescent="0.45">
      <c r="A10">
        <v>490</v>
      </c>
      <c r="B10">
        <v>473</v>
      </c>
      <c r="C10">
        <v>483</v>
      </c>
      <c r="D10">
        <v>459</v>
      </c>
      <c r="E10">
        <v>488</v>
      </c>
      <c r="F10">
        <v>455</v>
      </c>
      <c r="G10">
        <v>481</v>
      </c>
      <c r="H10">
        <v>459</v>
      </c>
      <c r="I10">
        <v>481</v>
      </c>
      <c r="J10">
        <v>459</v>
      </c>
      <c r="K10">
        <v>477</v>
      </c>
      <c r="L10">
        <v>465</v>
      </c>
      <c r="M10">
        <v>482</v>
      </c>
      <c r="N10">
        <v>465</v>
      </c>
      <c r="O10">
        <v>484</v>
      </c>
      <c r="P10">
        <v>456</v>
      </c>
      <c r="Q10">
        <v>478</v>
      </c>
      <c r="R10">
        <v>463</v>
      </c>
      <c r="S10">
        <v>480</v>
      </c>
      <c r="T10">
        <v>463</v>
      </c>
      <c r="U10">
        <v>477</v>
      </c>
      <c r="V10">
        <v>449</v>
      </c>
      <c r="W10">
        <v>482</v>
      </c>
      <c r="X10">
        <v>477</v>
      </c>
      <c r="Y10">
        <v>449</v>
      </c>
      <c r="Z10">
        <v>482</v>
      </c>
      <c r="AA10">
        <v>478</v>
      </c>
      <c r="AB10">
        <v>444</v>
      </c>
      <c r="AC10">
        <v>481</v>
      </c>
      <c r="AD10">
        <v>476</v>
      </c>
      <c r="AE10">
        <v>449</v>
      </c>
      <c r="AF10">
        <v>482</v>
      </c>
      <c r="AG10">
        <v>476</v>
      </c>
      <c r="AH10">
        <v>449</v>
      </c>
      <c r="AI10">
        <v>482</v>
      </c>
    </row>
    <row r="11" spans="1:35" x14ac:dyDescent="0.45">
      <c r="A11">
        <v>483</v>
      </c>
      <c r="B11">
        <v>454</v>
      </c>
      <c r="C11">
        <v>492</v>
      </c>
      <c r="D11">
        <v>454</v>
      </c>
      <c r="E11">
        <v>486</v>
      </c>
      <c r="F11">
        <v>461</v>
      </c>
      <c r="G11">
        <v>484</v>
      </c>
      <c r="H11">
        <v>454</v>
      </c>
      <c r="I11">
        <v>482</v>
      </c>
      <c r="J11">
        <v>454</v>
      </c>
      <c r="K11">
        <v>481</v>
      </c>
      <c r="L11">
        <v>459</v>
      </c>
      <c r="M11">
        <v>479</v>
      </c>
      <c r="N11">
        <v>459</v>
      </c>
      <c r="O11">
        <v>480</v>
      </c>
      <c r="P11">
        <v>455</v>
      </c>
      <c r="Q11">
        <v>485</v>
      </c>
      <c r="R11">
        <v>459</v>
      </c>
      <c r="S11">
        <v>482</v>
      </c>
      <c r="T11">
        <v>459</v>
      </c>
      <c r="U11">
        <v>485</v>
      </c>
      <c r="V11">
        <v>456</v>
      </c>
      <c r="W11">
        <v>482</v>
      </c>
      <c r="X11">
        <v>485</v>
      </c>
      <c r="Y11">
        <v>456</v>
      </c>
      <c r="Z11">
        <v>482</v>
      </c>
      <c r="AA11">
        <v>484</v>
      </c>
      <c r="AB11">
        <v>458</v>
      </c>
      <c r="AC11">
        <v>482</v>
      </c>
      <c r="AD11">
        <v>484</v>
      </c>
      <c r="AE11">
        <v>456</v>
      </c>
      <c r="AF11">
        <v>482</v>
      </c>
      <c r="AG11">
        <v>484</v>
      </c>
      <c r="AH11">
        <v>456</v>
      </c>
      <c r="AI11">
        <v>482</v>
      </c>
    </row>
    <row r="12" spans="1:35" x14ac:dyDescent="0.45">
      <c r="A12">
        <v>487</v>
      </c>
      <c r="B12">
        <v>461</v>
      </c>
      <c r="C12">
        <v>485</v>
      </c>
      <c r="D12">
        <v>461</v>
      </c>
      <c r="E12">
        <v>484</v>
      </c>
      <c r="F12">
        <v>460</v>
      </c>
      <c r="G12">
        <v>478</v>
      </c>
      <c r="H12">
        <v>461</v>
      </c>
      <c r="I12">
        <v>486</v>
      </c>
      <c r="J12">
        <v>461</v>
      </c>
      <c r="K12">
        <v>479</v>
      </c>
      <c r="L12">
        <v>475</v>
      </c>
      <c r="M12">
        <v>484</v>
      </c>
      <c r="N12">
        <v>475</v>
      </c>
      <c r="O12">
        <v>479</v>
      </c>
      <c r="P12">
        <v>461</v>
      </c>
      <c r="Q12">
        <v>480</v>
      </c>
      <c r="R12">
        <v>475</v>
      </c>
      <c r="S12">
        <v>485</v>
      </c>
      <c r="T12">
        <v>475</v>
      </c>
      <c r="U12">
        <v>487</v>
      </c>
      <c r="V12">
        <v>454</v>
      </c>
      <c r="W12">
        <v>482</v>
      </c>
      <c r="X12">
        <v>487</v>
      </c>
      <c r="Y12">
        <v>454</v>
      </c>
      <c r="Z12">
        <v>482</v>
      </c>
      <c r="AA12">
        <v>481</v>
      </c>
      <c r="AB12">
        <v>450</v>
      </c>
      <c r="AC12">
        <v>481</v>
      </c>
      <c r="AD12">
        <v>482</v>
      </c>
      <c r="AE12">
        <v>454</v>
      </c>
      <c r="AF12">
        <v>482</v>
      </c>
      <c r="AG12">
        <v>482</v>
      </c>
      <c r="AH12">
        <v>454</v>
      </c>
      <c r="AI12">
        <v>482</v>
      </c>
    </row>
    <row r="13" spans="1:35" x14ac:dyDescent="0.45">
      <c r="A13">
        <v>485</v>
      </c>
      <c r="B13">
        <v>468</v>
      </c>
      <c r="C13">
        <v>484</v>
      </c>
      <c r="D13">
        <v>468</v>
      </c>
      <c r="E13">
        <v>475</v>
      </c>
      <c r="F13">
        <v>459</v>
      </c>
      <c r="G13">
        <v>483</v>
      </c>
      <c r="H13">
        <v>468</v>
      </c>
      <c r="I13">
        <v>480</v>
      </c>
      <c r="J13">
        <v>468</v>
      </c>
      <c r="K13">
        <v>477</v>
      </c>
      <c r="L13">
        <v>468</v>
      </c>
      <c r="M13">
        <v>483</v>
      </c>
      <c r="N13">
        <v>463</v>
      </c>
      <c r="O13">
        <v>480</v>
      </c>
      <c r="P13">
        <v>468</v>
      </c>
      <c r="Q13">
        <v>484</v>
      </c>
      <c r="R13">
        <v>478</v>
      </c>
      <c r="S13">
        <v>484</v>
      </c>
      <c r="T13">
        <v>478</v>
      </c>
      <c r="U13">
        <v>479</v>
      </c>
      <c r="V13">
        <v>461</v>
      </c>
      <c r="W13">
        <v>482</v>
      </c>
      <c r="X13">
        <v>479</v>
      </c>
      <c r="Y13">
        <v>461</v>
      </c>
      <c r="Z13">
        <v>482</v>
      </c>
      <c r="AA13">
        <v>481</v>
      </c>
      <c r="AB13">
        <v>461</v>
      </c>
      <c r="AC13">
        <v>481</v>
      </c>
      <c r="AD13">
        <v>479</v>
      </c>
      <c r="AE13">
        <v>461</v>
      </c>
      <c r="AF13">
        <v>482</v>
      </c>
      <c r="AG13">
        <v>479</v>
      </c>
      <c r="AH13">
        <v>461</v>
      </c>
      <c r="AI13">
        <v>482</v>
      </c>
    </row>
    <row r="14" spans="1:35" x14ac:dyDescent="0.45">
      <c r="A14">
        <v>487</v>
      </c>
      <c r="B14">
        <v>462</v>
      </c>
      <c r="C14">
        <v>479</v>
      </c>
      <c r="D14">
        <v>462</v>
      </c>
      <c r="E14">
        <v>485</v>
      </c>
      <c r="F14">
        <v>450</v>
      </c>
      <c r="G14">
        <v>482</v>
      </c>
      <c r="H14">
        <v>462</v>
      </c>
      <c r="I14">
        <v>479</v>
      </c>
      <c r="J14">
        <v>462</v>
      </c>
      <c r="K14">
        <v>488</v>
      </c>
      <c r="L14">
        <v>460</v>
      </c>
      <c r="M14">
        <v>480</v>
      </c>
      <c r="N14">
        <v>460</v>
      </c>
      <c r="O14">
        <v>491</v>
      </c>
      <c r="P14">
        <v>468</v>
      </c>
      <c r="Q14">
        <v>481</v>
      </c>
      <c r="R14">
        <v>460</v>
      </c>
      <c r="S14">
        <v>480</v>
      </c>
      <c r="T14">
        <v>460</v>
      </c>
      <c r="U14">
        <v>483</v>
      </c>
      <c r="V14">
        <v>456</v>
      </c>
      <c r="W14">
        <v>482</v>
      </c>
      <c r="X14">
        <v>483</v>
      </c>
      <c r="Y14">
        <v>456</v>
      </c>
      <c r="Z14">
        <v>482</v>
      </c>
      <c r="AA14">
        <v>481</v>
      </c>
      <c r="AB14">
        <v>455</v>
      </c>
      <c r="AC14">
        <v>480</v>
      </c>
      <c r="AD14">
        <v>465</v>
      </c>
      <c r="AE14">
        <v>456</v>
      </c>
      <c r="AF14">
        <v>482</v>
      </c>
      <c r="AG14">
        <v>465</v>
      </c>
      <c r="AH14">
        <v>456</v>
      </c>
      <c r="AI14">
        <v>482</v>
      </c>
    </row>
    <row r="15" spans="1:35" x14ac:dyDescent="0.45">
      <c r="A15">
        <v>480</v>
      </c>
      <c r="B15">
        <v>464</v>
      </c>
      <c r="C15">
        <v>486</v>
      </c>
      <c r="D15">
        <v>464</v>
      </c>
      <c r="E15">
        <v>485</v>
      </c>
      <c r="F15">
        <v>452</v>
      </c>
      <c r="G15">
        <v>475</v>
      </c>
      <c r="H15">
        <v>464</v>
      </c>
      <c r="I15">
        <v>476</v>
      </c>
      <c r="J15">
        <v>464</v>
      </c>
      <c r="K15">
        <v>478</v>
      </c>
      <c r="L15">
        <v>476</v>
      </c>
      <c r="M15">
        <v>489</v>
      </c>
      <c r="N15">
        <v>476</v>
      </c>
      <c r="O15">
        <v>475</v>
      </c>
      <c r="P15">
        <v>455</v>
      </c>
      <c r="Q15">
        <v>482</v>
      </c>
      <c r="R15">
        <v>476</v>
      </c>
      <c r="S15">
        <v>485</v>
      </c>
      <c r="T15">
        <v>476</v>
      </c>
      <c r="U15">
        <v>484</v>
      </c>
      <c r="V15">
        <v>465</v>
      </c>
      <c r="W15">
        <v>482</v>
      </c>
      <c r="X15">
        <v>484</v>
      </c>
      <c r="Y15">
        <v>465</v>
      </c>
      <c r="Z15">
        <v>482</v>
      </c>
      <c r="AA15">
        <v>481</v>
      </c>
      <c r="AB15">
        <v>443</v>
      </c>
      <c r="AC15">
        <v>483</v>
      </c>
      <c r="AD15">
        <v>489</v>
      </c>
      <c r="AE15">
        <v>465</v>
      </c>
      <c r="AF15">
        <v>482</v>
      </c>
      <c r="AG15">
        <v>489</v>
      </c>
      <c r="AH15">
        <v>465</v>
      </c>
      <c r="AI15">
        <v>482</v>
      </c>
    </row>
    <row r="16" spans="1:35" x14ac:dyDescent="0.45">
      <c r="A16">
        <v>490</v>
      </c>
      <c r="B16">
        <v>463</v>
      </c>
      <c r="C16">
        <v>487</v>
      </c>
      <c r="D16">
        <v>463</v>
      </c>
      <c r="E16">
        <v>479</v>
      </c>
      <c r="F16">
        <v>456</v>
      </c>
      <c r="G16">
        <v>480</v>
      </c>
      <c r="H16">
        <v>463</v>
      </c>
      <c r="I16">
        <v>482</v>
      </c>
      <c r="J16">
        <v>463</v>
      </c>
      <c r="K16">
        <v>483</v>
      </c>
      <c r="L16">
        <v>476</v>
      </c>
      <c r="M16">
        <v>480</v>
      </c>
      <c r="N16">
        <v>476</v>
      </c>
      <c r="O16">
        <v>484</v>
      </c>
      <c r="P16">
        <v>442</v>
      </c>
      <c r="Q16">
        <v>483</v>
      </c>
      <c r="R16">
        <v>476</v>
      </c>
      <c r="S16">
        <v>483</v>
      </c>
      <c r="T16">
        <v>476</v>
      </c>
      <c r="U16">
        <v>485</v>
      </c>
      <c r="V16">
        <v>453</v>
      </c>
      <c r="W16">
        <v>482</v>
      </c>
      <c r="X16">
        <v>485</v>
      </c>
      <c r="Y16">
        <v>453</v>
      </c>
      <c r="Z16">
        <v>482</v>
      </c>
      <c r="AA16">
        <v>480</v>
      </c>
      <c r="AB16">
        <v>434</v>
      </c>
      <c r="AC16">
        <v>481</v>
      </c>
      <c r="AD16">
        <v>479</v>
      </c>
      <c r="AE16">
        <v>453</v>
      </c>
      <c r="AF16">
        <v>482</v>
      </c>
      <c r="AG16">
        <v>479</v>
      </c>
      <c r="AH16">
        <v>453</v>
      </c>
      <c r="AI16">
        <v>482</v>
      </c>
    </row>
    <row r="17" spans="1:35" x14ac:dyDescent="0.45">
      <c r="A17">
        <v>475</v>
      </c>
      <c r="B17">
        <v>467</v>
      </c>
      <c r="C17">
        <v>479</v>
      </c>
      <c r="D17">
        <v>467</v>
      </c>
      <c r="E17">
        <v>478</v>
      </c>
      <c r="F17">
        <v>465</v>
      </c>
      <c r="G17">
        <v>483</v>
      </c>
      <c r="H17">
        <v>467</v>
      </c>
      <c r="I17">
        <v>479</v>
      </c>
      <c r="J17">
        <v>467</v>
      </c>
      <c r="K17">
        <v>487</v>
      </c>
      <c r="L17">
        <v>469</v>
      </c>
      <c r="M17">
        <v>483</v>
      </c>
      <c r="N17">
        <v>469</v>
      </c>
      <c r="O17">
        <v>482</v>
      </c>
      <c r="P17">
        <v>411</v>
      </c>
      <c r="Q17">
        <v>487</v>
      </c>
      <c r="R17">
        <v>471</v>
      </c>
      <c r="S17">
        <v>486</v>
      </c>
      <c r="T17">
        <v>471</v>
      </c>
      <c r="U17">
        <v>480</v>
      </c>
      <c r="V17">
        <v>456</v>
      </c>
      <c r="W17">
        <v>482</v>
      </c>
      <c r="X17">
        <v>480</v>
      </c>
      <c r="Y17">
        <v>456</v>
      </c>
      <c r="Z17">
        <v>482</v>
      </c>
      <c r="AA17">
        <v>485</v>
      </c>
      <c r="AB17">
        <v>410</v>
      </c>
      <c r="AC17">
        <v>479</v>
      </c>
      <c r="AD17">
        <v>489</v>
      </c>
      <c r="AE17">
        <v>456</v>
      </c>
      <c r="AF17">
        <v>482</v>
      </c>
      <c r="AG17">
        <v>489</v>
      </c>
      <c r="AH17">
        <v>456</v>
      </c>
      <c r="AI17">
        <v>482</v>
      </c>
    </row>
    <row r="18" spans="1:35" x14ac:dyDescent="0.45">
      <c r="A18">
        <v>484</v>
      </c>
      <c r="B18">
        <v>466</v>
      </c>
      <c r="C18">
        <v>485</v>
      </c>
      <c r="D18">
        <v>466</v>
      </c>
      <c r="E18">
        <v>485</v>
      </c>
      <c r="F18">
        <v>455</v>
      </c>
      <c r="G18">
        <v>485</v>
      </c>
      <c r="H18">
        <v>466</v>
      </c>
      <c r="I18">
        <v>485</v>
      </c>
      <c r="J18">
        <v>466</v>
      </c>
      <c r="K18">
        <v>485</v>
      </c>
      <c r="L18">
        <v>461</v>
      </c>
      <c r="M18">
        <v>480</v>
      </c>
      <c r="N18">
        <v>461</v>
      </c>
      <c r="O18">
        <v>478</v>
      </c>
      <c r="P18">
        <v>463</v>
      </c>
      <c r="Q18">
        <v>486</v>
      </c>
      <c r="R18">
        <v>458</v>
      </c>
      <c r="S18">
        <v>485</v>
      </c>
      <c r="T18">
        <v>458</v>
      </c>
      <c r="U18">
        <v>489</v>
      </c>
      <c r="V18">
        <v>449</v>
      </c>
      <c r="W18">
        <v>482</v>
      </c>
      <c r="X18">
        <v>489</v>
      </c>
      <c r="Y18">
        <v>449</v>
      </c>
      <c r="Z18">
        <v>482</v>
      </c>
      <c r="AA18">
        <v>484</v>
      </c>
      <c r="AB18">
        <v>450</v>
      </c>
      <c r="AC18">
        <v>481</v>
      </c>
      <c r="AD18">
        <v>489</v>
      </c>
      <c r="AE18">
        <v>449</v>
      </c>
      <c r="AF18">
        <v>482</v>
      </c>
      <c r="AG18">
        <v>489</v>
      </c>
      <c r="AH18">
        <v>449</v>
      </c>
      <c r="AI18">
        <v>482</v>
      </c>
    </row>
    <row r="19" spans="1:35" x14ac:dyDescent="0.45">
      <c r="A19">
        <v>488</v>
      </c>
      <c r="B19">
        <v>469</v>
      </c>
      <c r="C19">
        <v>496</v>
      </c>
      <c r="D19">
        <v>469</v>
      </c>
      <c r="E19">
        <v>478</v>
      </c>
      <c r="F19">
        <v>470</v>
      </c>
      <c r="G19">
        <v>480</v>
      </c>
      <c r="H19">
        <v>469</v>
      </c>
      <c r="I19">
        <v>476</v>
      </c>
      <c r="J19">
        <v>469</v>
      </c>
      <c r="K19">
        <v>481</v>
      </c>
      <c r="L19">
        <v>472</v>
      </c>
      <c r="M19">
        <v>482</v>
      </c>
      <c r="N19">
        <v>465</v>
      </c>
      <c r="O19">
        <v>476</v>
      </c>
      <c r="P19">
        <v>450</v>
      </c>
      <c r="Q19">
        <v>482</v>
      </c>
      <c r="R19">
        <v>472</v>
      </c>
      <c r="S19">
        <v>481</v>
      </c>
      <c r="T19">
        <v>472</v>
      </c>
      <c r="U19">
        <v>485</v>
      </c>
      <c r="V19">
        <v>458</v>
      </c>
      <c r="W19">
        <v>482</v>
      </c>
      <c r="X19">
        <v>485</v>
      </c>
      <c r="Y19">
        <v>458</v>
      </c>
      <c r="Z19">
        <v>482</v>
      </c>
      <c r="AA19">
        <v>484</v>
      </c>
      <c r="AB19">
        <v>429</v>
      </c>
      <c r="AC19">
        <v>482</v>
      </c>
      <c r="AD19">
        <v>485</v>
      </c>
      <c r="AE19">
        <v>458</v>
      </c>
      <c r="AF19">
        <v>482</v>
      </c>
      <c r="AG19">
        <v>485</v>
      </c>
      <c r="AH19">
        <v>458</v>
      </c>
      <c r="AI19">
        <v>482</v>
      </c>
    </row>
    <row r="20" spans="1:35" x14ac:dyDescent="0.45">
      <c r="A20">
        <v>490</v>
      </c>
      <c r="B20">
        <v>456</v>
      </c>
      <c r="C20">
        <v>483</v>
      </c>
      <c r="D20">
        <v>456</v>
      </c>
      <c r="E20">
        <v>484</v>
      </c>
      <c r="F20">
        <v>460</v>
      </c>
      <c r="G20">
        <v>483</v>
      </c>
      <c r="H20">
        <v>456</v>
      </c>
      <c r="I20">
        <v>478</v>
      </c>
      <c r="J20">
        <v>456</v>
      </c>
      <c r="K20">
        <v>474</v>
      </c>
      <c r="L20">
        <v>467</v>
      </c>
      <c r="M20">
        <v>480</v>
      </c>
      <c r="N20">
        <v>467</v>
      </c>
      <c r="O20">
        <v>479</v>
      </c>
      <c r="P20">
        <v>464</v>
      </c>
      <c r="Q20">
        <v>480</v>
      </c>
      <c r="R20">
        <v>467</v>
      </c>
      <c r="S20">
        <v>482</v>
      </c>
      <c r="T20">
        <v>467</v>
      </c>
      <c r="U20">
        <v>480</v>
      </c>
      <c r="V20">
        <v>453</v>
      </c>
      <c r="W20">
        <v>482</v>
      </c>
      <c r="X20">
        <v>480</v>
      </c>
      <c r="Y20">
        <v>453</v>
      </c>
      <c r="Z20">
        <v>482</v>
      </c>
      <c r="AA20">
        <v>482</v>
      </c>
      <c r="AB20">
        <v>457</v>
      </c>
      <c r="AC20">
        <v>482</v>
      </c>
      <c r="AD20">
        <v>480</v>
      </c>
      <c r="AE20">
        <v>453</v>
      </c>
      <c r="AF20">
        <v>482</v>
      </c>
      <c r="AG20">
        <v>480</v>
      </c>
      <c r="AH20">
        <v>453</v>
      </c>
      <c r="AI20">
        <v>482</v>
      </c>
    </row>
    <row r="21" spans="1:35" x14ac:dyDescent="0.45">
      <c r="A21">
        <v>486</v>
      </c>
      <c r="B21">
        <v>465</v>
      </c>
      <c r="C21">
        <v>482</v>
      </c>
      <c r="D21">
        <v>465</v>
      </c>
      <c r="E21">
        <v>477</v>
      </c>
      <c r="F21">
        <v>470</v>
      </c>
      <c r="G21">
        <v>487</v>
      </c>
      <c r="H21">
        <v>454</v>
      </c>
      <c r="I21">
        <v>476</v>
      </c>
      <c r="J21">
        <v>454</v>
      </c>
      <c r="K21">
        <v>479</v>
      </c>
      <c r="L21">
        <v>475</v>
      </c>
      <c r="M21">
        <v>477</v>
      </c>
      <c r="N21">
        <v>460</v>
      </c>
      <c r="O21">
        <v>486</v>
      </c>
      <c r="P21">
        <v>463</v>
      </c>
      <c r="Q21">
        <v>485</v>
      </c>
      <c r="R21">
        <v>464</v>
      </c>
      <c r="S21">
        <v>485</v>
      </c>
      <c r="T21">
        <v>464</v>
      </c>
      <c r="U21">
        <v>491</v>
      </c>
      <c r="V21">
        <v>455</v>
      </c>
      <c r="W21">
        <v>483</v>
      </c>
      <c r="X21">
        <v>491</v>
      </c>
      <c r="Y21">
        <v>455</v>
      </c>
      <c r="Z21">
        <v>483</v>
      </c>
      <c r="AA21">
        <v>479</v>
      </c>
      <c r="AB21">
        <v>452</v>
      </c>
      <c r="AC21">
        <v>481</v>
      </c>
      <c r="AD21">
        <v>484</v>
      </c>
      <c r="AE21">
        <v>455</v>
      </c>
      <c r="AF21">
        <v>483</v>
      </c>
      <c r="AG21">
        <v>484</v>
      </c>
      <c r="AH21">
        <v>455</v>
      </c>
      <c r="AI21">
        <v>483</v>
      </c>
    </row>
    <row r="22" spans="1:35" x14ac:dyDescent="0.45">
      <c r="A22">
        <v>484</v>
      </c>
      <c r="B22">
        <v>458</v>
      </c>
      <c r="C22">
        <v>483</v>
      </c>
      <c r="D22">
        <v>458</v>
      </c>
      <c r="E22">
        <v>478</v>
      </c>
      <c r="F22">
        <v>454</v>
      </c>
      <c r="G22">
        <v>479</v>
      </c>
      <c r="H22">
        <v>458</v>
      </c>
      <c r="I22">
        <v>480</v>
      </c>
      <c r="J22">
        <v>458</v>
      </c>
      <c r="K22">
        <v>478</v>
      </c>
      <c r="L22">
        <v>469</v>
      </c>
      <c r="M22">
        <v>480</v>
      </c>
      <c r="N22">
        <v>469</v>
      </c>
      <c r="O22">
        <v>476</v>
      </c>
      <c r="P22">
        <v>443</v>
      </c>
      <c r="Q22">
        <v>481</v>
      </c>
      <c r="R22">
        <v>469</v>
      </c>
      <c r="S22">
        <v>484</v>
      </c>
      <c r="T22">
        <v>469</v>
      </c>
      <c r="U22">
        <v>482</v>
      </c>
      <c r="V22">
        <v>455</v>
      </c>
      <c r="W22">
        <v>482</v>
      </c>
      <c r="X22">
        <v>482</v>
      </c>
      <c r="Y22">
        <v>455</v>
      </c>
      <c r="Z22">
        <v>482</v>
      </c>
      <c r="AA22">
        <v>478</v>
      </c>
      <c r="AB22">
        <v>432</v>
      </c>
      <c r="AC22">
        <v>480</v>
      </c>
      <c r="AD22">
        <v>484</v>
      </c>
      <c r="AE22">
        <v>455</v>
      </c>
      <c r="AF22">
        <v>482</v>
      </c>
      <c r="AG22">
        <v>484</v>
      </c>
      <c r="AH22">
        <v>455</v>
      </c>
      <c r="AI22">
        <v>482</v>
      </c>
    </row>
    <row r="23" spans="1:35" x14ac:dyDescent="0.45">
      <c r="A23">
        <v>486</v>
      </c>
      <c r="B23">
        <v>452</v>
      </c>
      <c r="C23">
        <v>480</v>
      </c>
      <c r="D23">
        <v>452</v>
      </c>
      <c r="E23">
        <v>475</v>
      </c>
      <c r="F23">
        <v>461</v>
      </c>
      <c r="G23">
        <v>480</v>
      </c>
      <c r="H23">
        <v>452</v>
      </c>
      <c r="I23">
        <v>480</v>
      </c>
      <c r="J23">
        <v>452</v>
      </c>
      <c r="K23">
        <v>482</v>
      </c>
      <c r="L23">
        <v>470</v>
      </c>
      <c r="M23">
        <v>488</v>
      </c>
      <c r="N23">
        <v>470</v>
      </c>
      <c r="O23">
        <v>473</v>
      </c>
      <c r="P23">
        <v>449</v>
      </c>
      <c r="Q23">
        <v>483</v>
      </c>
      <c r="R23">
        <v>470</v>
      </c>
      <c r="S23">
        <v>483</v>
      </c>
      <c r="T23">
        <v>470</v>
      </c>
      <c r="U23">
        <v>486</v>
      </c>
      <c r="V23">
        <v>450</v>
      </c>
      <c r="W23">
        <v>482</v>
      </c>
      <c r="X23">
        <v>486</v>
      </c>
      <c r="Y23">
        <v>450</v>
      </c>
      <c r="Z23">
        <v>482</v>
      </c>
      <c r="AA23">
        <v>481</v>
      </c>
      <c r="AB23">
        <v>444</v>
      </c>
      <c r="AC23">
        <v>482</v>
      </c>
      <c r="AD23">
        <v>483</v>
      </c>
      <c r="AE23">
        <v>450</v>
      </c>
      <c r="AF23">
        <v>482</v>
      </c>
      <c r="AG23">
        <v>483</v>
      </c>
      <c r="AH23">
        <v>450</v>
      </c>
      <c r="AI23">
        <v>482</v>
      </c>
    </row>
    <row r="24" spans="1:35" x14ac:dyDescent="0.45">
      <c r="A24">
        <v>488</v>
      </c>
      <c r="B24">
        <v>464</v>
      </c>
      <c r="C24">
        <v>487</v>
      </c>
      <c r="D24">
        <v>464</v>
      </c>
      <c r="E24">
        <v>475</v>
      </c>
      <c r="F24">
        <v>446</v>
      </c>
      <c r="G24">
        <v>479</v>
      </c>
      <c r="H24">
        <v>464</v>
      </c>
      <c r="I24">
        <v>480</v>
      </c>
      <c r="J24">
        <v>464</v>
      </c>
      <c r="K24">
        <v>483</v>
      </c>
      <c r="L24">
        <v>471</v>
      </c>
      <c r="M24">
        <v>484</v>
      </c>
      <c r="N24">
        <v>471</v>
      </c>
      <c r="O24">
        <v>485</v>
      </c>
      <c r="P24">
        <v>462</v>
      </c>
      <c r="Q24">
        <v>491</v>
      </c>
      <c r="R24">
        <v>471</v>
      </c>
      <c r="S24">
        <v>489</v>
      </c>
      <c r="T24">
        <v>471</v>
      </c>
      <c r="U24">
        <v>479</v>
      </c>
      <c r="V24">
        <v>453</v>
      </c>
      <c r="W24">
        <v>482</v>
      </c>
      <c r="X24">
        <v>479</v>
      </c>
      <c r="Y24">
        <v>453</v>
      </c>
      <c r="Z24">
        <v>482</v>
      </c>
      <c r="AA24">
        <v>483</v>
      </c>
      <c r="AB24">
        <v>466</v>
      </c>
      <c r="AC24">
        <v>481</v>
      </c>
      <c r="AD24">
        <v>476</v>
      </c>
      <c r="AE24">
        <v>453</v>
      </c>
      <c r="AF24">
        <v>482</v>
      </c>
      <c r="AG24">
        <v>476</v>
      </c>
      <c r="AH24">
        <v>453</v>
      </c>
      <c r="AI24">
        <v>482</v>
      </c>
    </row>
    <row r="25" spans="1:35" x14ac:dyDescent="0.45">
      <c r="A25">
        <v>485</v>
      </c>
      <c r="B25">
        <v>454</v>
      </c>
      <c r="C25">
        <v>482</v>
      </c>
      <c r="D25">
        <v>454</v>
      </c>
      <c r="E25">
        <v>482</v>
      </c>
      <c r="F25">
        <v>467</v>
      </c>
      <c r="G25">
        <v>480</v>
      </c>
      <c r="H25">
        <v>454</v>
      </c>
      <c r="I25">
        <v>488</v>
      </c>
      <c r="J25">
        <v>454</v>
      </c>
      <c r="K25">
        <v>486</v>
      </c>
      <c r="L25">
        <v>469</v>
      </c>
      <c r="M25">
        <v>486</v>
      </c>
      <c r="N25">
        <v>469</v>
      </c>
      <c r="O25">
        <v>470</v>
      </c>
      <c r="P25">
        <v>438</v>
      </c>
      <c r="Q25">
        <v>483</v>
      </c>
      <c r="R25">
        <v>469</v>
      </c>
      <c r="S25">
        <v>481</v>
      </c>
      <c r="T25">
        <v>469</v>
      </c>
      <c r="U25">
        <v>482</v>
      </c>
      <c r="V25">
        <v>466</v>
      </c>
      <c r="W25">
        <v>482</v>
      </c>
      <c r="X25">
        <v>482</v>
      </c>
      <c r="Y25">
        <v>466</v>
      </c>
      <c r="Z25">
        <v>482</v>
      </c>
      <c r="AA25">
        <v>483</v>
      </c>
      <c r="AB25">
        <v>433</v>
      </c>
      <c r="AC25">
        <v>481</v>
      </c>
      <c r="AD25">
        <v>489</v>
      </c>
      <c r="AE25">
        <v>466</v>
      </c>
      <c r="AF25">
        <v>482</v>
      </c>
      <c r="AG25">
        <v>489</v>
      </c>
      <c r="AH25">
        <v>466</v>
      </c>
      <c r="AI25">
        <v>482</v>
      </c>
    </row>
    <row r="26" spans="1:35" x14ac:dyDescent="0.45">
      <c r="A26">
        <v>490</v>
      </c>
      <c r="B26">
        <v>465</v>
      </c>
      <c r="C26">
        <v>486</v>
      </c>
      <c r="D26">
        <v>465</v>
      </c>
      <c r="E26">
        <v>480</v>
      </c>
      <c r="F26">
        <v>454</v>
      </c>
      <c r="G26">
        <v>487</v>
      </c>
      <c r="H26">
        <v>465</v>
      </c>
      <c r="I26">
        <v>476</v>
      </c>
      <c r="J26">
        <v>465</v>
      </c>
      <c r="K26">
        <v>482</v>
      </c>
      <c r="L26">
        <v>477</v>
      </c>
      <c r="M26">
        <v>488</v>
      </c>
      <c r="N26">
        <v>477</v>
      </c>
      <c r="O26">
        <v>480</v>
      </c>
      <c r="P26">
        <v>471</v>
      </c>
      <c r="Q26">
        <v>487</v>
      </c>
      <c r="R26">
        <v>471</v>
      </c>
      <c r="S26">
        <v>486</v>
      </c>
      <c r="T26">
        <v>471</v>
      </c>
      <c r="U26">
        <v>483</v>
      </c>
      <c r="V26">
        <v>452</v>
      </c>
      <c r="W26">
        <v>482</v>
      </c>
      <c r="X26">
        <v>483</v>
      </c>
      <c r="Y26">
        <v>452</v>
      </c>
      <c r="Z26">
        <v>482</v>
      </c>
      <c r="AA26">
        <v>479</v>
      </c>
      <c r="AB26">
        <v>445</v>
      </c>
      <c r="AC26">
        <v>481</v>
      </c>
      <c r="AD26">
        <v>478</v>
      </c>
      <c r="AE26">
        <v>452</v>
      </c>
      <c r="AF26">
        <v>482</v>
      </c>
      <c r="AG26">
        <v>478</v>
      </c>
      <c r="AH26">
        <v>452</v>
      </c>
      <c r="AI26">
        <v>482</v>
      </c>
    </row>
    <row r="27" spans="1:35" x14ac:dyDescent="0.45">
      <c r="A27">
        <v>483</v>
      </c>
      <c r="B27">
        <v>471</v>
      </c>
      <c r="C27">
        <v>485</v>
      </c>
      <c r="D27">
        <v>471</v>
      </c>
      <c r="E27">
        <v>480</v>
      </c>
      <c r="F27">
        <v>456</v>
      </c>
      <c r="G27">
        <v>480</v>
      </c>
      <c r="H27">
        <v>471</v>
      </c>
      <c r="I27">
        <v>477</v>
      </c>
      <c r="J27">
        <v>471</v>
      </c>
      <c r="K27">
        <v>482</v>
      </c>
      <c r="L27">
        <v>462</v>
      </c>
      <c r="M27">
        <v>483</v>
      </c>
      <c r="N27">
        <v>464</v>
      </c>
      <c r="O27">
        <v>486</v>
      </c>
      <c r="P27">
        <v>446</v>
      </c>
      <c r="Q27">
        <v>485</v>
      </c>
      <c r="R27">
        <v>462</v>
      </c>
      <c r="S27">
        <v>484</v>
      </c>
      <c r="T27">
        <v>462</v>
      </c>
      <c r="U27">
        <v>481</v>
      </c>
      <c r="V27">
        <v>458</v>
      </c>
      <c r="W27">
        <v>482</v>
      </c>
      <c r="X27">
        <v>481</v>
      </c>
      <c r="Y27">
        <v>458</v>
      </c>
      <c r="Z27">
        <v>482</v>
      </c>
      <c r="AA27">
        <v>472</v>
      </c>
      <c r="AB27">
        <v>438</v>
      </c>
      <c r="AC27">
        <v>481</v>
      </c>
      <c r="AD27">
        <v>476</v>
      </c>
      <c r="AE27">
        <v>458</v>
      </c>
      <c r="AF27">
        <v>482</v>
      </c>
      <c r="AG27">
        <v>476</v>
      </c>
      <c r="AH27">
        <v>458</v>
      </c>
      <c r="AI27">
        <v>482</v>
      </c>
    </row>
    <row r="28" spans="1:35" x14ac:dyDescent="0.45">
      <c r="A28">
        <v>482</v>
      </c>
      <c r="B28">
        <v>471</v>
      </c>
      <c r="C28">
        <v>484</v>
      </c>
      <c r="D28">
        <v>471</v>
      </c>
      <c r="E28">
        <v>475</v>
      </c>
      <c r="F28">
        <v>460</v>
      </c>
      <c r="G28">
        <v>484</v>
      </c>
      <c r="H28">
        <v>463</v>
      </c>
      <c r="I28">
        <v>485</v>
      </c>
      <c r="J28">
        <v>463</v>
      </c>
      <c r="K28">
        <v>486</v>
      </c>
      <c r="L28">
        <v>471</v>
      </c>
      <c r="M28">
        <v>477</v>
      </c>
      <c r="N28">
        <v>459</v>
      </c>
      <c r="O28">
        <v>481</v>
      </c>
      <c r="P28">
        <v>469</v>
      </c>
      <c r="Q28">
        <v>482</v>
      </c>
      <c r="R28">
        <v>471</v>
      </c>
      <c r="S28">
        <v>481</v>
      </c>
      <c r="T28">
        <v>471</v>
      </c>
      <c r="U28">
        <v>478</v>
      </c>
      <c r="V28">
        <v>460</v>
      </c>
      <c r="W28">
        <v>482</v>
      </c>
      <c r="X28">
        <v>478</v>
      </c>
      <c r="Y28">
        <v>460</v>
      </c>
      <c r="Z28">
        <v>482</v>
      </c>
      <c r="AA28">
        <v>476</v>
      </c>
      <c r="AB28">
        <v>459</v>
      </c>
      <c r="AC28">
        <v>481</v>
      </c>
      <c r="AD28">
        <v>483</v>
      </c>
      <c r="AE28">
        <v>460</v>
      </c>
      <c r="AF28">
        <v>482</v>
      </c>
      <c r="AG28">
        <v>483</v>
      </c>
      <c r="AH28">
        <v>460</v>
      </c>
      <c r="AI28">
        <v>482</v>
      </c>
    </row>
    <row r="29" spans="1:35" x14ac:dyDescent="0.45">
      <c r="A29">
        <v>485</v>
      </c>
      <c r="B29">
        <v>466</v>
      </c>
      <c r="C29">
        <v>483</v>
      </c>
      <c r="D29">
        <v>466</v>
      </c>
      <c r="E29">
        <v>478</v>
      </c>
      <c r="F29">
        <v>458</v>
      </c>
      <c r="G29">
        <v>479</v>
      </c>
      <c r="H29">
        <v>466</v>
      </c>
      <c r="I29">
        <v>483</v>
      </c>
      <c r="J29">
        <v>466</v>
      </c>
      <c r="K29">
        <v>481</v>
      </c>
      <c r="L29">
        <v>464</v>
      </c>
      <c r="M29">
        <v>489</v>
      </c>
      <c r="N29">
        <v>464</v>
      </c>
      <c r="O29">
        <v>477</v>
      </c>
      <c r="P29">
        <v>461</v>
      </c>
      <c r="Q29">
        <v>484</v>
      </c>
      <c r="R29">
        <v>464</v>
      </c>
      <c r="S29">
        <v>483</v>
      </c>
      <c r="T29">
        <v>464</v>
      </c>
      <c r="U29">
        <v>494</v>
      </c>
      <c r="V29">
        <v>460</v>
      </c>
      <c r="W29">
        <v>482</v>
      </c>
      <c r="X29">
        <v>494</v>
      </c>
      <c r="Y29">
        <v>460</v>
      </c>
      <c r="Z29">
        <v>482</v>
      </c>
      <c r="AA29">
        <v>484</v>
      </c>
      <c r="AB29">
        <v>447</v>
      </c>
      <c r="AC29">
        <v>482</v>
      </c>
      <c r="AD29">
        <v>474</v>
      </c>
      <c r="AE29">
        <v>460</v>
      </c>
      <c r="AF29">
        <v>482</v>
      </c>
      <c r="AG29">
        <v>474</v>
      </c>
      <c r="AH29">
        <v>460</v>
      </c>
      <c r="AI29">
        <v>482</v>
      </c>
    </row>
    <row r="30" spans="1:35" x14ac:dyDescent="0.45">
      <c r="A30">
        <v>484</v>
      </c>
      <c r="B30">
        <v>472</v>
      </c>
      <c r="C30">
        <v>482</v>
      </c>
      <c r="D30">
        <v>472</v>
      </c>
      <c r="E30">
        <v>479</v>
      </c>
      <c r="F30">
        <v>462</v>
      </c>
      <c r="G30">
        <v>480</v>
      </c>
      <c r="H30">
        <v>472</v>
      </c>
      <c r="I30">
        <v>484</v>
      </c>
      <c r="J30">
        <v>472</v>
      </c>
      <c r="K30">
        <v>485</v>
      </c>
      <c r="L30">
        <v>473</v>
      </c>
      <c r="M30">
        <v>472</v>
      </c>
      <c r="N30">
        <v>466</v>
      </c>
      <c r="O30">
        <v>484</v>
      </c>
      <c r="P30">
        <v>464</v>
      </c>
      <c r="Q30">
        <v>488</v>
      </c>
      <c r="R30">
        <v>473</v>
      </c>
      <c r="S30">
        <v>489</v>
      </c>
      <c r="T30">
        <v>473</v>
      </c>
      <c r="U30">
        <v>490</v>
      </c>
      <c r="V30">
        <v>461</v>
      </c>
      <c r="W30">
        <v>482</v>
      </c>
      <c r="X30">
        <v>490</v>
      </c>
      <c r="Y30">
        <v>461</v>
      </c>
      <c r="Z30">
        <v>482</v>
      </c>
      <c r="AA30">
        <v>474</v>
      </c>
      <c r="AB30">
        <v>466</v>
      </c>
      <c r="AC30">
        <v>482</v>
      </c>
      <c r="AD30">
        <v>488</v>
      </c>
      <c r="AE30">
        <v>461</v>
      </c>
      <c r="AF30">
        <v>482</v>
      </c>
      <c r="AG30">
        <v>488</v>
      </c>
      <c r="AH30">
        <v>461</v>
      </c>
      <c r="AI30">
        <v>482</v>
      </c>
    </row>
    <row r="31" spans="1:35" x14ac:dyDescent="0.45">
      <c r="A31">
        <v>487</v>
      </c>
      <c r="B31">
        <v>458</v>
      </c>
      <c r="C31">
        <v>476</v>
      </c>
      <c r="D31">
        <v>458</v>
      </c>
      <c r="E31">
        <v>477</v>
      </c>
      <c r="F31">
        <v>450</v>
      </c>
      <c r="G31">
        <v>482</v>
      </c>
      <c r="H31">
        <v>458</v>
      </c>
      <c r="I31">
        <v>483</v>
      </c>
      <c r="J31">
        <v>458</v>
      </c>
      <c r="K31">
        <v>485</v>
      </c>
      <c r="L31">
        <v>459</v>
      </c>
      <c r="M31">
        <v>487</v>
      </c>
      <c r="N31">
        <v>459</v>
      </c>
      <c r="O31">
        <v>485</v>
      </c>
      <c r="P31">
        <v>475</v>
      </c>
      <c r="Q31">
        <v>483</v>
      </c>
      <c r="R31">
        <v>459</v>
      </c>
      <c r="S31">
        <v>481</v>
      </c>
      <c r="T31">
        <v>459</v>
      </c>
      <c r="U31">
        <v>487</v>
      </c>
      <c r="V31">
        <v>458</v>
      </c>
      <c r="W31">
        <v>482</v>
      </c>
      <c r="X31">
        <v>487</v>
      </c>
      <c r="Y31">
        <v>458</v>
      </c>
      <c r="Z31">
        <v>482</v>
      </c>
      <c r="AA31">
        <v>486</v>
      </c>
      <c r="AB31">
        <v>466</v>
      </c>
      <c r="AC31">
        <v>481</v>
      </c>
      <c r="AD31">
        <v>480</v>
      </c>
      <c r="AE31">
        <v>458</v>
      </c>
      <c r="AF31">
        <v>482</v>
      </c>
      <c r="AG31">
        <v>480</v>
      </c>
      <c r="AH31">
        <v>458</v>
      </c>
      <c r="AI31">
        <v>482</v>
      </c>
    </row>
    <row r="32" spans="1:35" x14ac:dyDescent="0.45">
      <c r="A32">
        <v>488</v>
      </c>
      <c r="B32">
        <v>463</v>
      </c>
      <c r="C32">
        <v>491</v>
      </c>
      <c r="D32">
        <v>463</v>
      </c>
      <c r="E32">
        <v>478</v>
      </c>
      <c r="F32">
        <v>459</v>
      </c>
      <c r="G32">
        <v>477</v>
      </c>
      <c r="H32">
        <v>463</v>
      </c>
      <c r="I32">
        <v>477</v>
      </c>
      <c r="J32">
        <v>463</v>
      </c>
      <c r="K32">
        <v>486</v>
      </c>
      <c r="L32">
        <v>465</v>
      </c>
      <c r="M32">
        <v>476</v>
      </c>
      <c r="N32">
        <v>474</v>
      </c>
      <c r="O32">
        <v>485</v>
      </c>
      <c r="P32">
        <v>455</v>
      </c>
      <c r="Q32">
        <v>486</v>
      </c>
      <c r="R32">
        <v>465</v>
      </c>
      <c r="S32">
        <v>488</v>
      </c>
      <c r="T32">
        <v>465</v>
      </c>
      <c r="U32">
        <v>485</v>
      </c>
      <c r="V32">
        <v>446</v>
      </c>
      <c r="W32">
        <v>482</v>
      </c>
      <c r="X32">
        <v>485</v>
      </c>
      <c r="Y32">
        <v>446</v>
      </c>
      <c r="Z32">
        <v>482</v>
      </c>
      <c r="AA32">
        <v>490</v>
      </c>
      <c r="AB32">
        <v>459</v>
      </c>
      <c r="AC32">
        <v>482</v>
      </c>
      <c r="AD32">
        <v>486</v>
      </c>
      <c r="AE32">
        <v>446</v>
      </c>
      <c r="AF32">
        <v>482</v>
      </c>
      <c r="AG32">
        <v>486</v>
      </c>
      <c r="AH32">
        <v>446</v>
      </c>
      <c r="AI32">
        <v>482</v>
      </c>
    </row>
    <row r="33" spans="1:35" x14ac:dyDescent="0.45">
      <c r="A33">
        <v>481</v>
      </c>
      <c r="B33">
        <v>469</v>
      </c>
      <c r="C33">
        <v>480</v>
      </c>
      <c r="D33">
        <v>469</v>
      </c>
      <c r="E33">
        <v>482</v>
      </c>
      <c r="F33">
        <v>454</v>
      </c>
      <c r="G33">
        <v>487</v>
      </c>
      <c r="H33">
        <v>469</v>
      </c>
      <c r="I33">
        <v>479</v>
      </c>
      <c r="J33">
        <v>469</v>
      </c>
      <c r="K33">
        <v>488</v>
      </c>
      <c r="L33">
        <v>471</v>
      </c>
      <c r="M33">
        <v>483</v>
      </c>
      <c r="N33">
        <v>467</v>
      </c>
      <c r="O33">
        <v>486</v>
      </c>
      <c r="P33">
        <v>426</v>
      </c>
      <c r="Q33">
        <v>484</v>
      </c>
      <c r="R33">
        <v>471</v>
      </c>
      <c r="S33">
        <v>483</v>
      </c>
      <c r="T33">
        <v>471</v>
      </c>
      <c r="U33">
        <v>487</v>
      </c>
      <c r="V33">
        <v>457</v>
      </c>
      <c r="W33">
        <v>482</v>
      </c>
      <c r="X33">
        <v>487</v>
      </c>
      <c r="Y33">
        <v>457</v>
      </c>
      <c r="Z33">
        <v>482</v>
      </c>
      <c r="AA33">
        <v>481</v>
      </c>
      <c r="AB33">
        <v>393</v>
      </c>
      <c r="AC33">
        <v>480</v>
      </c>
      <c r="AD33">
        <v>478</v>
      </c>
      <c r="AE33">
        <v>457</v>
      </c>
      <c r="AF33">
        <v>482</v>
      </c>
      <c r="AG33">
        <v>478</v>
      </c>
      <c r="AH33">
        <v>457</v>
      </c>
      <c r="AI33">
        <v>482</v>
      </c>
    </row>
    <row r="34" spans="1:35" x14ac:dyDescent="0.45">
      <c r="A34">
        <v>482</v>
      </c>
      <c r="B34">
        <v>473</v>
      </c>
      <c r="C34">
        <v>490</v>
      </c>
      <c r="D34">
        <v>473</v>
      </c>
      <c r="E34">
        <v>476</v>
      </c>
      <c r="F34">
        <v>458</v>
      </c>
      <c r="G34">
        <v>480</v>
      </c>
      <c r="H34">
        <v>473</v>
      </c>
      <c r="I34">
        <v>492</v>
      </c>
      <c r="J34">
        <v>473</v>
      </c>
      <c r="K34">
        <v>482</v>
      </c>
      <c r="L34">
        <v>473</v>
      </c>
      <c r="M34">
        <v>484</v>
      </c>
      <c r="N34">
        <v>473</v>
      </c>
      <c r="O34">
        <v>474</v>
      </c>
      <c r="P34">
        <v>449</v>
      </c>
      <c r="Q34">
        <v>485</v>
      </c>
      <c r="R34">
        <v>473</v>
      </c>
      <c r="S34">
        <v>484</v>
      </c>
      <c r="T34">
        <v>473</v>
      </c>
      <c r="U34">
        <v>485</v>
      </c>
      <c r="V34">
        <v>452</v>
      </c>
      <c r="W34">
        <v>482</v>
      </c>
      <c r="X34">
        <v>485</v>
      </c>
      <c r="Y34">
        <v>452</v>
      </c>
      <c r="Z34">
        <v>482</v>
      </c>
      <c r="AA34">
        <v>484</v>
      </c>
      <c r="AB34">
        <v>450</v>
      </c>
      <c r="AC34">
        <v>481</v>
      </c>
      <c r="AD34">
        <v>480</v>
      </c>
      <c r="AE34">
        <v>452</v>
      </c>
      <c r="AF34">
        <v>482</v>
      </c>
      <c r="AG34">
        <v>480</v>
      </c>
      <c r="AH34">
        <v>452</v>
      </c>
      <c r="AI34">
        <v>482</v>
      </c>
    </row>
    <row r="35" spans="1:35" x14ac:dyDescent="0.45">
      <c r="A35">
        <v>485</v>
      </c>
      <c r="B35">
        <v>471</v>
      </c>
      <c r="C35">
        <v>484</v>
      </c>
      <c r="D35">
        <v>471</v>
      </c>
      <c r="E35">
        <v>471</v>
      </c>
      <c r="F35">
        <v>463</v>
      </c>
      <c r="G35">
        <v>474</v>
      </c>
      <c r="H35">
        <v>471</v>
      </c>
      <c r="I35">
        <v>486</v>
      </c>
      <c r="J35">
        <v>471</v>
      </c>
      <c r="K35">
        <v>484</v>
      </c>
      <c r="L35">
        <v>467</v>
      </c>
      <c r="M35">
        <v>479</v>
      </c>
      <c r="N35">
        <v>461</v>
      </c>
      <c r="O35">
        <v>476</v>
      </c>
      <c r="P35">
        <v>462</v>
      </c>
      <c r="Q35">
        <v>488</v>
      </c>
      <c r="R35">
        <v>459</v>
      </c>
      <c r="S35">
        <v>488</v>
      </c>
      <c r="T35">
        <v>459</v>
      </c>
      <c r="U35">
        <v>482</v>
      </c>
      <c r="V35">
        <v>456</v>
      </c>
      <c r="W35">
        <v>482</v>
      </c>
      <c r="X35">
        <v>482</v>
      </c>
      <c r="Y35">
        <v>456</v>
      </c>
      <c r="Z35">
        <v>482</v>
      </c>
      <c r="AA35">
        <v>478</v>
      </c>
      <c r="AB35">
        <v>433</v>
      </c>
      <c r="AC35">
        <v>481</v>
      </c>
      <c r="AD35">
        <v>490</v>
      </c>
      <c r="AE35">
        <v>456</v>
      </c>
      <c r="AF35">
        <v>482</v>
      </c>
      <c r="AG35">
        <v>490</v>
      </c>
      <c r="AH35">
        <v>456</v>
      </c>
      <c r="AI35">
        <v>482</v>
      </c>
    </row>
    <row r="36" spans="1:35" x14ac:dyDescent="0.45">
      <c r="A36">
        <v>480</v>
      </c>
      <c r="B36">
        <v>463</v>
      </c>
      <c r="C36">
        <v>488</v>
      </c>
      <c r="D36">
        <v>463</v>
      </c>
      <c r="E36">
        <v>487</v>
      </c>
      <c r="F36">
        <v>454</v>
      </c>
      <c r="G36">
        <v>483</v>
      </c>
      <c r="H36">
        <v>463</v>
      </c>
      <c r="I36">
        <v>476</v>
      </c>
      <c r="J36">
        <v>463</v>
      </c>
      <c r="K36">
        <v>475</v>
      </c>
      <c r="L36">
        <v>468</v>
      </c>
      <c r="M36">
        <v>488</v>
      </c>
      <c r="N36">
        <v>468</v>
      </c>
      <c r="O36">
        <v>484</v>
      </c>
      <c r="P36">
        <v>461</v>
      </c>
      <c r="Q36">
        <v>485</v>
      </c>
      <c r="R36">
        <v>468</v>
      </c>
      <c r="S36">
        <v>484</v>
      </c>
      <c r="T36">
        <v>468</v>
      </c>
      <c r="U36">
        <v>480</v>
      </c>
      <c r="V36">
        <v>461</v>
      </c>
      <c r="W36">
        <v>482</v>
      </c>
      <c r="X36">
        <v>480</v>
      </c>
      <c r="Y36">
        <v>461</v>
      </c>
      <c r="Z36">
        <v>482</v>
      </c>
      <c r="AA36">
        <v>477</v>
      </c>
      <c r="AB36">
        <v>447</v>
      </c>
      <c r="AC36">
        <v>481</v>
      </c>
      <c r="AD36">
        <v>484</v>
      </c>
      <c r="AE36">
        <v>461</v>
      </c>
      <c r="AF36">
        <v>482</v>
      </c>
      <c r="AG36">
        <v>484</v>
      </c>
      <c r="AH36">
        <v>461</v>
      </c>
      <c r="AI36">
        <v>482</v>
      </c>
    </row>
    <row r="37" spans="1:35" x14ac:dyDescent="0.45">
      <c r="A37">
        <v>485</v>
      </c>
      <c r="B37">
        <v>466</v>
      </c>
      <c r="C37">
        <v>489</v>
      </c>
      <c r="D37">
        <v>466</v>
      </c>
      <c r="E37">
        <v>485</v>
      </c>
      <c r="F37">
        <v>465</v>
      </c>
      <c r="G37">
        <v>487</v>
      </c>
      <c r="H37">
        <v>466</v>
      </c>
      <c r="I37">
        <v>480</v>
      </c>
      <c r="J37">
        <v>466</v>
      </c>
      <c r="K37">
        <v>480</v>
      </c>
      <c r="L37">
        <v>463</v>
      </c>
      <c r="M37">
        <v>479</v>
      </c>
      <c r="N37">
        <v>463</v>
      </c>
      <c r="O37">
        <v>480</v>
      </c>
      <c r="P37">
        <v>460</v>
      </c>
      <c r="Q37">
        <v>485</v>
      </c>
      <c r="R37">
        <v>463</v>
      </c>
      <c r="S37">
        <v>482</v>
      </c>
      <c r="T37">
        <v>463</v>
      </c>
      <c r="U37">
        <v>478</v>
      </c>
      <c r="V37">
        <v>461</v>
      </c>
      <c r="W37">
        <v>482</v>
      </c>
      <c r="X37">
        <v>478</v>
      </c>
      <c r="Y37">
        <v>461</v>
      </c>
      <c r="Z37">
        <v>482</v>
      </c>
      <c r="AA37">
        <v>477</v>
      </c>
      <c r="AB37">
        <v>460</v>
      </c>
      <c r="AC37">
        <v>481</v>
      </c>
      <c r="AD37">
        <v>490</v>
      </c>
      <c r="AE37">
        <v>461</v>
      </c>
      <c r="AF37">
        <v>482</v>
      </c>
      <c r="AG37">
        <v>490</v>
      </c>
      <c r="AH37">
        <v>461</v>
      </c>
      <c r="AI37">
        <v>482</v>
      </c>
    </row>
    <row r="38" spans="1:35" x14ac:dyDescent="0.45">
      <c r="A38">
        <v>477</v>
      </c>
      <c r="B38">
        <v>460</v>
      </c>
      <c r="C38">
        <v>492</v>
      </c>
      <c r="D38">
        <v>460</v>
      </c>
      <c r="E38">
        <v>477</v>
      </c>
      <c r="F38">
        <v>465</v>
      </c>
      <c r="G38">
        <v>479</v>
      </c>
      <c r="H38">
        <v>460</v>
      </c>
      <c r="I38">
        <v>483</v>
      </c>
      <c r="J38">
        <v>460</v>
      </c>
      <c r="K38">
        <v>486</v>
      </c>
      <c r="L38">
        <v>472</v>
      </c>
      <c r="M38">
        <v>482</v>
      </c>
      <c r="N38">
        <v>472</v>
      </c>
      <c r="O38">
        <v>484</v>
      </c>
      <c r="P38">
        <v>459</v>
      </c>
      <c r="Q38">
        <v>487</v>
      </c>
      <c r="R38">
        <v>472</v>
      </c>
      <c r="S38">
        <v>489</v>
      </c>
      <c r="T38">
        <v>472</v>
      </c>
      <c r="U38">
        <v>478</v>
      </c>
      <c r="V38">
        <v>453</v>
      </c>
      <c r="W38">
        <v>482</v>
      </c>
      <c r="X38">
        <v>478</v>
      </c>
      <c r="Y38">
        <v>453</v>
      </c>
      <c r="Z38">
        <v>482</v>
      </c>
      <c r="AA38">
        <v>479</v>
      </c>
      <c r="AB38">
        <v>452</v>
      </c>
      <c r="AC38">
        <v>482</v>
      </c>
      <c r="AD38">
        <v>483</v>
      </c>
      <c r="AE38">
        <v>453</v>
      </c>
      <c r="AF38">
        <v>482</v>
      </c>
      <c r="AG38">
        <v>483</v>
      </c>
      <c r="AH38">
        <v>453</v>
      </c>
      <c r="AI38">
        <v>482</v>
      </c>
    </row>
    <row r="39" spans="1:35" x14ac:dyDescent="0.45">
      <c r="A39">
        <v>488</v>
      </c>
      <c r="B39">
        <v>466</v>
      </c>
      <c r="C39">
        <v>488</v>
      </c>
      <c r="D39">
        <v>466</v>
      </c>
      <c r="E39">
        <v>481</v>
      </c>
      <c r="F39">
        <v>461</v>
      </c>
      <c r="G39">
        <v>484</v>
      </c>
      <c r="H39">
        <v>466</v>
      </c>
      <c r="I39">
        <v>476</v>
      </c>
      <c r="J39">
        <v>466</v>
      </c>
      <c r="K39">
        <v>480</v>
      </c>
      <c r="L39">
        <v>465</v>
      </c>
      <c r="M39">
        <v>479</v>
      </c>
      <c r="N39">
        <v>465</v>
      </c>
      <c r="O39">
        <v>487</v>
      </c>
      <c r="P39">
        <v>451</v>
      </c>
      <c r="Q39">
        <v>485</v>
      </c>
      <c r="R39">
        <v>464</v>
      </c>
      <c r="S39">
        <v>487</v>
      </c>
      <c r="T39">
        <v>464</v>
      </c>
      <c r="U39">
        <v>484</v>
      </c>
      <c r="V39">
        <v>460</v>
      </c>
      <c r="W39">
        <v>482</v>
      </c>
      <c r="X39">
        <v>484</v>
      </c>
      <c r="Y39">
        <v>460</v>
      </c>
      <c r="Z39">
        <v>482</v>
      </c>
      <c r="AA39">
        <v>483</v>
      </c>
      <c r="AB39">
        <v>437</v>
      </c>
      <c r="AC39">
        <v>482</v>
      </c>
      <c r="AD39">
        <v>480</v>
      </c>
      <c r="AE39">
        <v>460</v>
      </c>
      <c r="AF39">
        <v>482</v>
      </c>
      <c r="AG39">
        <v>480</v>
      </c>
      <c r="AH39">
        <v>460</v>
      </c>
      <c r="AI39">
        <v>482</v>
      </c>
    </row>
    <row r="40" spans="1:35" x14ac:dyDescent="0.45">
      <c r="A40">
        <v>487</v>
      </c>
      <c r="B40">
        <v>450</v>
      </c>
      <c r="C40">
        <v>484</v>
      </c>
      <c r="D40">
        <v>450</v>
      </c>
      <c r="E40">
        <v>482</v>
      </c>
      <c r="F40">
        <v>452</v>
      </c>
      <c r="G40">
        <v>474</v>
      </c>
      <c r="H40">
        <v>450</v>
      </c>
      <c r="I40">
        <v>478</v>
      </c>
      <c r="J40">
        <v>450</v>
      </c>
      <c r="K40">
        <v>487</v>
      </c>
      <c r="L40">
        <v>472</v>
      </c>
      <c r="M40">
        <v>486</v>
      </c>
      <c r="N40">
        <v>472</v>
      </c>
      <c r="O40">
        <v>478</v>
      </c>
      <c r="P40">
        <v>458</v>
      </c>
      <c r="Q40">
        <v>483</v>
      </c>
      <c r="R40">
        <v>472</v>
      </c>
      <c r="S40">
        <v>484</v>
      </c>
      <c r="T40">
        <v>472</v>
      </c>
      <c r="U40">
        <v>479</v>
      </c>
      <c r="V40">
        <v>457</v>
      </c>
      <c r="W40">
        <v>482</v>
      </c>
      <c r="X40">
        <v>479</v>
      </c>
      <c r="Y40">
        <v>457</v>
      </c>
      <c r="Z40">
        <v>482</v>
      </c>
      <c r="AA40">
        <v>485</v>
      </c>
      <c r="AB40">
        <v>424</v>
      </c>
      <c r="AC40">
        <v>481</v>
      </c>
      <c r="AD40">
        <v>478</v>
      </c>
      <c r="AE40">
        <v>457</v>
      </c>
      <c r="AF40">
        <v>482</v>
      </c>
      <c r="AG40">
        <v>478</v>
      </c>
      <c r="AH40">
        <v>457</v>
      </c>
      <c r="AI40">
        <v>482</v>
      </c>
    </row>
    <row r="41" spans="1:35" x14ac:dyDescent="0.45">
      <c r="A41">
        <v>490</v>
      </c>
      <c r="B41">
        <v>461</v>
      </c>
      <c r="C41">
        <v>484</v>
      </c>
      <c r="D41">
        <v>461</v>
      </c>
      <c r="E41">
        <v>483</v>
      </c>
      <c r="F41">
        <v>465</v>
      </c>
      <c r="G41">
        <v>484</v>
      </c>
      <c r="H41">
        <v>461</v>
      </c>
      <c r="I41">
        <v>476</v>
      </c>
      <c r="J41">
        <v>461</v>
      </c>
      <c r="K41">
        <v>479</v>
      </c>
      <c r="L41">
        <v>462</v>
      </c>
      <c r="M41">
        <v>484</v>
      </c>
      <c r="N41">
        <v>462</v>
      </c>
      <c r="O41">
        <v>482</v>
      </c>
      <c r="P41">
        <v>456</v>
      </c>
      <c r="Q41">
        <v>481</v>
      </c>
      <c r="R41">
        <v>462</v>
      </c>
      <c r="S41">
        <v>482</v>
      </c>
      <c r="T41">
        <v>462</v>
      </c>
      <c r="U41">
        <v>487</v>
      </c>
      <c r="V41">
        <v>457</v>
      </c>
      <c r="W41">
        <v>482</v>
      </c>
      <c r="X41">
        <v>487</v>
      </c>
      <c r="Y41">
        <v>457</v>
      </c>
      <c r="Z41">
        <v>482</v>
      </c>
      <c r="AA41">
        <v>484</v>
      </c>
      <c r="AB41">
        <v>453</v>
      </c>
      <c r="AC41">
        <v>480</v>
      </c>
      <c r="AD41">
        <v>484</v>
      </c>
      <c r="AE41">
        <v>457</v>
      </c>
      <c r="AF41">
        <v>482</v>
      </c>
      <c r="AG41">
        <v>484</v>
      </c>
      <c r="AH41">
        <v>457</v>
      </c>
      <c r="AI41">
        <v>482</v>
      </c>
    </row>
    <row r="42" spans="1:35" x14ac:dyDescent="0.45">
      <c r="A42">
        <v>480</v>
      </c>
      <c r="B42">
        <v>462</v>
      </c>
      <c r="C42">
        <v>483</v>
      </c>
      <c r="D42">
        <v>462</v>
      </c>
      <c r="E42">
        <v>484</v>
      </c>
      <c r="F42">
        <v>455</v>
      </c>
      <c r="G42">
        <v>480</v>
      </c>
      <c r="H42">
        <v>462</v>
      </c>
      <c r="I42">
        <v>488</v>
      </c>
      <c r="J42">
        <v>462</v>
      </c>
      <c r="K42">
        <v>475</v>
      </c>
      <c r="L42">
        <v>464</v>
      </c>
      <c r="M42">
        <v>480</v>
      </c>
      <c r="N42">
        <v>464</v>
      </c>
      <c r="O42">
        <v>484</v>
      </c>
      <c r="P42">
        <v>452</v>
      </c>
      <c r="Q42">
        <v>486</v>
      </c>
      <c r="R42">
        <v>464</v>
      </c>
      <c r="S42">
        <v>480</v>
      </c>
      <c r="T42">
        <v>464</v>
      </c>
      <c r="U42">
        <v>482</v>
      </c>
      <c r="V42">
        <v>452</v>
      </c>
      <c r="W42">
        <v>482</v>
      </c>
      <c r="X42">
        <v>482</v>
      </c>
      <c r="Y42">
        <v>452</v>
      </c>
      <c r="Z42">
        <v>482</v>
      </c>
      <c r="AA42">
        <v>486</v>
      </c>
      <c r="AB42">
        <v>455</v>
      </c>
      <c r="AC42">
        <v>481</v>
      </c>
      <c r="AD42">
        <v>473</v>
      </c>
      <c r="AE42">
        <v>452</v>
      </c>
      <c r="AF42">
        <v>482</v>
      </c>
      <c r="AG42">
        <v>473</v>
      </c>
      <c r="AH42">
        <v>452</v>
      </c>
      <c r="AI42">
        <v>482</v>
      </c>
    </row>
    <row r="43" spans="1:35" x14ac:dyDescent="0.45">
      <c r="A43">
        <v>486</v>
      </c>
      <c r="B43">
        <v>464</v>
      </c>
      <c r="C43">
        <v>478</v>
      </c>
      <c r="D43">
        <v>464</v>
      </c>
      <c r="E43">
        <v>473</v>
      </c>
      <c r="F43">
        <v>460</v>
      </c>
      <c r="G43">
        <v>486</v>
      </c>
      <c r="H43">
        <v>464</v>
      </c>
      <c r="I43">
        <v>480</v>
      </c>
      <c r="J43">
        <v>464</v>
      </c>
      <c r="K43">
        <v>476</v>
      </c>
      <c r="L43">
        <v>466</v>
      </c>
      <c r="M43">
        <v>485</v>
      </c>
      <c r="N43">
        <v>466</v>
      </c>
      <c r="O43">
        <v>487</v>
      </c>
      <c r="P43">
        <v>453</v>
      </c>
      <c r="Q43">
        <v>491</v>
      </c>
      <c r="R43">
        <v>466</v>
      </c>
      <c r="S43">
        <v>492</v>
      </c>
      <c r="T43">
        <v>466</v>
      </c>
      <c r="U43">
        <v>475</v>
      </c>
      <c r="V43">
        <v>450</v>
      </c>
      <c r="W43">
        <v>482</v>
      </c>
      <c r="X43">
        <v>475</v>
      </c>
      <c r="Y43">
        <v>450</v>
      </c>
      <c r="Z43">
        <v>482</v>
      </c>
      <c r="AA43">
        <v>476</v>
      </c>
      <c r="AB43">
        <v>426</v>
      </c>
      <c r="AC43">
        <v>481</v>
      </c>
      <c r="AD43">
        <v>483</v>
      </c>
      <c r="AE43">
        <v>450</v>
      </c>
      <c r="AF43">
        <v>482</v>
      </c>
      <c r="AG43">
        <v>483</v>
      </c>
      <c r="AH43">
        <v>450</v>
      </c>
      <c r="AI43">
        <v>482</v>
      </c>
    </row>
    <row r="44" spans="1:35" x14ac:dyDescent="0.45">
      <c r="A44">
        <v>490</v>
      </c>
      <c r="B44">
        <v>468</v>
      </c>
      <c r="C44">
        <v>480</v>
      </c>
      <c r="D44">
        <v>468</v>
      </c>
      <c r="E44">
        <v>478</v>
      </c>
      <c r="F44">
        <v>456</v>
      </c>
      <c r="G44">
        <v>482</v>
      </c>
      <c r="H44">
        <v>468</v>
      </c>
      <c r="I44">
        <v>484</v>
      </c>
      <c r="J44">
        <v>468</v>
      </c>
      <c r="K44">
        <v>485</v>
      </c>
      <c r="L44">
        <v>464</v>
      </c>
      <c r="M44">
        <v>481</v>
      </c>
      <c r="N44">
        <v>464</v>
      </c>
      <c r="O44">
        <v>482</v>
      </c>
      <c r="P44">
        <v>444</v>
      </c>
      <c r="Q44">
        <v>486</v>
      </c>
      <c r="R44">
        <v>464</v>
      </c>
      <c r="S44">
        <v>483</v>
      </c>
      <c r="T44">
        <v>464</v>
      </c>
      <c r="U44">
        <v>482</v>
      </c>
      <c r="V44">
        <v>460</v>
      </c>
      <c r="W44">
        <v>482</v>
      </c>
      <c r="X44">
        <v>482</v>
      </c>
      <c r="Y44">
        <v>460</v>
      </c>
      <c r="Z44">
        <v>482</v>
      </c>
      <c r="AA44">
        <v>478</v>
      </c>
      <c r="AB44">
        <v>430</v>
      </c>
      <c r="AC44">
        <v>482</v>
      </c>
      <c r="AD44">
        <v>482</v>
      </c>
      <c r="AE44">
        <v>460</v>
      </c>
      <c r="AF44">
        <v>482</v>
      </c>
      <c r="AG44">
        <v>482</v>
      </c>
      <c r="AH44">
        <v>460</v>
      </c>
      <c r="AI44">
        <v>482</v>
      </c>
    </row>
    <row r="45" spans="1:35" x14ac:dyDescent="0.45">
      <c r="A45">
        <v>489</v>
      </c>
      <c r="B45">
        <v>472</v>
      </c>
      <c r="C45">
        <v>489</v>
      </c>
      <c r="D45">
        <v>472</v>
      </c>
      <c r="E45">
        <v>485</v>
      </c>
      <c r="F45">
        <v>469</v>
      </c>
      <c r="G45">
        <v>477</v>
      </c>
      <c r="H45">
        <v>472</v>
      </c>
      <c r="I45">
        <v>481</v>
      </c>
      <c r="J45">
        <v>472</v>
      </c>
      <c r="K45">
        <v>479</v>
      </c>
      <c r="L45">
        <v>474</v>
      </c>
      <c r="M45">
        <v>483</v>
      </c>
      <c r="N45">
        <v>474</v>
      </c>
      <c r="O45">
        <v>485</v>
      </c>
      <c r="P45">
        <v>459</v>
      </c>
      <c r="Q45">
        <v>479</v>
      </c>
      <c r="R45">
        <v>477</v>
      </c>
      <c r="S45">
        <v>479</v>
      </c>
      <c r="T45">
        <v>477</v>
      </c>
      <c r="U45">
        <v>474</v>
      </c>
      <c r="V45">
        <v>452</v>
      </c>
      <c r="W45">
        <v>482</v>
      </c>
      <c r="X45">
        <v>474</v>
      </c>
      <c r="Y45">
        <v>452</v>
      </c>
      <c r="Z45">
        <v>482</v>
      </c>
      <c r="AA45">
        <v>490</v>
      </c>
      <c r="AB45">
        <v>448</v>
      </c>
      <c r="AC45">
        <v>482</v>
      </c>
      <c r="AD45">
        <v>481</v>
      </c>
      <c r="AE45">
        <v>452</v>
      </c>
      <c r="AF45">
        <v>482</v>
      </c>
      <c r="AG45">
        <v>481</v>
      </c>
      <c r="AH45">
        <v>452</v>
      </c>
      <c r="AI45">
        <v>482</v>
      </c>
    </row>
    <row r="46" spans="1:35" x14ac:dyDescent="0.45">
      <c r="A46">
        <v>483</v>
      </c>
      <c r="B46">
        <v>463</v>
      </c>
      <c r="C46">
        <v>492</v>
      </c>
      <c r="D46">
        <v>463</v>
      </c>
      <c r="E46">
        <v>475</v>
      </c>
      <c r="F46">
        <v>460</v>
      </c>
      <c r="G46">
        <v>488</v>
      </c>
      <c r="H46">
        <v>463</v>
      </c>
      <c r="I46">
        <v>478</v>
      </c>
      <c r="J46">
        <v>463</v>
      </c>
      <c r="K46">
        <v>476</v>
      </c>
      <c r="L46">
        <v>457</v>
      </c>
      <c r="M46">
        <v>484</v>
      </c>
      <c r="N46">
        <v>474</v>
      </c>
      <c r="O46">
        <v>477</v>
      </c>
      <c r="P46">
        <v>460</v>
      </c>
      <c r="Q46">
        <v>490</v>
      </c>
      <c r="R46">
        <v>475</v>
      </c>
      <c r="S46">
        <v>491</v>
      </c>
      <c r="T46">
        <v>475</v>
      </c>
      <c r="U46">
        <v>486</v>
      </c>
      <c r="V46">
        <v>450</v>
      </c>
      <c r="W46">
        <v>482</v>
      </c>
      <c r="X46">
        <v>486</v>
      </c>
      <c r="Y46">
        <v>450</v>
      </c>
      <c r="Z46">
        <v>482</v>
      </c>
      <c r="AA46">
        <v>479</v>
      </c>
      <c r="AB46">
        <v>442</v>
      </c>
      <c r="AC46">
        <v>481</v>
      </c>
      <c r="AD46">
        <v>488</v>
      </c>
      <c r="AE46">
        <v>450</v>
      </c>
      <c r="AF46">
        <v>482</v>
      </c>
      <c r="AG46">
        <v>488</v>
      </c>
      <c r="AH46">
        <v>450</v>
      </c>
      <c r="AI46">
        <v>482</v>
      </c>
    </row>
    <row r="47" spans="1:35" x14ac:dyDescent="0.45">
      <c r="A47">
        <v>485</v>
      </c>
      <c r="B47">
        <v>474</v>
      </c>
      <c r="C47">
        <v>484</v>
      </c>
      <c r="D47">
        <v>474</v>
      </c>
      <c r="E47">
        <v>484</v>
      </c>
      <c r="F47">
        <v>464</v>
      </c>
      <c r="G47">
        <v>478</v>
      </c>
      <c r="H47">
        <v>472</v>
      </c>
      <c r="I47">
        <v>478</v>
      </c>
      <c r="J47">
        <v>472</v>
      </c>
      <c r="K47">
        <v>483</v>
      </c>
      <c r="L47">
        <v>462</v>
      </c>
      <c r="M47">
        <v>480</v>
      </c>
      <c r="N47">
        <v>467</v>
      </c>
      <c r="O47">
        <v>477</v>
      </c>
      <c r="P47">
        <v>473</v>
      </c>
      <c r="Q47">
        <v>487</v>
      </c>
      <c r="R47">
        <v>468</v>
      </c>
      <c r="S47">
        <v>484</v>
      </c>
      <c r="T47">
        <v>468</v>
      </c>
      <c r="U47">
        <v>485</v>
      </c>
      <c r="V47">
        <v>452</v>
      </c>
      <c r="W47">
        <v>482</v>
      </c>
      <c r="X47">
        <v>485</v>
      </c>
      <c r="Y47">
        <v>452</v>
      </c>
      <c r="Z47">
        <v>482</v>
      </c>
      <c r="AA47">
        <v>481</v>
      </c>
      <c r="AB47">
        <v>465</v>
      </c>
      <c r="AC47">
        <v>482</v>
      </c>
      <c r="AD47">
        <v>486</v>
      </c>
      <c r="AE47">
        <v>452</v>
      </c>
      <c r="AF47">
        <v>482</v>
      </c>
      <c r="AG47">
        <v>486</v>
      </c>
      <c r="AH47">
        <v>452</v>
      </c>
      <c r="AI47">
        <v>482</v>
      </c>
    </row>
    <row r="48" spans="1:35" x14ac:dyDescent="0.45">
      <c r="A48">
        <v>482</v>
      </c>
      <c r="B48">
        <v>470</v>
      </c>
      <c r="C48">
        <v>486</v>
      </c>
      <c r="D48">
        <v>470</v>
      </c>
      <c r="E48">
        <v>478</v>
      </c>
      <c r="F48">
        <v>458</v>
      </c>
      <c r="G48">
        <v>475</v>
      </c>
      <c r="H48">
        <v>470</v>
      </c>
      <c r="I48">
        <v>481</v>
      </c>
      <c r="J48">
        <v>470</v>
      </c>
      <c r="K48">
        <v>479</v>
      </c>
      <c r="L48">
        <v>473</v>
      </c>
      <c r="M48">
        <v>480</v>
      </c>
      <c r="N48">
        <v>476</v>
      </c>
      <c r="O48">
        <v>492</v>
      </c>
      <c r="P48">
        <v>437</v>
      </c>
      <c r="Q48">
        <v>482</v>
      </c>
      <c r="R48">
        <v>473</v>
      </c>
      <c r="S48">
        <v>484</v>
      </c>
      <c r="T48">
        <v>473</v>
      </c>
      <c r="U48">
        <v>482</v>
      </c>
      <c r="V48">
        <v>448</v>
      </c>
      <c r="W48">
        <v>482</v>
      </c>
      <c r="X48">
        <v>482</v>
      </c>
      <c r="Y48">
        <v>448</v>
      </c>
      <c r="Z48">
        <v>482</v>
      </c>
      <c r="AA48">
        <v>484</v>
      </c>
      <c r="AB48">
        <v>454</v>
      </c>
      <c r="AC48">
        <v>482</v>
      </c>
      <c r="AD48">
        <v>475</v>
      </c>
      <c r="AE48">
        <v>448</v>
      </c>
      <c r="AF48">
        <v>482</v>
      </c>
      <c r="AG48">
        <v>475</v>
      </c>
      <c r="AH48">
        <v>448</v>
      </c>
      <c r="AI48">
        <v>482</v>
      </c>
    </row>
    <row r="49" spans="1:35" x14ac:dyDescent="0.45">
      <c r="A49">
        <v>485</v>
      </c>
      <c r="B49">
        <v>474</v>
      </c>
      <c r="C49">
        <v>483</v>
      </c>
      <c r="D49">
        <v>474</v>
      </c>
      <c r="E49">
        <v>479</v>
      </c>
      <c r="F49">
        <v>462</v>
      </c>
      <c r="G49">
        <v>482</v>
      </c>
      <c r="H49">
        <v>469</v>
      </c>
      <c r="I49">
        <v>479</v>
      </c>
      <c r="J49">
        <v>469</v>
      </c>
      <c r="K49">
        <v>484</v>
      </c>
      <c r="L49">
        <v>458</v>
      </c>
      <c r="M49">
        <v>486</v>
      </c>
      <c r="N49">
        <v>458</v>
      </c>
      <c r="O49">
        <v>480</v>
      </c>
      <c r="P49">
        <v>463</v>
      </c>
      <c r="Q49">
        <v>488</v>
      </c>
      <c r="R49">
        <v>458</v>
      </c>
      <c r="S49">
        <v>485</v>
      </c>
      <c r="T49">
        <v>458</v>
      </c>
      <c r="U49">
        <v>483</v>
      </c>
      <c r="V49">
        <v>460</v>
      </c>
      <c r="W49">
        <v>482</v>
      </c>
      <c r="X49">
        <v>483</v>
      </c>
      <c r="Y49">
        <v>460</v>
      </c>
      <c r="Z49">
        <v>482</v>
      </c>
      <c r="AA49">
        <v>480</v>
      </c>
      <c r="AB49">
        <v>453</v>
      </c>
      <c r="AC49">
        <v>481</v>
      </c>
      <c r="AD49">
        <v>483</v>
      </c>
      <c r="AE49">
        <v>460</v>
      </c>
      <c r="AF49">
        <v>482</v>
      </c>
      <c r="AG49">
        <v>483</v>
      </c>
      <c r="AH49">
        <v>460</v>
      </c>
      <c r="AI49">
        <v>482</v>
      </c>
    </row>
    <row r="50" spans="1:35" x14ac:dyDescent="0.45">
      <c r="A50">
        <v>482</v>
      </c>
      <c r="B50">
        <v>467</v>
      </c>
      <c r="C50">
        <v>487</v>
      </c>
      <c r="D50">
        <v>467</v>
      </c>
      <c r="E50">
        <v>477</v>
      </c>
      <c r="F50">
        <v>470</v>
      </c>
      <c r="G50">
        <v>481</v>
      </c>
      <c r="H50">
        <v>467</v>
      </c>
      <c r="I50">
        <v>484</v>
      </c>
      <c r="J50">
        <v>467</v>
      </c>
      <c r="K50">
        <v>487</v>
      </c>
      <c r="L50">
        <v>468</v>
      </c>
      <c r="M50">
        <v>482</v>
      </c>
      <c r="N50">
        <v>468</v>
      </c>
      <c r="O50">
        <v>483</v>
      </c>
      <c r="P50">
        <v>459</v>
      </c>
      <c r="Q50">
        <v>485</v>
      </c>
      <c r="R50">
        <v>468</v>
      </c>
      <c r="S50">
        <v>484</v>
      </c>
      <c r="T50">
        <v>468</v>
      </c>
      <c r="U50">
        <v>482</v>
      </c>
      <c r="V50">
        <v>459</v>
      </c>
      <c r="W50">
        <v>482</v>
      </c>
      <c r="X50">
        <v>482</v>
      </c>
      <c r="Y50">
        <v>459</v>
      </c>
      <c r="Z50">
        <v>482</v>
      </c>
      <c r="AA50">
        <v>482</v>
      </c>
      <c r="AB50">
        <v>459</v>
      </c>
      <c r="AC50">
        <v>479</v>
      </c>
      <c r="AD50">
        <v>480</v>
      </c>
      <c r="AE50">
        <v>459</v>
      </c>
      <c r="AF50">
        <v>482</v>
      </c>
      <c r="AG50">
        <v>480</v>
      </c>
      <c r="AH50">
        <v>459</v>
      </c>
      <c r="AI50">
        <v>482</v>
      </c>
    </row>
    <row r="51" spans="1:35" x14ac:dyDescent="0.45">
      <c r="A51">
        <v>481</v>
      </c>
      <c r="B51">
        <v>451</v>
      </c>
      <c r="C51">
        <v>487</v>
      </c>
      <c r="D51">
        <v>451</v>
      </c>
      <c r="E51">
        <v>475</v>
      </c>
      <c r="F51">
        <v>446</v>
      </c>
      <c r="G51">
        <v>483</v>
      </c>
      <c r="H51">
        <v>460</v>
      </c>
      <c r="I51">
        <v>480</v>
      </c>
      <c r="J51">
        <v>460</v>
      </c>
      <c r="K51">
        <v>489</v>
      </c>
      <c r="L51">
        <v>463</v>
      </c>
      <c r="M51">
        <v>485</v>
      </c>
      <c r="N51">
        <v>470</v>
      </c>
      <c r="O51">
        <v>480</v>
      </c>
      <c r="P51">
        <v>453</v>
      </c>
      <c r="Q51">
        <v>484</v>
      </c>
      <c r="R51">
        <v>463</v>
      </c>
      <c r="S51">
        <v>481</v>
      </c>
      <c r="T51">
        <v>463</v>
      </c>
      <c r="U51">
        <v>479</v>
      </c>
      <c r="V51">
        <v>453</v>
      </c>
      <c r="W51">
        <v>482</v>
      </c>
      <c r="X51">
        <v>479</v>
      </c>
      <c r="Y51">
        <v>453</v>
      </c>
      <c r="Z51">
        <v>482</v>
      </c>
      <c r="AA51">
        <v>480</v>
      </c>
      <c r="AB51">
        <v>438</v>
      </c>
      <c r="AC51">
        <v>482</v>
      </c>
      <c r="AD51">
        <v>473</v>
      </c>
      <c r="AE51">
        <v>453</v>
      </c>
      <c r="AF51">
        <v>482</v>
      </c>
      <c r="AG51">
        <v>473</v>
      </c>
      <c r="AH51">
        <v>453</v>
      </c>
      <c r="AI51">
        <v>482</v>
      </c>
    </row>
    <row r="52" spans="1:35" x14ac:dyDescent="0.45">
      <c r="A52">
        <v>489</v>
      </c>
      <c r="B52">
        <v>452</v>
      </c>
      <c r="C52">
        <v>490</v>
      </c>
      <c r="D52">
        <v>452</v>
      </c>
      <c r="E52">
        <v>485</v>
      </c>
      <c r="F52">
        <v>442</v>
      </c>
      <c r="G52">
        <v>479</v>
      </c>
      <c r="H52">
        <v>452</v>
      </c>
      <c r="I52">
        <v>473</v>
      </c>
      <c r="J52">
        <v>452</v>
      </c>
      <c r="K52">
        <v>480</v>
      </c>
      <c r="L52">
        <v>455</v>
      </c>
      <c r="M52">
        <v>484</v>
      </c>
      <c r="N52">
        <v>455</v>
      </c>
      <c r="O52">
        <v>483</v>
      </c>
      <c r="P52">
        <v>451</v>
      </c>
      <c r="Q52">
        <v>483</v>
      </c>
      <c r="R52">
        <v>455</v>
      </c>
      <c r="S52">
        <v>482</v>
      </c>
      <c r="T52">
        <v>455</v>
      </c>
      <c r="U52">
        <v>487</v>
      </c>
      <c r="V52">
        <v>454</v>
      </c>
      <c r="W52">
        <v>482</v>
      </c>
      <c r="X52">
        <v>487</v>
      </c>
      <c r="Y52">
        <v>454</v>
      </c>
      <c r="Z52">
        <v>482</v>
      </c>
      <c r="AA52">
        <v>488</v>
      </c>
      <c r="AB52">
        <v>420</v>
      </c>
      <c r="AC52">
        <v>481</v>
      </c>
      <c r="AD52">
        <v>481</v>
      </c>
      <c r="AE52">
        <v>454</v>
      </c>
      <c r="AF52">
        <v>482</v>
      </c>
      <c r="AG52">
        <v>481</v>
      </c>
      <c r="AH52">
        <v>454</v>
      </c>
      <c r="AI52">
        <v>482</v>
      </c>
    </row>
    <row r="53" spans="1:35" x14ac:dyDescent="0.45">
      <c r="A53">
        <v>482</v>
      </c>
      <c r="B53">
        <v>476</v>
      </c>
      <c r="C53">
        <v>484</v>
      </c>
      <c r="D53">
        <v>476</v>
      </c>
      <c r="E53">
        <v>481</v>
      </c>
      <c r="F53">
        <v>466</v>
      </c>
      <c r="G53">
        <v>481</v>
      </c>
      <c r="H53">
        <v>476</v>
      </c>
      <c r="I53">
        <v>480</v>
      </c>
      <c r="J53">
        <v>476</v>
      </c>
      <c r="K53">
        <v>485</v>
      </c>
      <c r="L53">
        <v>467</v>
      </c>
      <c r="M53">
        <v>487</v>
      </c>
      <c r="N53">
        <v>467</v>
      </c>
      <c r="O53">
        <v>480</v>
      </c>
      <c r="P53">
        <v>462</v>
      </c>
      <c r="Q53">
        <v>486</v>
      </c>
      <c r="R53">
        <v>467</v>
      </c>
      <c r="S53">
        <v>484</v>
      </c>
      <c r="T53">
        <v>467</v>
      </c>
      <c r="U53">
        <v>481</v>
      </c>
      <c r="V53">
        <v>452</v>
      </c>
      <c r="W53">
        <v>482</v>
      </c>
      <c r="X53">
        <v>481</v>
      </c>
      <c r="Y53">
        <v>452</v>
      </c>
      <c r="Z53">
        <v>482</v>
      </c>
      <c r="AA53">
        <v>483</v>
      </c>
      <c r="AB53">
        <v>446</v>
      </c>
      <c r="AC53">
        <v>482</v>
      </c>
      <c r="AD53">
        <v>484</v>
      </c>
      <c r="AE53">
        <v>452</v>
      </c>
      <c r="AF53">
        <v>482</v>
      </c>
      <c r="AG53">
        <v>484</v>
      </c>
      <c r="AH53">
        <v>452</v>
      </c>
      <c r="AI53">
        <v>482</v>
      </c>
    </row>
    <row r="54" spans="1:35" x14ac:dyDescent="0.45">
      <c r="A54">
        <v>491</v>
      </c>
      <c r="B54">
        <v>465</v>
      </c>
      <c r="C54">
        <v>483</v>
      </c>
      <c r="D54">
        <v>465</v>
      </c>
      <c r="E54">
        <v>483</v>
      </c>
      <c r="F54">
        <v>454</v>
      </c>
      <c r="G54">
        <v>479</v>
      </c>
      <c r="H54">
        <v>465</v>
      </c>
      <c r="I54">
        <v>481</v>
      </c>
      <c r="J54">
        <v>465</v>
      </c>
      <c r="K54">
        <v>475</v>
      </c>
      <c r="L54">
        <v>466</v>
      </c>
      <c r="M54">
        <v>484</v>
      </c>
      <c r="N54">
        <v>466</v>
      </c>
      <c r="O54">
        <v>485</v>
      </c>
      <c r="P54">
        <v>450</v>
      </c>
      <c r="Q54">
        <v>484</v>
      </c>
      <c r="R54">
        <v>468</v>
      </c>
      <c r="S54">
        <v>481</v>
      </c>
      <c r="T54">
        <v>468</v>
      </c>
      <c r="U54">
        <v>478</v>
      </c>
      <c r="V54">
        <v>466</v>
      </c>
      <c r="W54">
        <v>482</v>
      </c>
      <c r="X54">
        <v>478</v>
      </c>
      <c r="Y54">
        <v>466</v>
      </c>
      <c r="Z54">
        <v>482</v>
      </c>
      <c r="AA54">
        <v>480</v>
      </c>
      <c r="AB54">
        <v>443</v>
      </c>
      <c r="AC54">
        <v>482</v>
      </c>
      <c r="AD54">
        <v>478</v>
      </c>
      <c r="AE54">
        <v>466</v>
      </c>
      <c r="AF54">
        <v>482</v>
      </c>
      <c r="AG54">
        <v>478</v>
      </c>
      <c r="AH54">
        <v>466</v>
      </c>
      <c r="AI54">
        <v>482</v>
      </c>
    </row>
    <row r="55" spans="1:35" x14ac:dyDescent="0.45">
      <c r="A55">
        <v>485</v>
      </c>
      <c r="B55">
        <v>466</v>
      </c>
      <c r="C55">
        <v>484</v>
      </c>
      <c r="D55">
        <v>466</v>
      </c>
      <c r="E55">
        <v>480</v>
      </c>
      <c r="F55">
        <v>462</v>
      </c>
      <c r="G55">
        <v>482</v>
      </c>
      <c r="H55">
        <v>466</v>
      </c>
      <c r="I55">
        <v>478</v>
      </c>
      <c r="J55">
        <v>466</v>
      </c>
      <c r="K55">
        <v>481</v>
      </c>
      <c r="L55">
        <v>471</v>
      </c>
      <c r="M55">
        <v>486</v>
      </c>
      <c r="N55">
        <v>475</v>
      </c>
      <c r="O55">
        <v>477</v>
      </c>
      <c r="P55">
        <v>471</v>
      </c>
      <c r="Q55">
        <v>486</v>
      </c>
      <c r="R55">
        <v>475</v>
      </c>
      <c r="S55">
        <v>486</v>
      </c>
      <c r="T55">
        <v>475</v>
      </c>
      <c r="U55">
        <v>480</v>
      </c>
      <c r="V55">
        <v>464</v>
      </c>
      <c r="W55">
        <v>482</v>
      </c>
      <c r="X55">
        <v>480</v>
      </c>
      <c r="Y55">
        <v>464</v>
      </c>
      <c r="Z55">
        <v>482</v>
      </c>
      <c r="AA55">
        <v>486</v>
      </c>
      <c r="AB55">
        <v>464</v>
      </c>
      <c r="AC55">
        <v>481</v>
      </c>
      <c r="AD55">
        <v>484</v>
      </c>
      <c r="AE55">
        <v>464</v>
      </c>
      <c r="AF55">
        <v>482</v>
      </c>
      <c r="AG55">
        <v>484</v>
      </c>
      <c r="AH55">
        <v>464</v>
      </c>
      <c r="AI55">
        <v>482</v>
      </c>
    </row>
    <row r="56" spans="1:35" x14ac:dyDescent="0.45">
      <c r="A56">
        <v>487</v>
      </c>
      <c r="B56">
        <v>466</v>
      </c>
      <c r="C56">
        <v>482</v>
      </c>
      <c r="D56">
        <v>466</v>
      </c>
      <c r="E56">
        <v>474</v>
      </c>
      <c r="F56">
        <v>455</v>
      </c>
      <c r="G56">
        <v>483</v>
      </c>
      <c r="H56">
        <v>466</v>
      </c>
      <c r="I56">
        <v>478</v>
      </c>
      <c r="J56">
        <v>466</v>
      </c>
      <c r="K56">
        <v>494</v>
      </c>
      <c r="L56">
        <v>460</v>
      </c>
      <c r="M56">
        <v>480</v>
      </c>
      <c r="N56">
        <v>460</v>
      </c>
      <c r="O56">
        <v>481</v>
      </c>
      <c r="P56">
        <v>460</v>
      </c>
      <c r="Q56">
        <v>488</v>
      </c>
      <c r="R56">
        <v>460</v>
      </c>
      <c r="S56">
        <v>486</v>
      </c>
      <c r="T56">
        <v>460</v>
      </c>
      <c r="U56">
        <v>485</v>
      </c>
      <c r="V56">
        <v>449</v>
      </c>
      <c r="W56">
        <v>483</v>
      </c>
      <c r="X56">
        <v>485</v>
      </c>
      <c r="Y56">
        <v>449</v>
      </c>
      <c r="Z56">
        <v>483</v>
      </c>
      <c r="AA56">
        <v>479</v>
      </c>
      <c r="AB56">
        <v>447</v>
      </c>
      <c r="AC56">
        <v>482</v>
      </c>
      <c r="AD56">
        <v>476</v>
      </c>
      <c r="AE56">
        <v>449</v>
      </c>
      <c r="AF56">
        <v>483</v>
      </c>
      <c r="AG56">
        <v>476</v>
      </c>
      <c r="AH56">
        <v>449</v>
      </c>
      <c r="AI56">
        <v>483</v>
      </c>
    </row>
    <row r="57" spans="1:35" x14ac:dyDescent="0.45">
      <c r="A57">
        <v>486</v>
      </c>
      <c r="B57">
        <v>472</v>
      </c>
      <c r="C57">
        <v>481</v>
      </c>
      <c r="D57">
        <v>472</v>
      </c>
      <c r="E57">
        <v>483</v>
      </c>
      <c r="F57">
        <v>454</v>
      </c>
      <c r="G57">
        <v>487</v>
      </c>
      <c r="H57">
        <v>472</v>
      </c>
      <c r="I57">
        <v>482</v>
      </c>
      <c r="J57">
        <v>472</v>
      </c>
      <c r="K57">
        <v>482</v>
      </c>
      <c r="L57">
        <v>459</v>
      </c>
      <c r="M57">
        <v>486</v>
      </c>
      <c r="N57">
        <v>459</v>
      </c>
      <c r="O57">
        <v>479</v>
      </c>
      <c r="P57">
        <v>456</v>
      </c>
      <c r="Q57">
        <v>483</v>
      </c>
      <c r="R57">
        <v>459</v>
      </c>
      <c r="S57">
        <v>482</v>
      </c>
      <c r="T57">
        <v>459</v>
      </c>
      <c r="U57">
        <v>483</v>
      </c>
      <c r="V57">
        <v>460</v>
      </c>
      <c r="W57">
        <v>482</v>
      </c>
      <c r="X57">
        <v>483</v>
      </c>
      <c r="Y57">
        <v>460</v>
      </c>
      <c r="Z57">
        <v>482</v>
      </c>
      <c r="AA57">
        <v>478</v>
      </c>
      <c r="AB57">
        <v>454</v>
      </c>
      <c r="AC57">
        <v>482</v>
      </c>
      <c r="AD57">
        <v>481</v>
      </c>
      <c r="AE57">
        <v>460</v>
      </c>
      <c r="AF57">
        <v>482</v>
      </c>
      <c r="AG57">
        <v>481</v>
      </c>
      <c r="AH57">
        <v>460</v>
      </c>
      <c r="AI57">
        <v>482</v>
      </c>
    </row>
    <row r="58" spans="1:35" x14ac:dyDescent="0.45">
      <c r="A58">
        <v>482</v>
      </c>
      <c r="B58">
        <v>462</v>
      </c>
      <c r="C58">
        <v>479</v>
      </c>
      <c r="D58">
        <v>462</v>
      </c>
      <c r="E58">
        <v>481</v>
      </c>
      <c r="F58">
        <v>461</v>
      </c>
      <c r="G58">
        <v>478</v>
      </c>
      <c r="H58">
        <v>462</v>
      </c>
      <c r="I58">
        <v>484</v>
      </c>
      <c r="J58">
        <v>462</v>
      </c>
      <c r="K58">
        <v>480</v>
      </c>
      <c r="L58">
        <v>472</v>
      </c>
      <c r="M58">
        <v>481</v>
      </c>
      <c r="N58">
        <v>470</v>
      </c>
      <c r="O58">
        <v>488</v>
      </c>
      <c r="P58">
        <v>441</v>
      </c>
      <c r="Q58">
        <v>479</v>
      </c>
      <c r="R58">
        <v>472</v>
      </c>
      <c r="S58">
        <v>479</v>
      </c>
      <c r="T58">
        <v>472</v>
      </c>
      <c r="U58">
        <v>491</v>
      </c>
      <c r="V58">
        <v>453</v>
      </c>
      <c r="W58">
        <v>482</v>
      </c>
      <c r="X58">
        <v>491</v>
      </c>
      <c r="Y58">
        <v>453</v>
      </c>
      <c r="Z58">
        <v>482</v>
      </c>
      <c r="AA58">
        <v>485</v>
      </c>
      <c r="AB58">
        <v>427</v>
      </c>
      <c r="AC58">
        <v>481</v>
      </c>
      <c r="AD58">
        <v>482</v>
      </c>
      <c r="AE58">
        <v>453</v>
      </c>
      <c r="AF58">
        <v>482</v>
      </c>
      <c r="AG58">
        <v>482</v>
      </c>
      <c r="AH58">
        <v>453</v>
      </c>
      <c r="AI58">
        <v>482</v>
      </c>
    </row>
    <row r="59" spans="1:35" x14ac:dyDescent="0.45">
      <c r="A59">
        <v>482</v>
      </c>
      <c r="B59">
        <v>460</v>
      </c>
      <c r="C59">
        <v>486</v>
      </c>
      <c r="D59">
        <v>460</v>
      </c>
      <c r="E59">
        <v>481</v>
      </c>
      <c r="F59">
        <v>451</v>
      </c>
      <c r="G59">
        <v>483</v>
      </c>
      <c r="H59">
        <v>460</v>
      </c>
      <c r="I59">
        <v>480</v>
      </c>
      <c r="J59">
        <v>460</v>
      </c>
      <c r="K59">
        <v>483</v>
      </c>
      <c r="L59">
        <v>462</v>
      </c>
      <c r="M59">
        <v>484</v>
      </c>
      <c r="N59">
        <v>462</v>
      </c>
      <c r="O59">
        <v>480</v>
      </c>
      <c r="P59">
        <v>453</v>
      </c>
      <c r="Q59">
        <v>485</v>
      </c>
      <c r="R59">
        <v>462</v>
      </c>
      <c r="S59">
        <v>481</v>
      </c>
      <c r="T59">
        <v>462</v>
      </c>
      <c r="U59">
        <v>489</v>
      </c>
      <c r="V59">
        <v>449</v>
      </c>
      <c r="W59">
        <v>483</v>
      </c>
      <c r="X59">
        <v>489</v>
      </c>
      <c r="Y59">
        <v>449</v>
      </c>
      <c r="Z59">
        <v>483</v>
      </c>
      <c r="AA59">
        <v>486</v>
      </c>
      <c r="AB59">
        <v>428</v>
      </c>
      <c r="AC59">
        <v>481</v>
      </c>
      <c r="AD59">
        <v>479</v>
      </c>
      <c r="AE59">
        <v>449</v>
      </c>
      <c r="AF59">
        <v>483</v>
      </c>
      <c r="AG59">
        <v>479</v>
      </c>
      <c r="AH59">
        <v>449</v>
      </c>
      <c r="AI59">
        <v>483</v>
      </c>
    </row>
    <row r="60" spans="1:35" x14ac:dyDescent="0.45">
      <c r="A60">
        <v>480</v>
      </c>
      <c r="B60">
        <v>466</v>
      </c>
      <c r="C60">
        <v>496</v>
      </c>
      <c r="D60">
        <v>466</v>
      </c>
      <c r="E60">
        <v>480</v>
      </c>
      <c r="F60">
        <v>471</v>
      </c>
      <c r="G60">
        <v>481</v>
      </c>
      <c r="H60">
        <v>466</v>
      </c>
      <c r="I60">
        <v>482</v>
      </c>
      <c r="J60">
        <v>466</v>
      </c>
      <c r="K60">
        <v>482</v>
      </c>
      <c r="L60">
        <v>463</v>
      </c>
      <c r="M60">
        <v>484</v>
      </c>
      <c r="N60">
        <v>463</v>
      </c>
      <c r="O60">
        <v>484</v>
      </c>
      <c r="P60">
        <v>469</v>
      </c>
      <c r="Q60">
        <v>478</v>
      </c>
      <c r="R60">
        <v>463</v>
      </c>
      <c r="S60">
        <v>483</v>
      </c>
      <c r="T60">
        <v>463</v>
      </c>
      <c r="U60">
        <v>478</v>
      </c>
      <c r="V60">
        <v>459</v>
      </c>
      <c r="W60">
        <v>482</v>
      </c>
      <c r="X60">
        <v>478</v>
      </c>
      <c r="Y60">
        <v>459</v>
      </c>
      <c r="Z60">
        <v>482</v>
      </c>
      <c r="AA60">
        <v>486</v>
      </c>
      <c r="AB60">
        <v>462</v>
      </c>
      <c r="AC60">
        <v>481</v>
      </c>
      <c r="AD60">
        <v>477</v>
      </c>
      <c r="AE60">
        <v>459</v>
      </c>
      <c r="AF60">
        <v>482</v>
      </c>
      <c r="AG60">
        <v>477</v>
      </c>
      <c r="AH60">
        <v>459</v>
      </c>
      <c r="AI60">
        <v>482</v>
      </c>
    </row>
    <row r="61" spans="1:35" x14ac:dyDescent="0.45">
      <c r="A61">
        <v>487</v>
      </c>
      <c r="B61">
        <v>466</v>
      </c>
      <c r="C61">
        <v>479</v>
      </c>
      <c r="D61">
        <v>466</v>
      </c>
      <c r="E61">
        <v>482</v>
      </c>
      <c r="F61">
        <v>464</v>
      </c>
      <c r="G61">
        <v>484</v>
      </c>
      <c r="H61">
        <v>466</v>
      </c>
      <c r="I61">
        <v>480</v>
      </c>
      <c r="J61">
        <v>466</v>
      </c>
      <c r="K61">
        <v>479</v>
      </c>
      <c r="L61">
        <v>463</v>
      </c>
      <c r="M61">
        <v>492</v>
      </c>
      <c r="N61">
        <v>465</v>
      </c>
      <c r="O61">
        <v>477</v>
      </c>
      <c r="P61">
        <v>451</v>
      </c>
      <c r="Q61">
        <v>488</v>
      </c>
      <c r="R61">
        <v>463</v>
      </c>
      <c r="S61">
        <v>484</v>
      </c>
      <c r="T61">
        <v>463</v>
      </c>
      <c r="U61">
        <v>475</v>
      </c>
      <c r="V61">
        <v>460</v>
      </c>
      <c r="W61">
        <v>482</v>
      </c>
      <c r="X61">
        <v>475</v>
      </c>
      <c r="Y61">
        <v>460</v>
      </c>
      <c r="Z61">
        <v>482</v>
      </c>
      <c r="AA61">
        <v>485</v>
      </c>
      <c r="AB61">
        <v>439</v>
      </c>
      <c r="AC61">
        <v>480</v>
      </c>
      <c r="AD61">
        <v>483</v>
      </c>
      <c r="AE61">
        <v>460</v>
      </c>
      <c r="AF61">
        <v>482</v>
      </c>
      <c r="AG61">
        <v>483</v>
      </c>
      <c r="AH61">
        <v>460</v>
      </c>
      <c r="AI61">
        <v>482</v>
      </c>
    </row>
    <row r="62" spans="1:35" x14ac:dyDescent="0.45">
      <c r="A62">
        <v>485</v>
      </c>
      <c r="B62">
        <v>467</v>
      </c>
      <c r="C62">
        <v>487</v>
      </c>
      <c r="D62">
        <v>467</v>
      </c>
      <c r="E62">
        <v>480</v>
      </c>
      <c r="F62">
        <v>455</v>
      </c>
      <c r="G62">
        <v>482</v>
      </c>
      <c r="H62">
        <v>467</v>
      </c>
      <c r="I62">
        <v>484</v>
      </c>
      <c r="J62">
        <v>467</v>
      </c>
      <c r="K62">
        <v>488</v>
      </c>
      <c r="L62">
        <v>472</v>
      </c>
      <c r="M62">
        <v>484</v>
      </c>
      <c r="N62">
        <v>472</v>
      </c>
      <c r="O62">
        <v>484</v>
      </c>
      <c r="P62">
        <v>455</v>
      </c>
      <c r="Q62">
        <v>485</v>
      </c>
      <c r="R62">
        <v>472</v>
      </c>
      <c r="S62">
        <v>482</v>
      </c>
      <c r="T62">
        <v>472</v>
      </c>
      <c r="U62">
        <v>481</v>
      </c>
      <c r="V62">
        <v>452</v>
      </c>
      <c r="W62">
        <v>482</v>
      </c>
      <c r="X62">
        <v>481</v>
      </c>
      <c r="Y62">
        <v>452</v>
      </c>
      <c r="Z62">
        <v>482</v>
      </c>
      <c r="AA62">
        <v>486</v>
      </c>
      <c r="AB62">
        <v>439</v>
      </c>
      <c r="AC62">
        <v>481</v>
      </c>
      <c r="AD62">
        <v>481</v>
      </c>
      <c r="AE62">
        <v>452</v>
      </c>
      <c r="AF62">
        <v>482</v>
      </c>
      <c r="AG62">
        <v>481</v>
      </c>
      <c r="AH62">
        <v>452</v>
      </c>
      <c r="AI62">
        <v>482</v>
      </c>
    </row>
    <row r="63" spans="1:35" x14ac:dyDescent="0.45">
      <c r="A63">
        <v>485</v>
      </c>
      <c r="B63">
        <v>460</v>
      </c>
      <c r="C63">
        <v>486</v>
      </c>
      <c r="D63">
        <v>460</v>
      </c>
      <c r="E63">
        <v>486</v>
      </c>
      <c r="F63">
        <v>457</v>
      </c>
      <c r="G63">
        <v>485</v>
      </c>
      <c r="H63">
        <v>460</v>
      </c>
      <c r="I63">
        <v>484</v>
      </c>
      <c r="J63">
        <v>460</v>
      </c>
      <c r="K63">
        <v>479</v>
      </c>
      <c r="L63">
        <v>471</v>
      </c>
      <c r="M63">
        <v>489</v>
      </c>
      <c r="N63">
        <v>471</v>
      </c>
      <c r="O63">
        <v>478</v>
      </c>
      <c r="P63">
        <v>461</v>
      </c>
      <c r="Q63">
        <v>490</v>
      </c>
      <c r="R63">
        <v>471</v>
      </c>
      <c r="S63">
        <v>488</v>
      </c>
      <c r="T63">
        <v>471</v>
      </c>
      <c r="U63">
        <v>480</v>
      </c>
      <c r="V63">
        <v>445</v>
      </c>
      <c r="W63">
        <v>482</v>
      </c>
      <c r="X63">
        <v>480</v>
      </c>
      <c r="Y63">
        <v>445</v>
      </c>
      <c r="Z63">
        <v>482</v>
      </c>
      <c r="AA63">
        <v>480</v>
      </c>
      <c r="AB63">
        <v>447</v>
      </c>
      <c r="AC63">
        <v>482</v>
      </c>
      <c r="AD63">
        <v>471</v>
      </c>
      <c r="AE63">
        <v>445</v>
      </c>
      <c r="AF63">
        <v>482</v>
      </c>
      <c r="AG63">
        <v>471</v>
      </c>
      <c r="AH63">
        <v>445</v>
      </c>
      <c r="AI63">
        <v>482</v>
      </c>
    </row>
    <row r="64" spans="1:35" x14ac:dyDescent="0.45">
      <c r="A64">
        <v>482</v>
      </c>
      <c r="B64">
        <v>462</v>
      </c>
      <c r="C64">
        <v>483</v>
      </c>
      <c r="D64">
        <v>462</v>
      </c>
      <c r="E64">
        <v>479</v>
      </c>
      <c r="F64">
        <v>469</v>
      </c>
      <c r="G64">
        <v>476</v>
      </c>
      <c r="H64">
        <v>462</v>
      </c>
      <c r="I64">
        <v>478</v>
      </c>
      <c r="J64">
        <v>462</v>
      </c>
      <c r="K64">
        <v>482</v>
      </c>
      <c r="L64">
        <v>459</v>
      </c>
      <c r="M64">
        <v>478</v>
      </c>
      <c r="N64">
        <v>459</v>
      </c>
      <c r="O64">
        <v>482</v>
      </c>
      <c r="P64">
        <v>457</v>
      </c>
      <c r="Q64">
        <v>481</v>
      </c>
      <c r="R64">
        <v>459</v>
      </c>
      <c r="S64">
        <v>481</v>
      </c>
      <c r="T64">
        <v>459</v>
      </c>
      <c r="U64">
        <v>474</v>
      </c>
      <c r="V64">
        <v>450</v>
      </c>
      <c r="W64">
        <v>482</v>
      </c>
      <c r="X64">
        <v>474</v>
      </c>
      <c r="Y64">
        <v>450</v>
      </c>
      <c r="Z64">
        <v>482</v>
      </c>
      <c r="AA64">
        <v>480</v>
      </c>
      <c r="AB64">
        <v>448</v>
      </c>
      <c r="AC64">
        <v>480</v>
      </c>
      <c r="AD64">
        <v>486</v>
      </c>
      <c r="AE64">
        <v>450</v>
      </c>
      <c r="AF64">
        <v>482</v>
      </c>
      <c r="AG64">
        <v>486</v>
      </c>
      <c r="AH64">
        <v>450</v>
      </c>
      <c r="AI64">
        <v>482</v>
      </c>
    </row>
    <row r="65" spans="1:35" x14ac:dyDescent="0.45">
      <c r="A65">
        <v>490</v>
      </c>
      <c r="B65">
        <v>460</v>
      </c>
      <c r="C65">
        <v>491</v>
      </c>
      <c r="D65">
        <v>460</v>
      </c>
      <c r="E65">
        <v>482</v>
      </c>
      <c r="F65">
        <v>470</v>
      </c>
      <c r="G65">
        <v>476</v>
      </c>
      <c r="H65">
        <v>460</v>
      </c>
      <c r="I65">
        <v>479</v>
      </c>
      <c r="J65">
        <v>460</v>
      </c>
      <c r="K65">
        <v>482</v>
      </c>
      <c r="L65">
        <v>466</v>
      </c>
      <c r="M65">
        <v>486</v>
      </c>
      <c r="N65">
        <v>466</v>
      </c>
      <c r="O65">
        <v>485</v>
      </c>
      <c r="P65">
        <v>462</v>
      </c>
      <c r="Q65">
        <v>482</v>
      </c>
      <c r="R65">
        <v>466</v>
      </c>
      <c r="S65">
        <v>482</v>
      </c>
      <c r="T65">
        <v>466</v>
      </c>
      <c r="U65">
        <v>488</v>
      </c>
      <c r="V65">
        <v>457</v>
      </c>
      <c r="W65">
        <v>482</v>
      </c>
      <c r="X65">
        <v>488</v>
      </c>
      <c r="Y65">
        <v>457</v>
      </c>
      <c r="Z65">
        <v>482</v>
      </c>
      <c r="AA65">
        <v>484</v>
      </c>
      <c r="AB65">
        <v>454</v>
      </c>
      <c r="AC65">
        <v>481</v>
      </c>
      <c r="AD65">
        <v>480</v>
      </c>
      <c r="AE65">
        <v>457</v>
      </c>
      <c r="AF65">
        <v>482</v>
      </c>
      <c r="AG65">
        <v>480</v>
      </c>
      <c r="AH65">
        <v>457</v>
      </c>
      <c r="AI65">
        <v>482</v>
      </c>
    </row>
    <row r="66" spans="1:35" x14ac:dyDescent="0.45">
      <c r="A66">
        <v>487</v>
      </c>
      <c r="B66">
        <v>453</v>
      </c>
      <c r="C66">
        <v>488</v>
      </c>
      <c r="D66">
        <v>453</v>
      </c>
      <c r="E66">
        <v>482</v>
      </c>
      <c r="F66">
        <v>463</v>
      </c>
      <c r="G66">
        <v>481</v>
      </c>
      <c r="H66">
        <v>453</v>
      </c>
      <c r="I66">
        <v>487</v>
      </c>
      <c r="J66">
        <v>453</v>
      </c>
      <c r="K66">
        <v>482</v>
      </c>
      <c r="L66">
        <v>476</v>
      </c>
      <c r="M66">
        <v>476</v>
      </c>
      <c r="N66">
        <v>471</v>
      </c>
      <c r="O66">
        <v>482</v>
      </c>
      <c r="P66">
        <v>455</v>
      </c>
      <c r="Q66">
        <v>484</v>
      </c>
      <c r="R66">
        <v>471</v>
      </c>
      <c r="S66">
        <v>485</v>
      </c>
      <c r="T66">
        <v>471</v>
      </c>
      <c r="U66">
        <v>482</v>
      </c>
      <c r="V66">
        <v>458</v>
      </c>
      <c r="W66">
        <v>482</v>
      </c>
      <c r="X66">
        <v>482</v>
      </c>
      <c r="Y66">
        <v>458</v>
      </c>
      <c r="Z66">
        <v>482</v>
      </c>
      <c r="AA66">
        <v>482</v>
      </c>
      <c r="AB66">
        <v>437</v>
      </c>
      <c r="AC66">
        <v>481</v>
      </c>
      <c r="AD66">
        <v>470</v>
      </c>
      <c r="AE66">
        <v>458</v>
      </c>
      <c r="AF66">
        <v>482</v>
      </c>
      <c r="AG66">
        <v>470</v>
      </c>
      <c r="AH66">
        <v>458</v>
      </c>
      <c r="AI66">
        <v>482</v>
      </c>
    </row>
    <row r="67" spans="1:35" x14ac:dyDescent="0.45">
      <c r="A67">
        <v>486</v>
      </c>
      <c r="B67">
        <v>459</v>
      </c>
      <c r="C67">
        <v>486</v>
      </c>
      <c r="D67">
        <v>459</v>
      </c>
      <c r="E67">
        <v>489</v>
      </c>
      <c r="F67">
        <v>471</v>
      </c>
      <c r="G67">
        <v>484</v>
      </c>
      <c r="H67">
        <v>459</v>
      </c>
      <c r="I67">
        <v>486</v>
      </c>
      <c r="J67">
        <v>459</v>
      </c>
      <c r="K67">
        <v>480</v>
      </c>
      <c r="L67">
        <v>466</v>
      </c>
      <c r="M67">
        <v>486</v>
      </c>
      <c r="N67">
        <v>470</v>
      </c>
      <c r="O67">
        <v>481</v>
      </c>
      <c r="P67">
        <v>459</v>
      </c>
      <c r="Q67">
        <v>487</v>
      </c>
      <c r="R67">
        <v>466</v>
      </c>
      <c r="S67">
        <v>488</v>
      </c>
      <c r="T67">
        <v>466</v>
      </c>
      <c r="U67">
        <v>476</v>
      </c>
      <c r="V67">
        <v>451</v>
      </c>
      <c r="W67">
        <v>482</v>
      </c>
      <c r="X67">
        <v>476</v>
      </c>
      <c r="Y67">
        <v>451</v>
      </c>
      <c r="Z67">
        <v>482</v>
      </c>
      <c r="AA67">
        <v>482</v>
      </c>
      <c r="AB67">
        <v>449</v>
      </c>
      <c r="AC67">
        <v>481</v>
      </c>
      <c r="AD67">
        <v>485</v>
      </c>
      <c r="AE67">
        <v>451</v>
      </c>
      <c r="AF67">
        <v>482</v>
      </c>
      <c r="AG67">
        <v>485</v>
      </c>
      <c r="AH67">
        <v>451</v>
      </c>
      <c r="AI67">
        <v>482</v>
      </c>
    </row>
    <row r="68" spans="1:35" x14ac:dyDescent="0.45">
      <c r="A68">
        <v>487</v>
      </c>
      <c r="B68">
        <v>459</v>
      </c>
      <c r="C68">
        <v>485</v>
      </c>
      <c r="D68">
        <v>459</v>
      </c>
      <c r="E68">
        <v>484</v>
      </c>
      <c r="F68">
        <v>458</v>
      </c>
      <c r="G68">
        <v>487</v>
      </c>
      <c r="H68">
        <v>459</v>
      </c>
      <c r="I68">
        <v>483</v>
      </c>
      <c r="J68">
        <v>459</v>
      </c>
      <c r="K68">
        <v>478</v>
      </c>
      <c r="L68">
        <v>466</v>
      </c>
      <c r="M68">
        <v>482</v>
      </c>
      <c r="N68">
        <v>466</v>
      </c>
      <c r="O68">
        <v>480</v>
      </c>
      <c r="P68">
        <v>457</v>
      </c>
      <c r="Q68">
        <v>484</v>
      </c>
      <c r="R68">
        <v>462</v>
      </c>
      <c r="S68">
        <v>486</v>
      </c>
      <c r="T68">
        <v>462</v>
      </c>
      <c r="U68">
        <v>491</v>
      </c>
      <c r="V68">
        <v>447</v>
      </c>
      <c r="W68">
        <v>482</v>
      </c>
      <c r="X68">
        <v>491</v>
      </c>
      <c r="Y68">
        <v>447</v>
      </c>
      <c r="Z68">
        <v>482</v>
      </c>
      <c r="AA68">
        <v>482</v>
      </c>
      <c r="AB68">
        <v>446</v>
      </c>
      <c r="AC68">
        <v>481</v>
      </c>
      <c r="AD68">
        <v>478</v>
      </c>
      <c r="AE68">
        <v>447</v>
      </c>
      <c r="AF68">
        <v>482</v>
      </c>
      <c r="AG68">
        <v>478</v>
      </c>
      <c r="AH68">
        <v>447</v>
      </c>
      <c r="AI68">
        <v>482</v>
      </c>
    </row>
    <row r="69" spans="1:35" x14ac:dyDescent="0.45">
      <c r="A69">
        <v>487</v>
      </c>
      <c r="B69">
        <v>465</v>
      </c>
      <c r="C69">
        <v>486</v>
      </c>
      <c r="D69">
        <v>465</v>
      </c>
      <c r="E69">
        <v>483</v>
      </c>
      <c r="F69">
        <v>454</v>
      </c>
      <c r="G69">
        <v>485</v>
      </c>
      <c r="H69">
        <v>465</v>
      </c>
      <c r="I69">
        <v>483</v>
      </c>
      <c r="J69">
        <v>465</v>
      </c>
      <c r="K69">
        <v>481</v>
      </c>
      <c r="L69">
        <v>472</v>
      </c>
      <c r="M69">
        <v>484</v>
      </c>
      <c r="N69">
        <v>472</v>
      </c>
      <c r="O69">
        <v>491</v>
      </c>
      <c r="P69">
        <v>457</v>
      </c>
      <c r="Q69">
        <v>484</v>
      </c>
      <c r="R69">
        <v>474</v>
      </c>
      <c r="S69">
        <v>485</v>
      </c>
      <c r="T69">
        <v>474</v>
      </c>
      <c r="U69">
        <v>479</v>
      </c>
      <c r="V69">
        <v>459</v>
      </c>
      <c r="W69">
        <v>482</v>
      </c>
      <c r="X69">
        <v>479</v>
      </c>
      <c r="Y69">
        <v>459</v>
      </c>
      <c r="Z69">
        <v>482</v>
      </c>
      <c r="AA69">
        <v>483</v>
      </c>
      <c r="AB69">
        <v>444</v>
      </c>
      <c r="AC69">
        <v>480</v>
      </c>
      <c r="AD69">
        <v>479</v>
      </c>
      <c r="AE69">
        <v>459</v>
      </c>
      <c r="AF69">
        <v>482</v>
      </c>
      <c r="AG69">
        <v>479</v>
      </c>
      <c r="AH69">
        <v>459</v>
      </c>
      <c r="AI69">
        <v>482</v>
      </c>
    </row>
    <row r="70" spans="1:35" x14ac:dyDescent="0.45">
      <c r="A70">
        <v>482</v>
      </c>
      <c r="B70">
        <v>463</v>
      </c>
      <c r="C70">
        <v>492</v>
      </c>
      <c r="D70">
        <v>463</v>
      </c>
      <c r="E70">
        <v>480</v>
      </c>
      <c r="F70">
        <v>454</v>
      </c>
      <c r="G70">
        <v>481</v>
      </c>
      <c r="H70">
        <v>463</v>
      </c>
      <c r="I70">
        <v>476</v>
      </c>
      <c r="J70">
        <v>463</v>
      </c>
      <c r="K70">
        <v>484</v>
      </c>
      <c r="L70">
        <v>470</v>
      </c>
      <c r="M70">
        <v>479</v>
      </c>
      <c r="N70">
        <v>470</v>
      </c>
      <c r="O70">
        <v>484</v>
      </c>
      <c r="P70">
        <v>449</v>
      </c>
      <c r="Q70">
        <v>483</v>
      </c>
      <c r="R70">
        <v>470</v>
      </c>
      <c r="S70">
        <v>487</v>
      </c>
      <c r="T70">
        <v>470</v>
      </c>
      <c r="U70">
        <v>482</v>
      </c>
      <c r="V70">
        <v>458</v>
      </c>
      <c r="W70">
        <v>482</v>
      </c>
      <c r="X70">
        <v>482</v>
      </c>
      <c r="Y70">
        <v>458</v>
      </c>
      <c r="Z70">
        <v>482</v>
      </c>
      <c r="AA70">
        <v>484</v>
      </c>
      <c r="AB70">
        <v>434</v>
      </c>
      <c r="AC70">
        <v>481</v>
      </c>
      <c r="AD70">
        <v>486</v>
      </c>
      <c r="AE70">
        <v>458</v>
      </c>
      <c r="AF70">
        <v>482</v>
      </c>
      <c r="AG70">
        <v>486</v>
      </c>
      <c r="AH70">
        <v>458</v>
      </c>
      <c r="AI70">
        <v>482</v>
      </c>
    </row>
    <row r="71" spans="1:35" x14ac:dyDescent="0.45">
      <c r="A71">
        <v>482</v>
      </c>
      <c r="B71">
        <v>456</v>
      </c>
      <c r="C71">
        <v>488</v>
      </c>
      <c r="D71">
        <v>456</v>
      </c>
      <c r="E71">
        <v>478</v>
      </c>
      <c r="F71">
        <v>452</v>
      </c>
      <c r="G71">
        <v>479</v>
      </c>
      <c r="H71">
        <v>456</v>
      </c>
      <c r="I71">
        <v>484</v>
      </c>
      <c r="J71">
        <v>456</v>
      </c>
      <c r="K71">
        <v>483</v>
      </c>
      <c r="L71">
        <v>457</v>
      </c>
      <c r="M71">
        <v>488</v>
      </c>
      <c r="N71">
        <v>457</v>
      </c>
      <c r="O71">
        <v>483</v>
      </c>
      <c r="P71">
        <v>461</v>
      </c>
      <c r="Q71">
        <v>482</v>
      </c>
      <c r="R71">
        <v>460</v>
      </c>
      <c r="S71">
        <v>483</v>
      </c>
      <c r="T71">
        <v>460</v>
      </c>
      <c r="U71">
        <v>490</v>
      </c>
      <c r="V71">
        <v>452</v>
      </c>
      <c r="W71">
        <v>482</v>
      </c>
      <c r="X71">
        <v>490</v>
      </c>
      <c r="Y71">
        <v>452</v>
      </c>
      <c r="Z71">
        <v>482</v>
      </c>
      <c r="AA71">
        <v>479</v>
      </c>
      <c r="AB71">
        <v>457</v>
      </c>
      <c r="AC71">
        <v>481</v>
      </c>
      <c r="AD71">
        <v>483</v>
      </c>
      <c r="AE71">
        <v>452</v>
      </c>
      <c r="AF71">
        <v>482</v>
      </c>
      <c r="AG71">
        <v>483</v>
      </c>
      <c r="AH71">
        <v>452</v>
      </c>
      <c r="AI71">
        <v>482</v>
      </c>
    </row>
    <row r="72" spans="1:35" x14ac:dyDescent="0.45">
      <c r="A72">
        <v>485</v>
      </c>
      <c r="B72">
        <v>457</v>
      </c>
      <c r="C72">
        <v>485</v>
      </c>
      <c r="D72">
        <v>465</v>
      </c>
      <c r="E72">
        <v>479</v>
      </c>
      <c r="F72">
        <v>450</v>
      </c>
      <c r="G72">
        <v>480</v>
      </c>
      <c r="H72">
        <v>470</v>
      </c>
      <c r="I72">
        <v>480</v>
      </c>
      <c r="J72">
        <v>470</v>
      </c>
      <c r="K72">
        <v>477</v>
      </c>
      <c r="L72">
        <v>458</v>
      </c>
      <c r="M72">
        <v>474</v>
      </c>
      <c r="N72">
        <v>458</v>
      </c>
      <c r="O72">
        <v>480</v>
      </c>
      <c r="P72">
        <v>457</v>
      </c>
      <c r="Q72">
        <v>480</v>
      </c>
      <c r="R72">
        <v>464</v>
      </c>
      <c r="S72">
        <v>480</v>
      </c>
      <c r="T72">
        <v>464</v>
      </c>
      <c r="U72">
        <v>486</v>
      </c>
      <c r="V72">
        <v>456</v>
      </c>
      <c r="W72">
        <v>482</v>
      </c>
      <c r="X72">
        <v>486</v>
      </c>
      <c r="Y72">
        <v>456</v>
      </c>
      <c r="Z72">
        <v>482</v>
      </c>
      <c r="AA72">
        <v>479</v>
      </c>
      <c r="AB72">
        <v>447</v>
      </c>
      <c r="AC72">
        <v>481</v>
      </c>
      <c r="AD72">
        <v>487</v>
      </c>
      <c r="AE72">
        <v>456</v>
      </c>
      <c r="AF72">
        <v>482</v>
      </c>
      <c r="AG72">
        <v>487</v>
      </c>
      <c r="AH72">
        <v>456</v>
      </c>
      <c r="AI72">
        <v>482</v>
      </c>
    </row>
    <row r="73" spans="1:35" x14ac:dyDescent="0.45">
      <c r="A73">
        <v>492</v>
      </c>
      <c r="B73">
        <v>463</v>
      </c>
      <c r="C73">
        <v>488</v>
      </c>
      <c r="D73">
        <v>463</v>
      </c>
      <c r="E73">
        <v>485</v>
      </c>
      <c r="F73">
        <v>465</v>
      </c>
      <c r="G73">
        <v>485</v>
      </c>
      <c r="H73">
        <v>463</v>
      </c>
      <c r="I73">
        <v>482</v>
      </c>
      <c r="J73">
        <v>463</v>
      </c>
      <c r="K73">
        <v>483</v>
      </c>
      <c r="L73">
        <v>469</v>
      </c>
      <c r="M73">
        <v>484</v>
      </c>
      <c r="N73">
        <v>469</v>
      </c>
      <c r="O73">
        <v>479</v>
      </c>
      <c r="P73">
        <v>458</v>
      </c>
      <c r="Q73">
        <v>486</v>
      </c>
      <c r="R73">
        <v>469</v>
      </c>
      <c r="S73">
        <v>486</v>
      </c>
      <c r="T73">
        <v>469</v>
      </c>
      <c r="U73">
        <v>474</v>
      </c>
      <c r="V73">
        <v>457</v>
      </c>
      <c r="W73">
        <v>482</v>
      </c>
      <c r="X73">
        <v>474</v>
      </c>
      <c r="Y73">
        <v>457</v>
      </c>
      <c r="Z73">
        <v>482</v>
      </c>
      <c r="AA73">
        <v>487</v>
      </c>
      <c r="AB73">
        <v>433</v>
      </c>
      <c r="AC73">
        <v>482</v>
      </c>
      <c r="AD73">
        <v>482</v>
      </c>
      <c r="AE73">
        <v>457</v>
      </c>
      <c r="AF73">
        <v>482</v>
      </c>
      <c r="AG73">
        <v>482</v>
      </c>
      <c r="AH73">
        <v>457</v>
      </c>
      <c r="AI73">
        <v>482</v>
      </c>
    </row>
    <row r="74" spans="1:35" x14ac:dyDescent="0.45">
      <c r="A74">
        <v>479</v>
      </c>
      <c r="B74">
        <v>471</v>
      </c>
      <c r="C74">
        <v>480</v>
      </c>
      <c r="D74">
        <v>471</v>
      </c>
      <c r="E74">
        <v>479</v>
      </c>
      <c r="F74">
        <v>453</v>
      </c>
      <c r="G74">
        <v>488</v>
      </c>
      <c r="H74">
        <v>471</v>
      </c>
      <c r="I74">
        <v>485</v>
      </c>
      <c r="J74">
        <v>471</v>
      </c>
      <c r="K74">
        <v>483</v>
      </c>
      <c r="L74">
        <v>456</v>
      </c>
      <c r="M74">
        <v>482</v>
      </c>
      <c r="N74">
        <v>456</v>
      </c>
      <c r="O74">
        <v>482</v>
      </c>
      <c r="P74">
        <v>461</v>
      </c>
      <c r="Q74">
        <v>489</v>
      </c>
      <c r="R74">
        <v>456</v>
      </c>
      <c r="S74">
        <v>488</v>
      </c>
      <c r="T74">
        <v>456</v>
      </c>
      <c r="U74">
        <v>489</v>
      </c>
      <c r="V74">
        <v>457</v>
      </c>
      <c r="W74">
        <v>482</v>
      </c>
      <c r="X74">
        <v>489</v>
      </c>
      <c r="Y74">
        <v>457</v>
      </c>
      <c r="Z74">
        <v>482</v>
      </c>
      <c r="AA74">
        <v>478</v>
      </c>
      <c r="AB74">
        <v>448</v>
      </c>
      <c r="AC74">
        <v>483</v>
      </c>
      <c r="AD74">
        <v>478</v>
      </c>
      <c r="AE74">
        <v>457</v>
      </c>
      <c r="AF74">
        <v>482</v>
      </c>
      <c r="AG74">
        <v>478</v>
      </c>
      <c r="AH74">
        <v>457</v>
      </c>
      <c r="AI74">
        <v>482</v>
      </c>
    </row>
    <row r="75" spans="1:35" x14ac:dyDescent="0.45">
      <c r="A75">
        <v>485</v>
      </c>
      <c r="B75">
        <v>464</v>
      </c>
      <c r="C75">
        <v>479</v>
      </c>
      <c r="D75">
        <v>464</v>
      </c>
      <c r="E75">
        <v>476</v>
      </c>
      <c r="F75">
        <v>474</v>
      </c>
      <c r="G75">
        <v>483</v>
      </c>
      <c r="H75">
        <v>464</v>
      </c>
      <c r="I75">
        <v>476</v>
      </c>
      <c r="J75">
        <v>464</v>
      </c>
      <c r="K75">
        <v>482</v>
      </c>
      <c r="L75">
        <v>465</v>
      </c>
      <c r="M75">
        <v>478</v>
      </c>
      <c r="N75">
        <v>465</v>
      </c>
      <c r="O75">
        <v>484</v>
      </c>
      <c r="P75">
        <v>460</v>
      </c>
      <c r="Q75">
        <v>484</v>
      </c>
      <c r="R75">
        <v>466</v>
      </c>
      <c r="S75">
        <v>485</v>
      </c>
      <c r="T75">
        <v>466</v>
      </c>
      <c r="U75">
        <v>479</v>
      </c>
      <c r="V75">
        <v>454</v>
      </c>
      <c r="W75">
        <v>482</v>
      </c>
      <c r="X75">
        <v>479</v>
      </c>
      <c r="Y75">
        <v>454</v>
      </c>
      <c r="Z75">
        <v>482</v>
      </c>
      <c r="AA75">
        <v>476</v>
      </c>
      <c r="AB75">
        <v>437</v>
      </c>
      <c r="AC75">
        <v>480</v>
      </c>
      <c r="AD75">
        <v>483</v>
      </c>
      <c r="AE75">
        <v>454</v>
      </c>
      <c r="AF75">
        <v>482</v>
      </c>
      <c r="AG75">
        <v>483</v>
      </c>
      <c r="AH75">
        <v>454</v>
      </c>
      <c r="AI75">
        <v>482</v>
      </c>
    </row>
    <row r="76" spans="1:35" x14ac:dyDescent="0.45">
      <c r="A76">
        <v>487</v>
      </c>
      <c r="B76">
        <v>467</v>
      </c>
      <c r="C76">
        <v>487</v>
      </c>
      <c r="D76">
        <v>467</v>
      </c>
      <c r="E76">
        <v>486</v>
      </c>
      <c r="F76">
        <v>459</v>
      </c>
      <c r="G76">
        <v>485</v>
      </c>
      <c r="H76">
        <v>467</v>
      </c>
      <c r="I76">
        <v>484</v>
      </c>
      <c r="J76">
        <v>467</v>
      </c>
      <c r="K76">
        <v>481</v>
      </c>
      <c r="L76">
        <v>471</v>
      </c>
      <c r="M76">
        <v>481</v>
      </c>
      <c r="N76">
        <v>471</v>
      </c>
      <c r="O76">
        <v>487</v>
      </c>
      <c r="P76">
        <v>455</v>
      </c>
      <c r="Q76">
        <v>485</v>
      </c>
      <c r="R76">
        <v>471</v>
      </c>
      <c r="S76">
        <v>482</v>
      </c>
      <c r="T76">
        <v>471</v>
      </c>
      <c r="U76">
        <v>476</v>
      </c>
      <c r="V76">
        <v>459</v>
      </c>
      <c r="W76">
        <v>482</v>
      </c>
      <c r="X76">
        <v>476</v>
      </c>
      <c r="Y76">
        <v>459</v>
      </c>
      <c r="Z76">
        <v>482</v>
      </c>
      <c r="AA76">
        <v>478</v>
      </c>
      <c r="AB76">
        <v>448</v>
      </c>
      <c r="AC76">
        <v>481</v>
      </c>
      <c r="AD76">
        <v>484</v>
      </c>
      <c r="AE76">
        <v>459</v>
      </c>
      <c r="AF76">
        <v>482</v>
      </c>
      <c r="AG76">
        <v>484</v>
      </c>
      <c r="AH76">
        <v>459</v>
      </c>
      <c r="AI76">
        <v>482</v>
      </c>
    </row>
    <row r="77" spans="1:35" x14ac:dyDescent="0.45">
      <c r="A77">
        <v>486</v>
      </c>
      <c r="B77">
        <v>471</v>
      </c>
      <c r="C77">
        <v>482</v>
      </c>
      <c r="D77">
        <v>471</v>
      </c>
      <c r="E77">
        <v>485</v>
      </c>
      <c r="F77">
        <v>461</v>
      </c>
      <c r="G77">
        <v>487</v>
      </c>
      <c r="H77">
        <v>471</v>
      </c>
      <c r="I77">
        <v>479</v>
      </c>
      <c r="J77">
        <v>471</v>
      </c>
      <c r="K77">
        <v>482</v>
      </c>
      <c r="L77">
        <v>468</v>
      </c>
      <c r="M77">
        <v>485</v>
      </c>
      <c r="N77">
        <v>468</v>
      </c>
      <c r="O77">
        <v>481</v>
      </c>
      <c r="P77">
        <v>452</v>
      </c>
      <c r="Q77">
        <v>481</v>
      </c>
      <c r="R77">
        <v>468</v>
      </c>
      <c r="S77">
        <v>482</v>
      </c>
      <c r="T77">
        <v>468</v>
      </c>
      <c r="U77">
        <v>488</v>
      </c>
      <c r="V77">
        <v>451</v>
      </c>
      <c r="W77">
        <v>482</v>
      </c>
      <c r="X77">
        <v>488</v>
      </c>
      <c r="Y77">
        <v>451</v>
      </c>
      <c r="Z77">
        <v>482</v>
      </c>
      <c r="AA77">
        <v>485</v>
      </c>
      <c r="AB77">
        <v>438</v>
      </c>
      <c r="AC77">
        <v>482</v>
      </c>
      <c r="AD77">
        <v>481</v>
      </c>
      <c r="AE77">
        <v>451</v>
      </c>
      <c r="AF77">
        <v>482</v>
      </c>
      <c r="AG77">
        <v>481</v>
      </c>
      <c r="AH77">
        <v>451</v>
      </c>
      <c r="AI77">
        <v>482</v>
      </c>
    </row>
    <row r="78" spans="1:35" x14ac:dyDescent="0.45">
      <c r="A78">
        <v>481</v>
      </c>
      <c r="B78">
        <v>467</v>
      </c>
      <c r="C78">
        <v>483</v>
      </c>
      <c r="D78">
        <v>467</v>
      </c>
      <c r="E78">
        <v>479</v>
      </c>
      <c r="F78">
        <v>467</v>
      </c>
      <c r="G78">
        <v>478</v>
      </c>
      <c r="H78">
        <v>467</v>
      </c>
      <c r="I78">
        <v>489</v>
      </c>
      <c r="J78">
        <v>467</v>
      </c>
      <c r="K78">
        <v>481</v>
      </c>
      <c r="L78">
        <v>467</v>
      </c>
      <c r="M78">
        <v>484</v>
      </c>
      <c r="N78">
        <v>467</v>
      </c>
      <c r="O78">
        <v>480</v>
      </c>
      <c r="P78">
        <v>456</v>
      </c>
      <c r="Q78">
        <v>489</v>
      </c>
      <c r="R78">
        <v>467</v>
      </c>
      <c r="S78">
        <v>487</v>
      </c>
      <c r="T78">
        <v>467</v>
      </c>
      <c r="U78">
        <v>482</v>
      </c>
      <c r="V78">
        <v>463</v>
      </c>
      <c r="W78">
        <v>482</v>
      </c>
      <c r="X78">
        <v>482</v>
      </c>
      <c r="Y78">
        <v>463</v>
      </c>
      <c r="Z78">
        <v>482</v>
      </c>
      <c r="AA78">
        <v>475</v>
      </c>
      <c r="AB78">
        <v>441</v>
      </c>
      <c r="AC78">
        <v>482</v>
      </c>
      <c r="AD78">
        <v>483</v>
      </c>
      <c r="AE78">
        <v>463</v>
      </c>
      <c r="AF78">
        <v>482</v>
      </c>
      <c r="AG78">
        <v>483</v>
      </c>
      <c r="AH78">
        <v>463</v>
      </c>
      <c r="AI78">
        <v>482</v>
      </c>
    </row>
    <row r="79" spans="1:35" x14ac:dyDescent="0.45">
      <c r="A79">
        <v>487</v>
      </c>
      <c r="B79">
        <v>467</v>
      </c>
      <c r="C79">
        <v>490</v>
      </c>
      <c r="D79">
        <v>467</v>
      </c>
      <c r="E79">
        <v>482</v>
      </c>
      <c r="F79">
        <v>468</v>
      </c>
      <c r="G79">
        <v>479</v>
      </c>
      <c r="H79">
        <v>467</v>
      </c>
      <c r="I79">
        <v>479</v>
      </c>
      <c r="J79">
        <v>467</v>
      </c>
      <c r="K79">
        <v>479</v>
      </c>
      <c r="L79">
        <v>460</v>
      </c>
      <c r="M79">
        <v>483</v>
      </c>
      <c r="N79">
        <v>460</v>
      </c>
      <c r="O79">
        <v>477</v>
      </c>
      <c r="P79">
        <v>452</v>
      </c>
      <c r="Q79">
        <v>482</v>
      </c>
      <c r="R79">
        <v>460</v>
      </c>
      <c r="S79">
        <v>485</v>
      </c>
      <c r="T79">
        <v>460</v>
      </c>
      <c r="U79">
        <v>474</v>
      </c>
      <c r="V79">
        <v>458</v>
      </c>
      <c r="W79">
        <v>482</v>
      </c>
      <c r="X79">
        <v>474</v>
      </c>
      <c r="Y79">
        <v>458</v>
      </c>
      <c r="Z79">
        <v>482</v>
      </c>
      <c r="AA79">
        <v>485</v>
      </c>
      <c r="AB79">
        <v>443</v>
      </c>
      <c r="AC79">
        <v>481</v>
      </c>
      <c r="AD79">
        <v>480</v>
      </c>
      <c r="AE79">
        <v>458</v>
      </c>
      <c r="AF79">
        <v>482</v>
      </c>
      <c r="AG79">
        <v>480</v>
      </c>
      <c r="AH79">
        <v>458</v>
      </c>
      <c r="AI79">
        <v>482</v>
      </c>
    </row>
    <row r="80" spans="1:35" x14ac:dyDescent="0.45">
      <c r="A80">
        <v>478</v>
      </c>
      <c r="B80">
        <v>461</v>
      </c>
      <c r="C80">
        <v>476</v>
      </c>
      <c r="D80">
        <v>461</v>
      </c>
      <c r="E80">
        <v>476</v>
      </c>
      <c r="F80">
        <v>459</v>
      </c>
      <c r="G80">
        <v>483</v>
      </c>
      <c r="H80">
        <v>461</v>
      </c>
      <c r="I80">
        <v>481</v>
      </c>
      <c r="J80">
        <v>461</v>
      </c>
      <c r="K80">
        <v>482</v>
      </c>
      <c r="L80">
        <v>471</v>
      </c>
      <c r="M80">
        <v>483</v>
      </c>
      <c r="N80">
        <v>471</v>
      </c>
      <c r="O80">
        <v>479</v>
      </c>
      <c r="P80">
        <v>466</v>
      </c>
      <c r="Q80">
        <v>485</v>
      </c>
      <c r="R80">
        <v>471</v>
      </c>
      <c r="S80">
        <v>486</v>
      </c>
      <c r="T80">
        <v>471</v>
      </c>
      <c r="U80">
        <v>481</v>
      </c>
      <c r="V80">
        <v>452</v>
      </c>
      <c r="W80">
        <v>482</v>
      </c>
      <c r="X80">
        <v>481</v>
      </c>
      <c r="Y80">
        <v>452</v>
      </c>
      <c r="Z80">
        <v>482</v>
      </c>
      <c r="AA80">
        <v>484</v>
      </c>
      <c r="AB80">
        <v>457</v>
      </c>
      <c r="AC80">
        <v>482</v>
      </c>
      <c r="AD80">
        <v>486</v>
      </c>
      <c r="AE80">
        <v>452</v>
      </c>
      <c r="AF80">
        <v>482</v>
      </c>
      <c r="AG80">
        <v>486</v>
      </c>
      <c r="AH80">
        <v>452</v>
      </c>
      <c r="AI80">
        <v>482</v>
      </c>
    </row>
    <row r="81" spans="1:35" x14ac:dyDescent="0.45">
      <c r="A81">
        <v>483</v>
      </c>
      <c r="B81">
        <v>460</v>
      </c>
      <c r="C81">
        <v>490</v>
      </c>
      <c r="D81">
        <v>460</v>
      </c>
      <c r="E81">
        <v>484</v>
      </c>
      <c r="F81">
        <v>451</v>
      </c>
      <c r="G81">
        <v>482</v>
      </c>
      <c r="H81">
        <v>460</v>
      </c>
      <c r="I81">
        <v>478</v>
      </c>
      <c r="J81">
        <v>460</v>
      </c>
      <c r="K81">
        <v>484</v>
      </c>
      <c r="L81">
        <v>463</v>
      </c>
      <c r="M81">
        <v>480</v>
      </c>
      <c r="N81">
        <v>463</v>
      </c>
      <c r="O81">
        <v>476</v>
      </c>
      <c r="P81">
        <v>466</v>
      </c>
      <c r="Q81">
        <v>483</v>
      </c>
      <c r="R81">
        <v>463</v>
      </c>
      <c r="S81">
        <v>486</v>
      </c>
      <c r="T81">
        <v>463</v>
      </c>
      <c r="U81">
        <v>478</v>
      </c>
      <c r="V81">
        <v>457</v>
      </c>
      <c r="W81">
        <v>482</v>
      </c>
      <c r="X81">
        <v>478</v>
      </c>
      <c r="Y81">
        <v>457</v>
      </c>
      <c r="Z81">
        <v>482</v>
      </c>
      <c r="AA81">
        <v>483</v>
      </c>
      <c r="AB81">
        <v>448</v>
      </c>
      <c r="AC81">
        <v>483</v>
      </c>
      <c r="AD81">
        <v>485</v>
      </c>
      <c r="AE81">
        <v>457</v>
      </c>
      <c r="AF81">
        <v>482</v>
      </c>
      <c r="AG81">
        <v>485</v>
      </c>
      <c r="AH81">
        <v>457</v>
      </c>
      <c r="AI81">
        <v>482</v>
      </c>
    </row>
    <row r="82" spans="1:35" x14ac:dyDescent="0.45">
      <c r="A82">
        <v>482</v>
      </c>
      <c r="B82">
        <v>476</v>
      </c>
      <c r="C82">
        <v>484</v>
      </c>
      <c r="D82">
        <v>476</v>
      </c>
      <c r="E82">
        <v>487</v>
      </c>
      <c r="F82">
        <v>463</v>
      </c>
      <c r="G82">
        <v>481</v>
      </c>
      <c r="H82">
        <v>476</v>
      </c>
      <c r="I82">
        <v>485</v>
      </c>
      <c r="J82">
        <v>476</v>
      </c>
      <c r="K82">
        <v>481</v>
      </c>
      <c r="L82">
        <v>471</v>
      </c>
      <c r="M82">
        <v>483</v>
      </c>
      <c r="N82">
        <v>471</v>
      </c>
      <c r="O82">
        <v>481</v>
      </c>
      <c r="P82">
        <v>453</v>
      </c>
      <c r="Q82">
        <v>484</v>
      </c>
      <c r="R82">
        <v>471</v>
      </c>
      <c r="S82">
        <v>484</v>
      </c>
      <c r="T82">
        <v>471</v>
      </c>
      <c r="U82">
        <v>480</v>
      </c>
      <c r="V82">
        <v>446</v>
      </c>
      <c r="W82">
        <v>482</v>
      </c>
      <c r="X82">
        <v>480</v>
      </c>
      <c r="Y82">
        <v>446</v>
      </c>
      <c r="Z82">
        <v>482</v>
      </c>
      <c r="AA82">
        <v>477</v>
      </c>
      <c r="AB82">
        <v>442</v>
      </c>
      <c r="AC82">
        <v>480</v>
      </c>
      <c r="AD82">
        <v>478</v>
      </c>
      <c r="AE82">
        <v>446</v>
      </c>
      <c r="AF82">
        <v>482</v>
      </c>
      <c r="AG82">
        <v>478</v>
      </c>
      <c r="AH82">
        <v>446</v>
      </c>
      <c r="AI82">
        <v>482</v>
      </c>
    </row>
    <row r="83" spans="1:35" x14ac:dyDescent="0.45">
      <c r="A83">
        <v>479</v>
      </c>
      <c r="B83">
        <v>458</v>
      </c>
      <c r="C83">
        <v>489</v>
      </c>
      <c r="D83">
        <v>458</v>
      </c>
      <c r="E83">
        <v>478</v>
      </c>
      <c r="F83">
        <v>464</v>
      </c>
      <c r="G83">
        <v>479</v>
      </c>
      <c r="H83">
        <v>458</v>
      </c>
      <c r="I83">
        <v>482</v>
      </c>
      <c r="J83">
        <v>458</v>
      </c>
      <c r="K83">
        <v>484</v>
      </c>
      <c r="L83">
        <v>466</v>
      </c>
      <c r="M83">
        <v>486</v>
      </c>
      <c r="N83">
        <v>466</v>
      </c>
      <c r="O83">
        <v>482</v>
      </c>
      <c r="P83">
        <v>457</v>
      </c>
      <c r="Q83">
        <v>481</v>
      </c>
      <c r="R83">
        <v>466</v>
      </c>
      <c r="S83">
        <v>484</v>
      </c>
      <c r="T83">
        <v>466</v>
      </c>
      <c r="U83">
        <v>482</v>
      </c>
      <c r="V83">
        <v>454</v>
      </c>
      <c r="W83">
        <v>482</v>
      </c>
      <c r="X83">
        <v>482</v>
      </c>
      <c r="Y83">
        <v>454</v>
      </c>
      <c r="Z83">
        <v>482</v>
      </c>
      <c r="AA83">
        <v>481</v>
      </c>
      <c r="AB83">
        <v>437</v>
      </c>
      <c r="AC83">
        <v>483</v>
      </c>
      <c r="AD83">
        <v>474</v>
      </c>
      <c r="AE83">
        <v>454</v>
      </c>
      <c r="AF83">
        <v>482</v>
      </c>
      <c r="AG83">
        <v>474</v>
      </c>
      <c r="AH83">
        <v>454</v>
      </c>
      <c r="AI83">
        <v>482</v>
      </c>
    </row>
    <row r="84" spans="1:35" x14ac:dyDescent="0.45">
      <c r="A84">
        <v>486</v>
      </c>
      <c r="B84">
        <v>470</v>
      </c>
      <c r="C84">
        <v>479</v>
      </c>
      <c r="D84">
        <v>470</v>
      </c>
      <c r="E84">
        <v>485</v>
      </c>
      <c r="F84">
        <v>451</v>
      </c>
      <c r="G84">
        <v>476</v>
      </c>
      <c r="H84">
        <v>470</v>
      </c>
      <c r="I84">
        <v>481</v>
      </c>
      <c r="J84">
        <v>470</v>
      </c>
      <c r="K84">
        <v>479</v>
      </c>
      <c r="L84">
        <v>462</v>
      </c>
      <c r="M84">
        <v>484</v>
      </c>
      <c r="N84">
        <v>460</v>
      </c>
      <c r="O84">
        <v>475</v>
      </c>
      <c r="P84">
        <v>453</v>
      </c>
      <c r="Q84">
        <v>483</v>
      </c>
      <c r="R84">
        <v>462</v>
      </c>
      <c r="S84">
        <v>485</v>
      </c>
      <c r="T84">
        <v>462</v>
      </c>
      <c r="U84">
        <v>483</v>
      </c>
      <c r="V84">
        <v>448</v>
      </c>
      <c r="W84">
        <v>482</v>
      </c>
      <c r="X84">
        <v>483</v>
      </c>
      <c r="Y84">
        <v>448</v>
      </c>
      <c r="Z84">
        <v>482</v>
      </c>
      <c r="AA84">
        <v>480</v>
      </c>
      <c r="AB84">
        <v>432</v>
      </c>
      <c r="AC84">
        <v>481</v>
      </c>
      <c r="AD84">
        <v>486</v>
      </c>
      <c r="AE84">
        <v>448</v>
      </c>
      <c r="AF84">
        <v>482</v>
      </c>
      <c r="AG84">
        <v>486</v>
      </c>
      <c r="AH84">
        <v>448</v>
      </c>
      <c r="AI84">
        <v>482</v>
      </c>
    </row>
    <row r="85" spans="1:35" x14ac:dyDescent="0.45">
      <c r="A85">
        <v>484</v>
      </c>
      <c r="B85">
        <v>466</v>
      </c>
      <c r="C85">
        <v>486</v>
      </c>
      <c r="D85">
        <v>466</v>
      </c>
      <c r="E85">
        <v>482</v>
      </c>
      <c r="F85">
        <v>465</v>
      </c>
      <c r="G85">
        <v>479</v>
      </c>
      <c r="H85">
        <v>466</v>
      </c>
      <c r="I85">
        <v>480</v>
      </c>
      <c r="J85">
        <v>466</v>
      </c>
      <c r="K85">
        <v>485</v>
      </c>
      <c r="L85">
        <v>467</v>
      </c>
      <c r="M85">
        <v>480</v>
      </c>
      <c r="N85">
        <v>467</v>
      </c>
      <c r="O85">
        <v>487</v>
      </c>
      <c r="P85">
        <v>457</v>
      </c>
      <c r="Q85">
        <v>487</v>
      </c>
      <c r="R85">
        <v>470</v>
      </c>
      <c r="S85">
        <v>486</v>
      </c>
      <c r="T85">
        <v>470</v>
      </c>
      <c r="U85">
        <v>490</v>
      </c>
      <c r="V85">
        <v>453</v>
      </c>
      <c r="W85">
        <v>482</v>
      </c>
      <c r="X85">
        <v>490</v>
      </c>
      <c r="Y85">
        <v>453</v>
      </c>
      <c r="Z85">
        <v>482</v>
      </c>
      <c r="AA85">
        <v>487</v>
      </c>
      <c r="AB85">
        <v>440</v>
      </c>
      <c r="AC85">
        <v>483</v>
      </c>
      <c r="AD85">
        <v>475</v>
      </c>
      <c r="AE85">
        <v>453</v>
      </c>
      <c r="AF85">
        <v>482</v>
      </c>
      <c r="AG85">
        <v>475</v>
      </c>
      <c r="AH85">
        <v>453</v>
      </c>
      <c r="AI85">
        <v>482</v>
      </c>
    </row>
    <row r="86" spans="1:35" x14ac:dyDescent="0.45">
      <c r="A86">
        <v>484</v>
      </c>
      <c r="B86">
        <v>461</v>
      </c>
      <c r="C86">
        <v>475</v>
      </c>
      <c r="D86">
        <v>461</v>
      </c>
      <c r="E86">
        <v>477</v>
      </c>
      <c r="F86">
        <v>458</v>
      </c>
      <c r="G86">
        <v>479</v>
      </c>
      <c r="H86">
        <v>461</v>
      </c>
      <c r="I86">
        <v>479</v>
      </c>
      <c r="J86">
        <v>461</v>
      </c>
      <c r="K86">
        <v>487</v>
      </c>
      <c r="L86">
        <v>474</v>
      </c>
      <c r="M86">
        <v>482</v>
      </c>
      <c r="N86">
        <v>474</v>
      </c>
      <c r="O86">
        <v>479</v>
      </c>
      <c r="P86">
        <v>458</v>
      </c>
      <c r="Q86">
        <v>491</v>
      </c>
      <c r="R86">
        <v>474</v>
      </c>
      <c r="S86">
        <v>489</v>
      </c>
      <c r="T86">
        <v>474</v>
      </c>
      <c r="U86">
        <v>478</v>
      </c>
      <c r="V86">
        <v>450</v>
      </c>
      <c r="W86">
        <v>482</v>
      </c>
      <c r="X86">
        <v>478</v>
      </c>
      <c r="Y86">
        <v>450</v>
      </c>
      <c r="Z86">
        <v>482</v>
      </c>
      <c r="AA86">
        <v>480</v>
      </c>
      <c r="AB86">
        <v>454</v>
      </c>
      <c r="AC86">
        <v>483</v>
      </c>
      <c r="AD86">
        <v>477</v>
      </c>
      <c r="AE86">
        <v>450</v>
      </c>
      <c r="AF86">
        <v>482</v>
      </c>
      <c r="AG86">
        <v>477</v>
      </c>
      <c r="AH86">
        <v>450</v>
      </c>
      <c r="AI86">
        <v>482</v>
      </c>
    </row>
    <row r="87" spans="1:35" x14ac:dyDescent="0.45">
      <c r="A87">
        <v>487</v>
      </c>
      <c r="B87">
        <v>462</v>
      </c>
      <c r="C87">
        <v>482</v>
      </c>
      <c r="D87">
        <v>462</v>
      </c>
      <c r="E87">
        <v>480</v>
      </c>
      <c r="F87">
        <v>460</v>
      </c>
      <c r="G87">
        <v>480</v>
      </c>
      <c r="H87">
        <v>462</v>
      </c>
      <c r="I87">
        <v>483</v>
      </c>
      <c r="J87">
        <v>462</v>
      </c>
      <c r="K87">
        <v>478</v>
      </c>
      <c r="L87">
        <v>456</v>
      </c>
      <c r="M87">
        <v>478</v>
      </c>
      <c r="N87">
        <v>456</v>
      </c>
      <c r="O87">
        <v>477</v>
      </c>
      <c r="P87">
        <v>465</v>
      </c>
      <c r="Q87">
        <v>488</v>
      </c>
      <c r="R87">
        <v>456</v>
      </c>
      <c r="S87">
        <v>487</v>
      </c>
      <c r="T87">
        <v>456</v>
      </c>
      <c r="U87">
        <v>480</v>
      </c>
      <c r="V87">
        <v>456</v>
      </c>
      <c r="W87">
        <v>482</v>
      </c>
      <c r="X87">
        <v>480</v>
      </c>
      <c r="Y87">
        <v>456</v>
      </c>
      <c r="Z87">
        <v>482</v>
      </c>
      <c r="AA87">
        <v>486</v>
      </c>
      <c r="AB87">
        <v>434</v>
      </c>
      <c r="AC87">
        <v>481</v>
      </c>
      <c r="AD87">
        <v>482</v>
      </c>
      <c r="AE87">
        <v>456</v>
      </c>
      <c r="AF87">
        <v>482</v>
      </c>
      <c r="AG87">
        <v>482</v>
      </c>
      <c r="AH87">
        <v>456</v>
      </c>
      <c r="AI87">
        <v>482</v>
      </c>
    </row>
    <row r="88" spans="1:35" x14ac:dyDescent="0.45">
      <c r="A88">
        <v>483</v>
      </c>
      <c r="B88">
        <v>464</v>
      </c>
      <c r="C88">
        <v>490</v>
      </c>
      <c r="D88">
        <v>464</v>
      </c>
      <c r="E88">
        <v>480</v>
      </c>
      <c r="F88">
        <v>464</v>
      </c>
      <c r="G88">
        <v>481</v>
      </c>
      <c r="H88">
        <v>464</v>
      </c>
      <c r="I88">
        <v>478</v>
      </c>
      <c r="J88">
        <v>464</v>
      </c>
      <c r="K88">
        <v>488</v>
      </c>
      <c r="L88">
        <v>475</v>
      </c>
      <c r="M88">
        <v>479</v>
      </c>
      <c r="N88">
        <v>475</v>
      </c>
      <c r="O88">
        <v>481</v>
      </c>
      <c r="P88">
        <v>457</v>
      </c>
      <c r="Q88">
        <v>485</v>
      </c>
      <c r="R88">
        <v>472</v>
      </c>
      <c r="S88">
        <v>488</v>
      </c>
      <c r="T88">
        <v>472</v>
      </c>
      <c r="U88">
        <v>480</v>
      </c>
      <c r="V88">
        <v>454</v>
      </c>
      <c r="W88">
        <v>482</v>
      </c>
      <c r="X88">
        <v>480</v>
      </c>
      <c r="Y88">
        <v>454</v>
      </c>
      <c r="Z88">
        <v>482</v>
      </c>
      <c r="AA88">
        <v>484</v>
      </c>
      <c r="AB88">
        <v>453</v>
      </c>
      <c r="AC88">
        <v>481</v>
      </c>
      <c r="AD88">
        <v>473</v>
      </c>
      <c r="AE88">
        <v>454</v>
      </c>
      <c r="AF88">
        <v>482</v>
      </c>
      <c r="AG88">
        <v>473</v>
      </c>
      <c r="AH88">
        <v>454</v>
      </c>
      <c r="AI88">
        <v>482</v>
      </c>
    </row>
    <row r="89" spans="1:35" x14ac:dyDescent="0.45">
      <c r="A89">
        <v>488</v>
      </c>
      <c r="B89">
        <v>474</v>
      </c>
      <c r="C89">
        <v>490</v>
      </c>
      <c r="D89">
        <v>474</v>
      </c>
      <c r="E89">
        <v>473</v>
      </c>
      <c r="F89">
        <v>456</v>
      </c>
      <c r="G89">
        <v>482</v>
      </c>
      <c r="H89">
        <v>474</v>
      </c>
      <c r="I89">
        <v>480</v>
      </c>
      <c r="J89">
        <v>474</v>
      </c>
      <c r="K89">
        <v>478</v>
      </c>
      <c r="L89">
        <v>473</v>
      </c>
      <c r="M89">
        <v>482</v>
      </c>
      <c r="N89">
        <v>473</v>
      </c>
      <c r="O89">
        <v>480</v>
      </c>
      <c r="P89">
        <v>437</v>
      </c>
      <c r="Q89">
        <v>482</v>
      </c>
      <c r="R89">
        <v>473</v>
      </c>
      <c r="S89">
        <v>482</v>
      </c>
      <c r="T89">
        <v>473</v>
      </c>
      <c r="U89">
        <v>487</v>
      </c>
      <c r="V89">
        <v>455</v>
      </c>
      <c r="W89">
        <v>482</v>
      </c>
      <c r="X89">
        <v>487</v>
      </c>
      <c r="Y89">
        <v>455</v>
      </c>
      <c r="Z89">
        <v>482</v>
      </c>
      <c r="AA89">
        <v>485</v>
      </c>
      <c r="AB89">
        <v>411</v>
      </c>
      <c r="AC89">
        <v>481</v>
      </c>
      <c r="AD89">
        <v>476</v>
      </c>
      <c r="AE89">
        <v>455</v>
      </c>
      <c r="AF89">
        <v>482</v>
      </c>
      <c r="AG89">
        <v>476</v>
      </c>
      <c r="AH89">
        <v>455</v>
      </c>
      <c r="AI89">
        <v>482</v>
      </c>
    </row>
    <row r="90" spans="1:35" x14ac:dyDescent="0.45">
      <c r="A90">
        <v>488</v>
      </c>
      <c r="B90">
        <v>465</v>
      </c>
      <c r="C90">
        <v>481</v>
      </c>
      <c r="D90">
        <v>465</v>
      </c>
      <c r="E90">
        <v>483</v>
      </c>
      <c r="F90">
        <v>452</v>
      </c>
      <c r="G90">
        <v>480</v>
      </c>
      <c r="H90">
        <v>457</v>
      </c>
      <c r="I90">
        <v>483</v>
      </c>
      <c r="J90">
        <v>457</v>
      </c>
      <c r="K90">
        <v>479</v>
      </c>
      <c r="L90">
        <v>459</v>
      </c>
      <c r="M90">
        <v>482</v>
      </c>
      <c r="N90">
        <v>459</v>
      </c>
      <c r="O90">
        <v>490</v>
      </c>
      <c r="P90">
        <v>453</v>
      </c>
      <c r="Q90">
        <v>484</v>
      </c>
      <c r="R90">
        <v>459</v>
      </c>
      <c r="S90">
        <v>486</v>
      </c>
      <c r="T90">
        <v>459</v>
      </c>
      <c r="U90">
        <v>486</v>
      </c>
      <c r="V90">
        <v>452</v>
      </c>
      <c r="W90">
        <v>482</v>
      </c>
      <c r="X90">
        <v>486</v>
      </c>
      <c r="Y90">
        <v>452</v>
      </c>
      <c r="Z90">
        <v>482</v>
      </c>
      <c r="AA90">
        <v>487</v>
      </c>
      <c r="AB90">
        <v>445</v>
      </c>
      <c r="AC90">
        <v>482</v>
      </c>
      <c r="AD90">
        <v>484</v>
      </c>
      <c r="AE90">
        <v>452</v>
      </c>
      <c r="AF90">
        <v>482</v>
      </c>
      <c r="AG90">
        <v>484</v>
      </c>
      <c r="AH90">
        <v>452</v>
      </c>
      <c r="AI90">
        <v>482</v>
      </c>
    </row>
    <row r="91" spans="1:35" x14ac:dyDescent="0.45">
      <c r="A91">
        <v>483</v>
      </c>
      <c r="B91">
        <v>463</v>
      </c>
      <c r="C91">
        <v>484</v>
      </c>
      <c r="D91">
        <v>463</v>
      </c>
      <c r="E91">
        <v>481</v>
      </c>
      <c r="F91">
        <v>455</v>
      </c>
      <c r="G91">
        <v>477</v>
      </c>
      <c r="H91">
        <v>468</v>
      </c>
      <c r="I91">
        <v>479</v>
      </c>
      <c r="J91">
        <v>468</v>
      </c>
      <c r="K91">
        <v>478</v>
      </c>
      <c r="L91">
        <v>466</v>
      </c>
      <c r="M91">
        <v>482</v>
      </c>
      <c r="N91">
        <v>466</v>
      </c>
      <c r="O91">
        <v>484</v>
      </c>
      <c r="P91">
        <v>440</v>
      </c>
      <c r="Q91">
        <v>490</v>
      </c>
      <c r="R91">
        <v>463</v>
      </c>
      <c r="S91">
        <v>488</v>
      </c>
      <c r="T91">
        <v>463</v>
      </c>
      <c r="U91">
        <v>483</v>
      </c>
      <c r="V91">
        <v>455</v>
      </c>
      <c r="W91">
        <v>482</v>
      </c>
      <c r="X91">
        <v>483</v>
      </c>
      <c r="Y91">
        <v>455</v>
      </c>
      <c r="Z91">
        <v>482</v>
      </c>
      <c r="AA91">
        <v>486</v>
      </c>
      <c r="AB91">
        <v>435</v>
      </c>
      <c r="AC91">
        <v>482</v>
      </c>
      <c r="AD91">
        <v>478</v>
      </c>
      <c r="AE91">
        <v>455</v>
      </c>
      <c r="AF91">
        <v>482</v>
      </c>
      <c r="AG91">
        <v>478</v>
      </c>
      <c r="AH91">
        <v>455</v>
      </c>
      <c r="AI91">
        <v>482</v>
      </c>
    </row>
    <row r="92" spans="1:35" x14ac:dyDescent="0.45">
      <c r="A92">
        <v>481</v>
      </c>
      <c r="B92">
        <v>460</v>
      </c>
      <c r="C92">
        <v>486</v>
      </c>
      <c r="D92">
        <v>460</v>
      </c>
      <c r="E92">
        <v>482</v>
      </c>
      <c r="F92">
        <v>456</v>
      </c>
      <c r="G92">
        <v>479</v>
      </c>
      <c r="H92">
        <v>460</v>
      </c>
      <c r="I92">
        <v>480</v>
      </c>
      <c r="J92">
        <v>460</v>
      </c>
      <c r="K92">
        <v>478</v>
      </c>
      <c r="L92">
        <v>464</v>
      </c>
      <c r="M92">
        <v>482</v>
      </c>
      <c r="N92">
        <v>464</v>
      </c>
      <c r="O92">
        <v>480</v>
      </c>
      <c r="P92">
        <v>463</v>
      </c>
      <c r="Q92">
        <v>484</v>
      </c>
      <c r="R92">
        <v>464</v>
      </c>
      <c r="S92">
        <v>487</v>
      </c>
      <c r="T92">
        <v>464</v>
      </c>
      <c r="U92">
        <v>479</v>
      </c>
      <c r="V92">
        <v>465</v>
      </c>
      <c r="W92">
        <v>482</v>
      </c>
      <c r="X92">
        <v>479</v>
      </c>
      <c r="Y92">
        <v>465</v>
      </c>
      <c r="Z92">
        <v>482</v>
      </c>
      <c r="AA92">
        <v>483</v>
      </c>
      <c r="AB92">
        <v>434</v>
      </c>
      <c r="AC92">
        <v>481</v>
      </c>
      <c r="AD92">
        <v>474</v>
      </c>
      <c r="AE92">
        <v>465</v>
      </c>
      <c r="AF92">
        <v>482</v>
      </c>
      <c r="AG92">
        <v>474</v>
      </c>
      <c r="AH92">
        <v>465</v>
      </c>
      <c r="AI92">
        <v>482</v>
      </c>
    </row>
    <row r="93" spans="1:35" x14ac:dyDescent="0.45">
      <c r="A93">
        <v>487</v>
      </c>
      <c r="B93">
        <v>466</v>
      </c>
      <c r="C93">
        <v>486</v>
      </c>
      <c r="D93">
        <v>466</v>
      </c>
      <c r="E93">
        <v>487</v>
      </c>
      <c r="F93">
        <v>456</v>
      </c>
      <c r="G93">
        <v>483</v>
      </c>
      <c r="H93">
        <v>459</v>
      </c>
      <c r="I93">
        <v>480</v>
      </c>
      <c r="J93">
        <v>459</v>
      </c>
      <c r="K93">
        <v>480</v>
      </c>
      <c r="L93">
        <v>471</v>
      </c>
      <c r="M93">
        <v>482</v>
      </c>
      <c r="N93">
        <v>471</v>
      </c>
      <c r="O93">
        <v>476</v>
      </c>
      <c r="P93">
        <v>460</v>
      </c>
      <c r="Q93">
        <v>486</v>
      </c>
      <c r="R93">
        <v>469</v>
      </c>
      <c r="S93">
        <v>485</v>
      </c>
      <c r="T93">
        <v>469</v>
      </c>
      <c r="U93">
        <v>474</v>
      </c>
      <c r="V93">
        <v>457</v>
      </c>
      <c r="W93">
        <v>483</v>
      </c>
      <c r="X93">
        <v>474</v>
      </c>
      <c r="Y93">
        <v>457</v>
      </c>
      <c r="Z93">
        <v>483</v>
      </c>
      <c r="AA93">
        <v>479</v>
      </c>
      <c r="AB93">
        <v>435</v>
      </c>
      <c r="AC93">
        <v>481</v>
      </c>
      <c r="AD93">
        <v>486</v>
      </c>
      <c r="AE93">
        <v>457</v>
      </c>
      <c r="AF93">
        <v>483</v>
      </c>
      <c r="AG93">
        <v>486</v>
      </c>
      <c r="AH93">
        <v>457</v>
      </c>
      <c r="AI93">
        <v>483</v>
      </c>
    </row>
    <row r="94" spans="1:35" x14ac:dyDescent="0.45">
      <c r="A94">
        <v>484</v>
      </c>
      <c r="B94">
        <v>463</v>
      </c>
      <c r="C94">
        <v>486</v>
      </c>
      <c r="D94">
        <v>463</v>
      </c>
      <c r="E94">
        <v>485</v>
      </c>
      <c r="F94">
        <v>473</v>
      </c>
      <c r="G94">
        <v>485</v>
      </c>
      <c r="H94">
        <v>465</v>
      </c>
      <c r="I94">
        <v>482</v>
      </c>
      <c r="J94">
        <v>465</v>
      </c>
      <c r="K94">
        <v>486</v>
      </c>
      <c r="L94">
        <v>470</v>
      </c>
      <c r="M94">
        <v>475</v>
      </c>
      <c r="N94">
        <v>470</v>
      </c>
      <c r="O94">
        <v>483</v>
      </c>
      <c r="P94">
        <v>458</v>
      </c>
      <c r="Q94">
        <v>485</v>
      </c>
      <c r="R94">
        <v>470</v>
      </c>
      <c r="S94">
        <v>484</v>
      </c>
      <c r="T94">
        <v>470</v>
      </c>
      <c r="U94">
        <v>483</v>
      </c>
      <c r="V94">
        <v>461</v>
      </c>
      <c r="W94">
        <v>482</v>
      </c>
      <c r="X94">
        <v>483</v>
      </c>
      <c r="Y94">
        <v>461</v>
      </c>
      <c r="Z94">
        <v>482</v>
      </c>
      <c r="AA94">
        <v>483</v>
      </c>
      <c r="AB94">
        <v>451</v>
      </c>
      <c r="AC94">
        <v>481</v>
      </c>
      <c r="AD94">
        <v>472</v>
      </c>
      <c r="AE94">
        <v>461</v>
      </c>
      <c r="AF94">
        <v>482</v>
      </c>
      <c r="AG94">
        <v>472</v>
      </c>
      <c r="AH94">
        <v>461</v>
      </c>
      <c r="AI94">
        <v>482</v>
      </c>
    </row>
    <row r="95" spans="1:35" x14ac:dyDescent="0.45">
      <c r="A95">
        <v>488</v>
      </c>
      <c r="B95">
        <v>459</v>
      </c>
      <c r="C95">
        <v>494</v>
      </c>
      <c r="D95">
        <v>459</v>
      </c>
      <c r="E95">
        <v>480</v>
      </c>
      <c r="F95">
        <v>463</v>
      </c>
      <c r="G95">
        <v>482</v>
      </c>
      <c r="H95">
        <v>462</v>
      </c>
      <c r="I95">
        <v>479</v>
      </c>
      <c r="J95">
        <v>462</v>
      </c>
      <c r="K95">
        <v>488</v>
      </c>
      <c r="L95">
        <v>469</v>
      </c>
      <c r="M95">
        <v>485</v>
      </c>
      <c r="N95">
        <v>469</v>
      </c>
      <c r="O95">
        <v>480</v>
      </c>
      <c r="P95">
        <v>440</v>
      </c>
      <c r="Q95">
        <v>484</v>
      </c>
      <c r="R95">
        <v>469</v>
      </c>
      <c r="S95">
        <v>486</v>
      </c>
      <c r="T95">
        <v>469</v>
      </c>
      <c r="U95">
        <v>486</v>
      </c>
      <c r="V95">
        <v>462</v>
      </c>
      <c r="W95">
        <v>481</v>
      </c>
      <c r="X95">
        <v>486</v>
      </c>
      <c r="Y95">
        <v>462</v>
      </c>
      <c r="Z95">
        <v>481</v>
      </c>
      <c r="AA95">
        <v>480</v>
      </c>
      <c r="AB95">
        <v>427</v>
      </c>
      <c r="AC95">
        <v>483</v>
      </c>
      <c r="AD95">
        <v>476</v>
      </c>
      <c r="AE95">
        <v>462</v>
      </c>
      <c r="AF95">
        <v>481</v>
      </c>
      <c r="AG95">
        <v>476</v>
      </c>
      <c r="AH95">
        <v>462</v>
      </c>
      <c r="AI95">
        <v>481</v>
      </c>
    </row>
    <row r="96" spans="1:35" x14ac:dyDescent="0.45">
      <c r="A96">
        <v>482</v>
      </c>
      <c r="B96">
        <v>453</v>
      </c>
      <c r="C96">
        <v>482</v>
      </c>
      <c r="D96">
        <v>453</v>
      </c>
      <c r="E96">
        <v>486</v>
      </c>
      <c r="F96">
        <v>451</v>
      </c>
      <c r="G96">
        <v>481</v>
      </c>
      <c r="H96">
        <v>453</v>
      </c>
      <c r="I96">
        <v>479</v>
      </c>
      <c r="J96">
        <v>453</v>
      </c>
      <c r="K96">
        <v>485</v>
      </c>
      <c r="L96">
        <v>465</v>
      </c>
      <c r="M96">
        <v>486</v>
      </c>
      <c r="N96">
        <v>468</v>
      </c>
      <c r="O96">
        <v>479</v>
      </c>
      <c r="P96">
        <v>458</v>
      </c>
      <c r="Q96">
        <v>483</v>
      </c>
      <c r="R96">
        <v>465</v>
      </c>
      <c r="S96">
        <v>483</v>
      </c>
      <c r="T96">
        <v>465</v>
      </c>
      <c r="U96">
        <v>487</v>
      </c>
      <c r="V96">
        <v>456</v>
      </c>
      <c r="W96">
        <v>482</v>
      </c>
      <c r="X96">
        <v>487</v>
      </c>
      <c r="Y96">
        <v>456</v>
      </c>
      <c r="Z96">
        <v>482</v>
      </c>
      <c r="AA96">
        <v>477</v>
      </c>
      <c r="AB96">
        <v>454</v>
      </c>
      <c r="AC96">
        <v>479</v>
      </c>
      <c r="AD96">
        <v>478</v>
      </c>
      <c r="AE96">
        <v>456</v>
      </c>
      <c r="AF96">
        <v>482</v>
      </c>
      <c r="AG96">
        <v>478</v>
      </c>
      <c r="AH96">
        <v>456</v>
      </c>
      <c r="AI96">
        <v>482</v>
      </c>
    </row>
    <row r="97" spans="1:149" x14ac:dyDescent="0.45">
      <c r="A97">
        <v>496</v>
      </c>
      <c r="B97">
        <v>459</v>
      </c>
      <c r="C97">
        <v>485</v>
      </c>
      <c r="D97">
        <v>459</v>
      </c>
      <c r="E97">
        <v>478</v>
      </c>
      <c r="F97">
        <v>451</v>
      </c>
      <c r="G97">
        <v>484</v>
      </c>
      <c r="H97">
        <v>459</v>
      </c>
      <c r="I97">
        <v>476</v>
      </c>
      <c r="J97">
        <v>459</v>
      </c>
      <c r="K97">
        <v>489</v>
      </c>
      <c r="L97">
        <v>460</v>
      </c>
      <c r="M97">
        <v>484</v>
      </c>
      <c r="N97">
        <v>460</v>
      </c>
      <c r="O97">
        <v>486</v>
      </c>
      <c r="P97">
        <v>464</v>
      </c>
      <c r="Q97">
        <v>488</v>
      </c>
      <c r="R97">
        <v>460</v>
      </c>
      <c r="S97">
        <v>486</v>
      </c>
      <c r="T97">
        <v>460</v>
      </c>
      <c r="U97">
        <v>476</v>
      </c>
      <c r="V97">
        <v>458</v>
      </c>
      <c r="W97">
        <v>482</v>
      </c>
      <c r="X97">
        <v>476</v>
      </c>
      <c r="Y97">
        <v>458</v>
      </c>
      <c r="Z97">
        <v>482</v>
      </c>
      <c r="AA97">
        <v>479</v>
      </c>
      <c r="AB97">
        <v>449</v>
      </c>
      <c r="AC97">
        <v>481</v>
      </c>
      <c r="AD97">
        <v>476</v>
      </c>
      <c r="AE97">
        <v>458</v>
      </c>
      <c r="AF97">
        <v>482</v>
      </c>
      <c r="AG97">
        <v>476</v>
      </c>
      <c r="AH97">
        <v>458</v>
      </c>
      <c r="AI97">
        <v>482</v>
      </c>
    </row>
    <row r="98" spans="1:149" x14ac:dyDescent="0.45">
      <c r="A98">
        <v>486</v>
      </c>
      <c r="B98">
        <v>467</v>
      </c>
      <c r="C98">
        <v>481</v>
      </c>
      <c r="D98">
        <v>467</v>
      </c>
      <c r="E98">
        <v>480</v>
      </c>
      <c r="F98">
        <v>455</v>
      </c>
      <c r="G98">
        <v>486</v>
      </c>
      <c r="H98">
        <v>467</v>
      </c>
      <c r="I98">
        <v>483</v>
      </c>
      <c r="J98">
        <v>467</v>
      </c>
      <c r="K98">
        <v>485</v>
      </c>
      <c r="L98">
        <v>457</v>
      </c>
      <c r="M98">
        <v>480</v>
      </c>
      <c r="N98">
        <v>457</v>
      </c>
      <c r="O98">
        <v>492</v>
      </c>
      <c r="P98">
        <v>466</v>
      </c>
      <c r="Q98">
        <v>489</v>
      </c>
      <c r="R98">
        <v>457</v>
      </c>
      <c r="S98">
        <v>487</v>
      </c>
      <c r="T98">
        <v>457</v>
      </c>
      <c r="U98">
        <v>478</v>
      </c>
      <c r="V98">
        <v>443</v>
      </c>
      <c r="W98">
        <v>482</v>
      </c>
      <c r="X98">
        <v>478</v>
      </c>
      <c r="Y98">
        <v>443</v>
      </c>
      <c r="Z98">
        <v>482</v>
      </c>
      <c r="AA98">
        <v>477</v>
      </c>
      <c r="AB98">
        <v>450</v>
      </c>
      <c r="AC98">
        <v>481</v>
      </c>
      <c r="AD98">
        <v>485</v>
      </c>
      <c r="AE98">
        <v>443</v>
      </c>
      <c r="AF98">
        <v>482</v>
      </c>
      <c r="AG98">
        <v>485</v>
      </c>
      <c r="AH98">
        <v>443</v>
      </c>
      <c r="AI98">
        <v>482</v>
      </c>
    </row>
    <row r="99" spans="1:149" x14ac:dyDescent="0.45">
      <c r="A99">
        <v>482</v>
      </c>
      <c r="B99">
        <v>469</v>
      </c>
      <c r="C99">
        <v>487</v>
      </c>
      <c r="D99">
        <v>469</v>
      </c>
      <c r="E99">
        <v>488</v>
      </c>
      <c r="F99">
        <v>461</v>
      </c>
      <c r="G99">
        <v>483</v>
      </c>
      <c r="H99">
        <v>469</v>
      </c>
      <c r="I99">
        <v>474</v>
      </c>
      <c r="J99">
        <v>469</v>
      </c>
      <c r="K99">
        <v>483</v>
      </c>
      <c r="L99">
        <v>460</v>
      </c>
      <c r="M99">
        <v>489</v>
      </c>
      <c r="N99">
        <v>460</v>
      </c>
      <c r="O99">
        <v>489</v>
      </c>
      <c r="P99">
        <v>448</v>
      </c>
      <c r="Q99">
        <v>482</v>
      </c>
      <c r="R99">
        <v>453</v>
      </c>
      <c r="S99">
        <v>480</v>
      </c>
      <c r="T99">
        <v>453</v>
      </c>
      <c r="U99">
        <v>484</v>
      </c>
      <c r="V99">
        <v>451</v>
      </c>
      <c r="W99">
        <v>482</v>
      </c>
      <c r="X99">
        <v>484</v>
      </c>
      <c r="Y99">
        <v>451</v>
      </c>
      <c r="Z99">
        <v>482</v>
      </c>
      <c r="AA99">
        <v>482</v>
      </c>
      <c r="AB99">
        <v>428</v>
      </c>
      <c r="AC99">
        <v>482</v>
      </c>
      <c r="AD99">
        <v>479</v>
      </c>
      <c r="AE99">
        <v>451</v>
      </c>
      <c r="AF99">
        <v>482</v>
      </c>
      <c r="AG99">
        <v>479</v>
      </c>
      <c r="AH99">
        <v>451</v>
      </c>
      <c r="AI99">
        <v>482</v>
      </c>
    </row>
    <row r="100" spans="1:149" x14ac:dyDescent="0.45">
      <c r="A100">
        <v>478</v>
      </c>
      <c r="B100">
        <v>461</v>
      </c>
      <c r="C100">
        <v>486</v>
      </c>
      <c r="D100">
        <v>461</v>
      </c>
      <c r="E100">
        <v>483</v>
      </c>
      <c r="F100">
        <v>461</v>
      </c>
      <c r="G100">
        <v>481</v>
      </c>
      <c r="H100">
        <v>461</v>
      </c>
      <c r="I100">
        <v>485</v>
      </c>
      <c r="J100">
        <v>461</v>
      </c>
      <c r="K100">
        <v>477</v>
      </c>
      <c r="L100">
        <v>466</v>
      </c>
      <c r="M100">
        <v>483</v>
      </c>
      <c r="N100">
        <v>466</v>
      </c>
      <c r="O100">
        <v>478</v>
      </c>
      <c r="P100">
        <v>466</v>
      </c>
      <c r="Q100">
        <v>484</v>
      </c>
      <c r="R100">
        <v>466</v>
      </c>
      <c r="S100">
        <v>484</v>
      </c>
      <c r="T100">
        <v>466</v>
      </c>
      <c r="U100">
        <v>482</v>
      </c>
      <c r="V100">
        <v>452</v>
      </c>
      <c r="W100">
        <v>482</v>
      </c>
      <c r="X100">
        <v>482</v>
      </c>
      <c r="Y100">
        <v>452</v>
      </c>
      <c r="Z100">
        <v>482</v>
      </c>
      <c r="AA100">
        <v>482</v>
      </c>
      <c r="AB100">
        <v>437</v>
      </c>
      <c r="AC100">
        <v>482</v>
      </c>
      <c r="AD100">
        <v>480</v>
      </c>
      <c r="AE100">
        <v>452</v>
      </c>
      <c r="AF100">
        <v>482</v>
      </c>
      <c r="AG100">
        <v>480</v>
      </c>
      <c r="AH100">
        <v>452</v>
      </c>
      <c r="AI100">
        <v>482</v>
      </c>
    </row>
    <row r="101" spans="1:149" x14ac:dyDescent="0.45">
      <c r="A101">
        <v>481</v>
      </c>
      <c r="B101">
        <v>469</v>
      </c>
      <c r="C101">
        <v>482</v>
      </c>
      <c r="D101">
        <v>469</v>
      </c>
      <c r="E101">
        <v>484</v>
      </c>
      <c r="F101">
        <v>453</v>
      </c>
      <c r="G101">
        <v>484</v>
      </c>
      <c r="H101">
        <v>469</v>
      </c>
      <c r="I101">
        <v>479</v>
      </c>
      <c r="J101">
        <v>469</v>
      </c>
      <c r="K101">
        <v>479</v>
      </c>
      <c r="L101">
        <v>477</v>
      </c>
      <c r="M101">
        <v>487</v>
      </c>
      <c r="N101">
        <v>477</v>
      </c>
      <c r="O101">
        <v>486</v>
      </c>
      <c r="P101">
        <v>463</v>
      </c>
      <c r="Q101">
        <v>484</v>
      </c>
      <c r="R101">
        <v>477</v>
      </c>
      <c r="S101">
        <v>483</v>
      </c>
      <c r="T101">
        <v>477</v>
      </c>
      <c r="U101">
        <v>484</v>
      </c>
      <c r="V101">
        <v>469</v>
      </c>
      <c r="W101">
        <v>482</v>
      </c>
      <c r="X101">
        <v>484</v>
      </c>
      <c r="Y101">
        <v>469</v>
      </c>
      <c r="Z101">
        <v>482</v>
      </c>
      <c r="AA101">
        <v>482</v>
      </c>
      <c r="AB101">
        <v>453</v>
      </c>
      <c r="AC101">
        <v>480</v>
      </c>
      <c r="AD101">
        <v>484</v>
      </c>
      <c r="AE101">
        <v>469</v>
      </c>
      <c r="AF101">
        <v>482</v>
      </c>
      <c r="AG101">
        <v>484</v>
      </c>
      <c r="AH101">
        <v>469</v>
      </c>
      <c r="AI101">
        <v>482</v>
      </c>
    </row>
    <row r="102" spans="1:149" x14ac:dyDescent="0.45">
      <c r="A102">
        <v>477</v>
      </c>
      <c r="B102">
        <v>470</v>
      </c>
      <c r="C102">
        <v>478</v>
      </c>
      <c r="D102">
        <v>467</v>
      </c>
      <c r="E102">
        <v>481</v>
      </c>
      <c r="F102">
        <v>462</v>
      </c>
      <c r="G102">
        <v>482</v>
      </c>
      <c r="H102">
        <v>470</v>
      </c>
      <c r="I102">
        <v>486</v>
      </c>
      <c r="J102">
        <v>470</v>
      </c>
      <c r="K102">
        <v>483</v>
      </c>
      <c r="L102">
        <v>469</v>
      </c>
      <c r="M102">
        <v>477</v>
      </c>
      <c r="N102">
        <v>469</v>
      </c>
      <c r="O102">
        <v>484</v>
      </c>
      <c r="P102">
        <v>472</v>
      </c>
      <c r="Q102">
        <v>482</v>
      </c>
      <c r="R102">
        <v>469</v>
      </c>
      <c r="S102">
        <v>483</v>
      </c>
      <c r="T102">
        <v>469</v>
      </c>
      <c r="U102">
        <v>487</v>
      </c>
      <c r="V102">
        <v>445</v>
      </c>
      <c r="W102">
        <v>482</v>
      </c>
      <c r="X102">
        <v>487</v>
      </c>
      <c r="Y102">
        <v>445</v>
      </c>
      <c r="Z102">
        <v>482</v>
      </c>
      <c r="AA102">
        <v>476</v>
      </c>
      <c r="AB102">
        <v>457</v>
      </c>
      <c r="AC102">
        <v>483</v>
      </c>
      <c r="AD102">
        <v>482</v>
      </c>
      <c r="AE102">
        <v>445</v>
      </c>
      <c r="AF102">
        <v>482</v>
      </c>
      <c r="AG102">
        <v>482</v>
      </c>
      <c r="AH102">
        <v>445</v>
      </c>
      <c r="AI102">
        <v>482</v>
      </c>
    </row>
    <row r="104" spans="1:149" x14ac:dyDescent="0.45">
      <c r="A104" t="s">
        <v>0</v>
      </c>
      <c r="AL104" t="s">
        <v>19</v>
      </c>
      <c r="AM104" s="3">
        <v>2.2000000000000002</v>
      </c>
      <c r="BW104" t="s">
        <v>31</v>
      </c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</row>
    <row r="105" spans="1:149" x14ac:dyDescent="0.45"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</row>
    <row r="106" spans="1:149" x14ac:dyDescent="0.45">
      <c r="A106" s="2"/>
      <c r="B106" s="2" t="str">
        <f>A2</f>
        <v>UF Bitdiff Cbrt</v>
      </c>
      <c r="C106" s="2" t="str">
        <f t="shared" ref="C106:AJ106" si="0">B2</f>
        <v>UF BitdiffVA Cbrt</v>
      </c>
      <c r="D106" s="2" t="str">
        <f t="shared" si="0"/>
        <v>UF HardLog Cbrt</v>
      </c>
      <c r="E106" s="2" t="str">
        <f t="shared" si="0"/>
        <v>UF HardLogVA Cbrt</v>
      </c>
      <c r="F106" s="2" t="str">
        <f t="shared" si="0"/>
        <v>UF Log Cbrt</v>
      </c>
      <c r="G106" s="2" t="str">
        <f t="shared" si="0"/>
        <v>UF LogVA Cbrt</v>
      </c>
      <c r="H106" s="2" t="str">
        <f t="shared" si="0"/>
        <v>UF Mul Cbrt</v>
      </c>
      <c r="I106" s="2" t="str">
        <f t="shared" si="0"/>
        <v>UF MulVA Cbrt</v>
      </c>
      <c r="J106" s="2" t="str">
        <f t="shared" si="0"/>
        <v>UF NoLog Cbrt</v>
      </c>
      <c r="K106" s="2" t="str">
        <f t="shared" si="0"/>
        <v>UF NoLogVA Cbrt</v>
      </c>
      <c r="L106" s="2" t="str">
        <f t="shared" si="0"/>
        <v>UFDistr Bitdiff Cbrt</v>
      </c>
      <c r="M106" s="2" t="str">
        <f t="shared" si="0"/>
        <v>UFDistr BitdiffVA Cbrt</v>
      </c>
      <c r="N106" s="2" t="str">
        <f t="shared" si="0"/>
        <v>UFDistr HardLog Cbrt</v>
      </c>
      <c r="O106" s="2" t="str">
        <f t="shared" si="0"/>
        <v>UFDistr HardLogVA Cbrt</v>
      </c>
      <c r="P106" s="2" t="str">
        <f t="shared" si="0"/>
        <v>UFDistr Log Cbrt</v>
      </c>
      <c r="Q106" s="2" t="str">
        <f t="shared" si="0"/>
        <v>UFDistr LogVA Cbrt</v>
      </c>
      <c r="R106" s="2" t="str">
        <f t="shared" si="0"/>
        <v>UFDistr Mul Cbrt</v>
      </c>
      <c r="S106" s="2" t="str">
        <f t="shared" si="0"/>
        <v>UFDistr MulVA Cbrt</v>
      </c>
      <c r="T106" s="2" t="str">
        <f t="shared" si="0"/>
        <v>UFDistr NoLog Cbrt</v>
      </c>
      <c r="U106" s="2" t="str">
        <f t="shared" si="0"/>
        <v>UFDistr NoLogVA Cbrt</v>
      </c>
      <c r="V106" s="2" t="str">
        <f t="shared" si="0"/>
        <v>UFCenter Bitdiff Cbrt</v>
      </c>
      <c r="W106" s="2" t="str">
        <f t="shared" si="0"/>
        <v>UFCenter BitdiffVA Cbrt</v>
      </c>
      <c r="X106" s="2" t="str">
        <f t="shared" si="0"/>
        <v>UFCenter BitdiffFN Cbrt</v>
      </c>
      <c r="Y106" s="2" t="str">
        <f t="shared" si="0"/>
        <v>UFCenter HardLog Cbrt</v>
      </c>
      <c r="Z106" s="2" t="str">
        <f t="shared" si="0"/>
        <v>UFCenter HardLogVA Cbrt</v>
      </c>
      <c r="AA106" s="2" t="str">
        <f t="shared" si="0"/>
        <v>UFCenter HardLogFN Cbrt</v>
      </c>
      <c r="AB106" s="2" t="str">
        <f t="shared" si="0"/>
        <v>UFCenter Log Cbrt</v>
      </c>
      <c r="AC106" s="2" t="str">
        <f t="shared" si="0"/>
        <v>UFCenter LogVA Cbrt</v>
      </c>
      <c r="AD106" s="2" t="str">
        <f t="shared" si="0"/>
        <v>UFCenter LogFN Cbrt</v>
      </c>
      <c r="AE106" s="2" t="str">
        <f t="shared" si="0"/>
        <v>UFCenter Mul Cbrt</v>
      </c>
      <c r="AF106" s="2" t="str">
        <f t="shared" si="0"/>
        <v>UFCenter MulVA Cbrt</v>
      </c>
      <c r="AG106" s="2" t="str">
        <f t="shared" si="0"/>
        <v>UFCenter MulFN Cbrt</v>
      </c>
      <c r="AH106" s="2" t="str">
        <f t="shared" si="0"/>
        <v>UFCenter NoLog Cbrt</v>
      </c>
      <c r="AI106" s="2" t="str">
        <f t="shared" si="0"/>
        <v>UFCenter NoLogVA Cbrt</v>
      </c>
      <c r="AJ106" s="2" t="str">
        <f t="shared" si="0"/>
        <v>UFCenter NoLogFN Cbrt</v>
      </c>
      <c r="AM106" s="4" t="str">
        <f>A2</f>
        <v>UF Bitdiff Cbrt</v>
      </c>
      <c r="AN106" s="4" t="str">
        <f t="shared" ref="AN106:BU106" si="1">B2</f>
        <v>UF BitdiffVA Cbrt</v>
      </c>
      <c r="AO106" s="4" t="str">
        <f t="shared" si="1"/>
        <v>UF HardLog Cbrt</v>
      </c>
      <c r="AP106" s="4" t="str">
        <f t="shared" si="1"/>
        <v>UF HardLogVA Cbrt</v>
      </c>
      <c r="AQ106" s="4" t="str">
        <f t="shared" si="1"/>
        <v>UF Log Cbrt</v>
      </c>
      <c r="AR106" s="4" t="str">
        <f t="shared" si="1"/>
        <v>UF LogVA Cbrt</v>
      </c>
      <c r="AS106" s="4" t="str">
        <f t="shared" si="1"/>
        <v>UF Mul Cbrt</v>
      </c>
      <c r="AT106" s="4" t="str">
        <f t="shared" si="1"/>
        <v>UF MulVA Cbrt</v>
      </c>
      <c r="AU106" s="4" t="str">
        <f t="shared" si="1"/>
        <v>UF NoLog Cbrt</v>
      </c>
      <c r="AV106" s="4" t="str">
        <f t="shared" si="1"/>
        <v>UF NoLogVA Cbrt</v>
      </c>
      <c r="AW106" s="4" t="str">
        <f t="shared" si="1"/>
        <v>UFDistr Bitdiff Cbrt</v>
      </c>
      <c r="AX106" s="4" t="str">
        <f t="shared" si="1"/>
        <v>UFDistr BitdiffVA Cbrt</v>
      </c>
      <c r="AY106" s="4" t="str">
        <f t="shared" si="1"/>
        <v>UFDistr HardLog Cbrt</v>
      </c>
      <c r="AZ106" s="4" t="str">
        <f t="shared" si="1"/>
        <v>UFDistr HardLogVA Cbrt</v>
      </c>
      <c r="BA106" s="4" t="str">
        <f t="shared" si="1"/>
        <v>UFDistr Log Cbrt</v>
      </c>
      <c r="BB106" s="4" t="str">
        <f t="shared" si="1"/>
        <v>UFDistr LogVA Cbrt</v>
      </c>
      <c r="BC106" s="4" t="str">
        <f t="shared" si="1"/>
        <v>UFDistr Mul Cbrt</v>
      </c>
      <c r="BD106" s="4" t="str">
        <f t="shared" si="1"/>
        <v>UFDistr MulVA Cbrt</v>
      </c>
      <c r="BE106" s="4" t="str">
        <f t="shared" si="1"/>
        <v>UFDistr NoLog Cbrt</v>
      </c>
      <c r="BF106" s="4" t="str">
        <f t="shared" si="1"/>
        <v>UFDistr NoLogVA Cbrt</v>
      </c>
      <c r="BG106" s="4" t="str">
        <f t="shared" si="1"/>
        <v>UFCenter Bitdiff Cbrt</v>
      </c>
      <c r="BH106" s="4" t="str">
        <f t="shared" si="1"/>
        <v>UFCenter BitdiffVA Cbrt</v>
      </c>
      <c r="BI106" s="4" t="str">
        <f t="shared" si="1"/>
        <v>UFCenter BitdiffFN Cbrt</v>
      </c>
      <c r="BJ106" s="4" t="str">
        <f t="shared" si="1"/>
        <v>UFCenter HardLog Cbrt</v>
      </c>
      <c r="BK106" s="4" t="str">
        <f t="shared" si="1"/>
        <v>UFCenter HardLogVA Cbrt</v>
      </c>
      <c r="BL106" s="4" t="str">
        <f t="shared" si="1"/>
        <v>UFCenter HardLogFN Cbrt</v>
      </c>
      <c r="BM106" s="4" t="str">
        <f t="shared" si="1"/>
        <v>UFCenter Log Cbrt</v>
      </c>
      <c r="BN106" s="4" t="str">
        <f t="shared" si="1"/>
        <v>UFCenter LogVA Cbrt</v>
      </c>
      <c r="BO106" s="4" t="str">
        <f t="shared" si="1"/>
        <v>UFCenter LogFN Cbrt</v>
      </c>
      <c r="BP106" s="4" t="str">
        <f t="shared" si="1"/>
        <v>UFCenter Mul Cbrt</v>
      </c>
      <c r="BQ106" s="4" t="str">
        <f t="shared" si="1"/>
        <v>UFCenter MulVA Cbrt</v>
      </c>
      <c r="BR106" s="4" t="str">
        <f t="shared" si="1"/>
        <v>UFCenter MulFN Cbrt</v>
      </c>
      <c r="BS106" s="4" t="str">
        <f t="shared" si="1"/>
        <v>UFCenter NoLog Cbrt</v>
      </c>
      <c r="BT106" s="4" t="str">
        <f t="shared" si="1"/>
        <v>UFCenter NoLogVA Cbrt</v>
      </c>
      <c r="BU106" s="4" t="str">
        <f t="shared" si="1"/>
        <v>UFCenter NoLogFN Cbrt</v>
      </c>
      <c r="BW106" s="2"/>
      <c r="BX106" s="2" t="str">
        <f>A2</f>
        <v>UF Bitdiff Cbrt</v>
      </c>
      <c r="BY106" s="2" t="str">
        <f t="shared" ref="BY106:DF106" si="2">B2</f>
        <v>UF BitdiffVA Cbrt</v>
      </c>
      <c r="BZ106" s="2" t="str">
        <f t="shared" si="2"/>
        <v>UF HardLog Cbrt</v>
      </c>
      <c r="CA106" s="2" t="str">
        <f t="shared" si="2"/>
        <v>UF HardLogVA Cbrt</v>
      </c>
      <c r="CB106" s="2" t="str">
        <f t="shared" si="2"/>
        <v>UF Log Cbrt</v>
      </c>
      <c r="CC106" s="2" t="str">
        <f t="shared" si="2"/>
        <v>UF LogVA Cbrt</v>
      </c>
      <c r="CD106" s="2" t="str">
        <f t="shared" si="2"/>
        <v>UF Mul Cbrt</v>
      </c>
      <c r="CE106" s="2" t="str">
        <f t="shared" si="2"/>
        <v>UF MulVA Cbrt</v>
      </c>
      <c r="CF106" s="2" t="str">
        <f t="shared" si="2"/>
        <v>UF NoLog Cbrt</v>
      </c>
      <c r="CG106" s="2" t="str">
        <f t="shared" si="2"/>
        <v>UF NoLogVA Cbrt</v>
      </c>
      <c r="CH106" s="2" t="str">
        <f t="shared" si="2"/>
        <v>UFDistr Bitdiff Cbrt</v>
      </c>
      <c r="CI106" s="2" t="str">
        <f t="shared" si="2"/>
        <v>UFDistr BitdiffVA Cbrt</v>
      </c>
      <c r="CJ106" s="2" t="str">
        <f t="shared" si="2"/>
        <v>UFDistr HardLog Cbrt</v>
      </c>
      <c r="CK106" s="2" t="str">
        <f t="shared" si="2"/>
        <v>UFDistr HardLogVA Cbrt</v>
      </c>
      <c r="CL106" s="2" t="str">
        <f t="shared" si="2"/>
        <v>UFDistr Log Cbrt</v>
      </c>
      <c r="CM106" s="2" t="str">
        <f t="shared" si="2"/>
        <v>UFDistr LogVA Cbrt</v>
      </c>
      <c r="CN106" s="2" t="str">
        <f t="shared" si="2"/>
        <v>UFDistr Mul Cbrt</v>
      </c>
      <c r="CO106" s="2" t="str">
        <f t="shared" si="2"/>
        <v>UFDistr MulVA Cbrt</v>
      </c>
      <c r="CP106" s="2" t="str">
        <f t="shared" si="2"/>
        <v>UFDistr NoLog Cbrt</v>
      </c>
      <c r="CQ106" s="2" t="str">
        <f t="shared" si="2"/>
        <v>UFDistr NoLogVA Cbrt</v>
      </c>
      <c r="CR106" s="2" t="str">
        <f t="shared" si="2"/>
        <v>UFCenter Bitdiff Cbrt</v>
      </c>
      <c r="CS106" s="2" t="str">
        <f t="shared" si="2"/>
        <v>UFCenter BitdiffVA Cbrt</v>
      </c>
      <c r="CT106" s="2" t="str">
        <f t="shared" si="2"/>
        <v>UFCenter BitdiffFN Cbrt</v>
      </c>
      <c r="CU106" s="2" t="str">
        <f t="shared" si="2"/>
        <v>UFCenter HardLog Cbrt</v>
      </c>
      <c r="CV106" s="2" t="str">
        <f t="shared" si="2"/>
        <v>UFCenter HardLogVA Cbrt</v>
      </c>
      <c r="CW106" s="2" t="str">
        <f t="shared" si="2"/>
        <v>UFCenter HardLogFN Cbrt</v>
      </c>
      <c r="CX106" s="2" t="str">
        <f t="shared" si="2"/>
        <v>UFCenter Log Cbrt</v>
      </c>
      <c r="CY106" s="2" t="str">
        <f t="shared" si="2"/>
        <v>UFCenter LogVA Cbrt</v>
      </c>
      <c r="CZ106" s="2" t="str">
        <f t="shared" si="2"/>
        <v>UFCenter LogFN Cbrt</v>
      </c>
      <c r="DA106" s="2" t="str">
        <f t="shared" si="2"/>
        <v>UFCenter Mul Cbrt</v>
      </c>
      <c r="DB106" s="2" t="str">
        <f t="shared" si="2"/>
        <v>UFCenter MulVA Cbrt</v>
      </c>
      <c r="DC106" s="2" t="str">
        <f t="shared" si="2"/>
        <v>UFCenter MulFN Cbrt</v>
      </c>
      <c r="DD106" s="2" t="str">
        <f t="shared" si="2"/>
        <v>UFCenter NoLog Cbrt</v>
      </c>
      <c r="DE106" s="2" t="str">
        <f t="shared" si="2"/>
        <v>UFCenter NoLogVA Cbrt</v>
      </c>
      <c r="DF106" s="2" t="str">
        <f t="shared" si="2"/>
        <v>UFCenter NoLogFN Cbrt</v>
      </c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</row>
    <row r="107" spans="1:149" x14ac:dyDescent="0.45">
      <c r="A107" t="s">
        <v>1</v>
      </c>
      <c r="B107">
        <f>AVERAGE(A3:A102)</f>
        <v>484.71</v>
      </c>
      <c r="C107">
        <f t="shared" ref="C107:AJ107" si="3">AVERAGE(B3:B102)</f>
        <v>464.12</v>
      </c>
      <c r="D107">
        <f t="shared" si="3"/>
        <v>484.93</v>
      </c>
      <c r="E107">
        <f t="shared" si="3"/>
        <v>464.03</v>
      </c>
      <c r="F107">
        <f t="shared" si="3"/>
        <v>480.86</v>
      </c>
      <c r="G107">
        <f t="shared" si="3"/>
        <v>459.47</v>
      </c>
      <c r="H107">
        <f t="shared" si="3"/>
        <v>481.54</v>
      </c>
      <c r="I107">
        <f t="shared" si="3"/>
        <v>463.86</v>
      </c>
      <c r="J107">
        <f t="shared" si="3"/>
        <v>480.79</v>
      </c>
      <c r="K107">
        <f t="shared" si="3"/>
        <v>463.86</v>
      </c>
      <c r="L107">
        <f t="shared" si="3"/>
        <v>481.9</v>
      </c>
      <c r="M107">
        <f t="shared" si="3"/>
        <v>466.48</v>
      </c>
      <c r="N107">
        <f t="shared" si="3"/>
        <v>482.5</v>
      </c>
      <c r="O107">
        <f t="shared" si="3"/>
        <v>466.39</v>
      </c>
      <c r="P107">
        <f t="shared" si="3"/>
        <v>481.65</v>
      </c>
      <c r="Q107">
        <f t="shared" si="3"/>
        <v>456.34</v>
      </c>
      <c r="R107">
        <f t="shared" si="3"/>
        <v>484.4</v>
      </c>
      <c r="S107">
        <f t="shared" si="3"/>
        <v>466.41</v>
      </c>
      <c r="T107">
        <f t="shared" si="3"/>
        <v>484.28</v>
      </c>
      <c r="U107">
        <f t="shared" si="3"/>
        <v>466.41</v>
      </c>
      <c r="V107">
        <f t="shared" si="3"/>
        <v>482.38</v>
      </c>
      <c r="W107">
        <f t="shared" si="3"/>
        <v>455.38</v>
      </c>
      <c r="X107">
        <f t="shared" si="3"/>
        <v>482.03</v>
      </c>
      <c r="Y107">
        <f t="shared" si="3"/>
        <v>482.38</v>
      </c>
      <c r="Z107">
        <f t="shared" si="3"/>
        <v>455.38</v>
      </c>
      <c r="AA107">
        <f t="shared" si="3"/>
        <v>482.03</v>
      </c>
      <c r="AB107">
        <f t="shared" si="3"/>
        <v>481.63</v>
      </c>
      <c r="AC107" s="20">
        <f t="shared" si="3"/>
        <v>444.16</v>
      </c>
      <c r="AD107">
        <f t="shared" si="3"/>
        <v>481.28</v>
      </c>
      <c r="AE107">
        <f t="shared" si="3"/>
        <v>480.69</v>
      </c>
      <c r="AF107">
        <f t="shared" si="3"/>
        <v>455.38</v>
      </c>
      <c r="AG107">
        <f t="shared" si="3"/>
        <v>482.03</v>
      </c>
      <c r="AH107">
        <f t="shared" si="3"/>
        <v>480.69</v>
      </c>
      <c r="AI107">
        <f t="shared" si="3"/>
        <v>455.38</v>
      </c>
      <c r="AJ107">
        <f t="shared" si="3"/>
        <v>482.03</v>
      </c>
      <c r="AL107" t="s">
        <v>22</v>
      </c>
      <c r="AM107" s="5">
        <f>AM114-$AM121</f>
        <v>475</v>
      </c>
      <c r="AN107" s="6">
        <f t="shared" ref="AN107:BU107" si="4">AN114-$AM121</f>
        <v>450</v>
      </c>
      <c r="AO107" s="6">
        <f t="shared" si="4"/>
        <v>475</v>
      </c>
      <c r="AP107" s="6">
        <f t="shared" si="4"/>
        <v>450</v>
      </c>
      <c r="AQ107" s="6">
        <f t="shared" si="4"/>
        <v>471</v>
      </c>
      <c r="AR107" s="6">
        <f t="shared" si="4"/>
        <v>442</v>
      </c>
      <c r="AS107" s="6">
        <f t="shared" si="4"/>
        <v>474</v>
      </c>
      <c r="AT107" s="6">
        <f t="shared" si="4"/>
        <v>450</v>
      </c>
      <c r="AU107" s="6">
        <f t="shared" si="4"/>
        <v>473</v>
      </c>
      <c r="AV107" s="6">
        <f t="shared" si="4"/>
        <v>450</v>
      </c>
      <c r="AW107" s="6">
        <f t="shared" si="4"/>
        <v>474</v>
      </c>
      <c r="AX107" s="6">
        <f t="shared" si="4"/>
        <v>455</v>
      </c>
      <c r="AY107" s="6">
        <f t="shared" si="4"/>
        <v>472</v>
      </c>
      <c r="AZ107" s="6">
        <f t="shared" si="4"/>
        <v>455</v>
      </c>
      <c r="BA107" s="6">
        <f t="shared" si="4"/>
        <v>470</v>
      </c>
      <c r="BB107" s="6">
        <f t="shared" si="4"/>
        <v>437</v>
      </c>
      <c r="BC107" s="6">
        <f t="shared" si="4"/>
        <v>478</v>
      </c>
      <c r="BD107" s="6">
        <f t="shared" si="4"/>
        <v>453</v>
      </c>
      <c r="BE107" s="6">
        <f t="shared" si="4"/>
        <v>479</v>
      </c>
      <c r="BF107" s="6">
        <f t="shared" si="4"/>
        <v>453</v>
      </c>
      <c r="BG107" s="6">
        <f t="shared" si="4"/>
        <v>474</v>
      </c>
      <c r="BH107" s="6">
        <f t="shared" si="4"/>
        <v>441</v>
      </c>
      <c r="BI107" s="6">
        <f t="shared" si="4"/>
        <v>482</v>
      </c>
      <c r="BJ107" s="6">
        <f t="shared" si="4"/>
        <v>474</v>
      </c>
      <c r="BK107" s="6">
        <f t="shared" si="4"/>
        <v>441</v>
      </c>
      <c r="BL107" s="6">
        <f t="shared" si="4"/>
        <v>482</v>
      </c>
      <c r="BM107" s="6">
        <f t="shared" si="4"/>
        <v>472</v>
      </c>
      <c r="BN107" s="6">
        <f t="shared" si="4"/>
        <v>410</v>
      </c>
      <c r="BO107" s="6">
        <f t="shared" si="4"/>
        <v>479</v>
      </c>
      <c r="BP107" s="6">
        <f t="shared" si="4"/>
        <v>465</v>
      </c>
      <c r="BQ107" s="6">
        <f t="shared" si="4"/>
        <v>441</v>
      </c>
      <c r="BR107" s="6">
        <f t="shared" si="4"/>
        <v>482</v>
      </c>
      <c r="BS107" s="6">
        <f t="shared" si="4"/>
        <v>465</v>
      </c>
      <c r="BT107" s="6">
        <f t="shared" si="4"/>
        <v>441</v>
      </c>
      <c r="BU107" s="7">
        <f t="shared" si="4"/>
        <v>482</v>
      </c>
      <c r="BW107" t="s">
        <v>32</v>
      </c>
      <c r="BX107">
        <f>[1]!SHAPIRO(A3:A102)</f>
        <v>0.98341249901396555</v>
      </c>
      <c r="BY107">
        <f>[1]!SHAPIRO(B3:B102)</f>
        <v>0.98471853169289225</v>
      </c>
      <c r="BZ107">
        <f>[1]!SHAPIRO(C3:C102)</f>
        <v>0.98810687265111463</v>
      </c>
      <c r="CA107">
        <f>[1]!SHAPIRO(D3:D102)</f>
        <v>0.98411667116166546</v>
      </c>
      <c r="CB107">
        <f>[1]!SHAPIRO(E3:E102)</f>
        <v>0.98629601225010921</v>
      </c>
      <c r="CC107">
        <f>[1]!SHAPIRO(F3:F102)</f>
        <v>0.98760844869852682</v>
      </c>
      <c r="CD107">
        <f>[1]!SHAPIRO(G3:G102)</f>
        <v>0.97975535687114068</v>
      </c>
      <c r="CE107">
        <f>[1]!SHAPIRO(H3:H102)</f>
        <v>0.98720167331617925</v>
      </c>
      <c r="CF107">
        <f>[1]!SHAPIRO(I3:I102)</f>
        <v>0.9741426075061469</v>
      </c>
      <c r="CG107">
        <f>[1]!SHAPIRO(J3:J102)</f>
        <v>0.98720167331617925</v>
      </c>
      <c r="CH107">
        <f>[1]!SHAPIRO(K3:K102)</f>
        <v>0.98184853121511695</v>
      </c>
      <c r="CI107">
        <f>[1]!SHAPIRO(L3:L102)</f>
        <v>0.97605439620321</v>
      </c>
      <c r="CJ107">
        <f>[1]!SHAPIRO(M3:M102)</f>
        <v>0.9896353325407985</v>
      </c>
      <c r="CK107">
        <f>[1]!SHAPIRO(N3:N102)</f>
        <v>0.97591770755340856</v>
      </c>
      <c r="CL107">
        <f>[1]!SHAPIRO(O3:O102)</f>
        <v>0.98735647600425891</v>
      </c>
      <c r="CM107">
        <f>[1]!SHAPIRO(P3:P102)</f>
        <v>0.91687282630127087</v>
      </c>
      <c r="CN107">
        <f>[1]!SHAPIRO(Q3:Q102)</f>
        <v>0.97733979982853847</v>
      </c>
      <c r="CO107">
        <f>[1]!SHAPIRO(R3:R102)</f>
        <v>0.98064499125765281</v>
      </c>
      <c r="CP107">
        <f>[1]!SHAPIRO(S3:S102)</f>
        <v>0.97681428550690086</v>
      </c>
      <c r="CQ107">
        <f>[1]!SHAPIRO(T3:T102)</f>
        <v>0.98064499125765281</v>
      </c>
      <c r="CR107">
        <f>[1]!SHAPIRO(U3:U102)</f>
        <v>0.98304198529246012</v>
      </c>
      <c r="CS107">
        <f>[1]!SHAPIRO(V3:V102)</f>
        <v>0.993205974812716</v>
      </c>
      <c r="CT107">
        <f>[1]!SHAPIRO(W3:W102)</f>
        <v>0.26371443465381372</v>
      </c>
      <c r="CU107">
        <f>[1]!SHAPIRO(X3:X102)</f>
        <v>0.98304198529246012</v>
      </c>
      <c r="CV107">
        <f>[1]!SHAPIRO(Y3:Y102)</f>
        <v>0.993205974812716</v>
      </c>
      <c r="CW107">
        <f>[1]!SHAPIRO(Z3:Z102)</f>
        <v>0.26371443465381372</v>
      </c>
      <c r="CX107">
        <f>[1]!SHAPIRO(AA3:AA102)</f>
        <v>0.98832424475651681</v>
      </c>
      <c r="CY107">
        <f>[1]!SHAPIRO(AB3:AB102)</f>
        <v>0.95258202390270064</v>
      </c>
      <c r="CZ107">
        <f>[1]!SHAPIRO(AC3:AC102)</f>
        <v>0.87711276509813274</v>
      </c>
      <c r="DA107">
        <f>[1]!SHAPIRO(AD3:AD102)</f>
        <v>0.98343475259605173</v>
      </c>
      <c r="DB107">
        <f>[1]!SHAPIRO(AE3:AE102)</f>
        <v>0.993205974812716</v>
      </c>
      <c r="DC107">
        <f>[1]!SHAPIRO(AF3:AF102)</f>
        <v>0.26371443465381372</v>
      </c>
      <c r="DD107">
        <f>[1]!SHAPIRO(AG3:AG102)</f>
        <v>0.98343475259605173</v>
      </c>
      <c r="DE107">
        <f>[1]!SHAPIRO(AH3:AH102)</f>
        <v>0.993205974812716</v>
      </c>
      <c r="DF107">
        <f>[1]!SHAPIRO(AI3:AI102)</f>
        <v>0.26371443465381372</v>
      </c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</row>
    <row r="108" spans="1:149" x14ac:dyDescent="0.45">
      <c r="A108" t="s">
        <v>2</v>
      </c>
      <c r="B108">
        <f>_xlfn.STDEV.S(A3:A102)/SQRT(COUNT(A3:A102))</f>
        <v>0.36633456034205975</v>
      </c>
      <c r="C108">
        <f t="shared" ref="C108:AJ108" si="5">_xlfn.STDEV.S(B3:B102)/SQRT(COUNT(B3:B102))</f>
        <v>0.58053963053891688</v>
      </c>
      <c r="D108">
        <f t="shared" si="5"/>
        <v>0.44113146532181274</v>
      </c>
      <c r="E108">
        <f t="shared" si="5"/>
        <v>0.56914875299020296</v>
      </c>
      <c r="F108">
        <f t="shared" si="5"/>
        <v>0.37793163830555826</v>
      </c>
      <c r="G108">
        <f t="shared" si="5"/>
        <v>0.6665840857943901</v>
      </c>
      <c r="H108">
        <f t="shared" si="5"/>
        <v>0.32205777761329113</v>
      </c>
      <c r="I108">
        <f t="shared" si="5"/>
        <v>0.55976546315164333</v>
      </c>
      <c r="J108">
        <f t="shared" si="5"/>
        <v>0.35598632365058991</v>
      </c>
      <c r="K108">
        <f t="shared" si="5"/>
        <v>0.55976546315164333</v>
      </c>
      <c r="L108">
        <f t="shared" si="5"/>
        <v>0.37349022677300325</v>
      </c>
      <c r="M108">
        <f t="shared" si="5"/>
        <v>0.55604665162905009</v>
      </c>
      <c r="N108">
        <f t="shared" si="5"/>
        <v>0.37510941164821593</v>
      </c>
      <c r="O108">
        <f t="shared" si="5"/>
        <v>0.55393815065174434</v>
      </c>
      <c r="P108">
        <f t="shared" si="5"/>
        <v>0.43026301563841429</v>
      </c>
      <c r="Q108">
        <f t="shared" si="5"/>
        <v>0.99129748666619089</v>
      </c>
      <c r="R108">
        <f t="shared" si="5"/>
        <v>0.28850012691907628</v>
      </c>
      <c r="S108">
        <f t="shared" si="5"/>
        <v>0.57456087755798513</v>
      </c>
      <c r="T108">
        <f t="shared" si="5"/>
        <v>0.27379856932726399</v>
      </c>
      <c r="U108">
        <f t="shared" si="5"/>
        <v>0.57456087755798513</v>
      </c>
      <c r="V108">
        <f t="shared" si="5"/>
        <v>0.4480665534980669</v>
      </c>
      <c r="W108">
        <f t="shared" si="5"/>
        <v>0.54731299559896696</v>
      </c>
      <c r="X108">
        <f t="shared" si="5"/>
        <v>2.2270150335361373E-2</v>
      </c>
      <c r="Y108">
        <f t="shared" si="5"/>
        <v>0.4480665534980669</v>
      </c>
      <c r="Z108">
        <f t="shared" si="5"/>
        <v>0.54731299559896696</v>
      </c>
      <c r="AA108">
        <f t="shared" si="5"/>
        <v>2.2270150335361373E-2</v>
      </c>
      <c r="AB108">
        <f t="shared" si="5"/>
        <v>0.37244889826415323</v>
      </c>
      <c r="AC108" s="20">
        <f t="shared" si="5"/>
        <v>1.2634504623083058</v>
      </c>
      <c r="AD108">
        <f t="shared" si="5"/>
        <v>8.7709345527881497E-2</v>
      </c>
      <c r="AE108">
        <f t="shared" si="5"/>
        <v>0.47709029702473682</v>
      </c>
      <c r="AF108">
        <f t="shared" si="5"/>
        <v>0.54731299559896696</v>
      </c>
      <c r="AG108">
        <f t="shared" si="5"/>
        <v>2.2270150335361373E-2</v>
      </c>
      <c r="AH108">
        <f t="shared" si="5"/>
        <v>0.47709029702473682</v>
      </c>
      <c r="AI108">
        <f t="shared" si="5"/>
        <v>0.54731299559896696</v>
      </c>
      <c r="AJ108">
        <f t="shared" si="5"/>
        <v>2.2270150335361373E-2</v>
      </c>
      <c r="AL108" t="s">
        <v>26</v>
      </c>
      <c r="AM108" s="8">
        <f>MAX(AM115-AM114,0)</f>
        <v>7</v>
      </c>
      <c r="AN108" s="9">
        <f t="shared" ref="AN108:BU111" si="6">MAX(AN115-AN114,0)</f>
        <v>10</v>
      </c>
      <c r="AO108" s="9">
        <f t="shared" si="6"/>
        <v>7</v>
      </c>
      <c r="AP108" s="9">
        <f t="shared" si="6"/>
        <v>10</v>
      </c>
      <c r="AQ108" s="9">
        <f t="shared" si="6"/>
        <v>7</v>
      </c>
      <c r="AR108" s="9">
        <f t="shared" si="6"/>
        <v>12.75</v>
      </c>
      <c r="AS108" s="9">
        <f t="shared" si="6"/>
        <v>5</v>
      </c>
      <c r="AT108" s="9">
        <f t="shared" si="6"/>
        <v>10</v>
      </c>
      <c r="AU108" s="9">
        <f t="shared" si="6"/>
        <v>5.75</v>
      </c>
      <c r="AV108" s="9">
        <f t="shared" si="6"/>
        <v>10</v>
      </c>
      <c r="AW108" s="9">
        <f t="shared" si="6"/>
        <v>5</v>
      </c>
      <c r="AX108" s="9">
        <f t="shared" si="6"/>
        <v>7</v>
      </c>
      <c r="AY108" s="9">
        <f t="shared" si="6"/>
        <v>8</v>
      </c>
      <c r="AZ108" s="9">
        <f t="shared" si="6"/>
        <v>7</v>
      </c>
      <c r="BA108" s="9">
        <f t="shared" si="6"/>
        <v>9</v>
      </c>
      <c r="BB108" s="9">
        <f t="shared" si="6"/>
        <v>15.75</v>
      </c>
      <c r="BC108" s="9">
        <f t="shared" si="6"/>
        <v>4</v>
      </c>
      <c r="BD108" s="9">
        <f t="shared" si="6"/>
        <v>9</v>
      </c>
      <c r="BE108" s="9">
        <f t="shared" si="6"/>
        <v>3</v>
      </c>
      <c r="BF108" s="9">
        <f t="shared" si="6"/>
        <v>9</v>
      </c>
      <c r="BG108" s="9">
        <f t="shared" si="6"/>
        <v>5</v>
      </c>
      <c r="BH108" s="9">
        <f t="shared" si="6"/>
        <v>11</v>
      </c>
      <c r="BI108" s="9">
        <f t="shared" si="6"/>
        <v>0</v>
      </c>
      <c r="BJ108" s="9">
        <f t="shared" si="6"/>
        <v>5</v>
      </c>
      <c r="BK108" s="9">
        <f t="shared" si="6"/>
        <v>11</v>
      </c>
      <c r="BL108" s="9">
        <f t="shared" si="6"/>
        <v>0</v>
      </c>
      <c r="BM108" s="9">
        <f t="shared" si="6"/>
        <v>7</v>
      </c>
      <c r="BN108" s="9">
        <f t="shared" si="6"/>
        <v>27</v>
      </c>
      <c r="BO108" s="9">
        <f t="shared" si="6"/>
        <v>2</v>
      </c>
      <c r="BP108" s="9">
        <f t="shared" si="6"/>
        <v>13</v>
      </c>
      <c r="BQ108" s="9">
        <f t="shared" si="6"/>
        <v>11</v>
      </c>
      <c r="BR108" s="9">
        <f t="shared" si="6"/>
        <v>0</v>
      </c>
      <c r="BS108" s="9">
        <f t="shared" si="6"/>
        <v>13</v>
      </c>
      <c r="BT108" s="9">
        <f t="shared" si="6"/>
        <v>11</v>
      </c>
      <c r="BU108" s="10">
        <f t="shared" si="6"/>
        <v>0</v>
      </c>
      <c r="BW108" t="s">
        <v>33</v>
      </c>
      <c r="BX108">
        <f>[1]!SWTEST(A3:A102)</f>
        <v>0.24271105926651715</v>
      </c>
      <c r="BY108">
        <f>[1]!SWTEST(B3:B102)</f>
        <v>0.30303797675400979</v>
      </c>
      <c r="BZ108">
        <f>[1]!SWTEST(C3:C102)</f>
        <v>0.51612052655839502</v>
      </c>
      <c r="CA108">
        <f>[1]!SWTEST(D3:D102)</f>
        <v>0.27379454188651187</v>
      </c>
      <c r="CB108">
        <f>[1]!SWTEST(E3:E102)</f>
        <v>0.39204912837667627</v>
      </c>
      <c r="CC108">
        <f>[1]!SWTEST(F3:F102)</f>
        <v>0.47980048725249225</v>
      </c>
      <c r="CD108">
        <f>[1]!SWTEST(G3:G102)</f>
        <v>0.12722677707336527</v>
      </c>
      <c r="CE108">
        <f>[1]!SWTEST(H3:H102)</f>
        <v>0.45132804895944101</v>
      </c>
      <c r="CF108">
        <f>[1]!SWTEST(I3:I102)</f>
        <v>4.6240962680853537E-2</v>
      </c>
      <c r="CG108">
        <f>[1]!SWTEST(J3:J102)</f>
        <v>0.45132804895944101</v>
      </c>
      <c r="CH108">
        <f>[1]!SWTEST(K3:K102)</f>
        <v>0.1847292174057531</v>
      </c>
      <c r="CI108">
        <f>[1]!SWTEST(L3:L102)</f>
        <v>6.5260414795917709E-2</v>
      </c>
      <c r="CJ108">
        <f>[1]!SWTEST(M3:M102)</f>
        <v>0.63516860570566169</v>
      </c>
      <c r="CK108">
        <f>[1]!SWTEST(N3:N102)</f>
        <v>6.366967101594212E-2</v>
      </c>
      <c r="CL108">
        <f>[1]!SWTEST(O3:O102)</f>
        <v>0.4620340128501178</v>
      </c>
      <c r="CM108">
        <f>[1]!SWTEST(P3:P102)</f>
        <v>9.6426533265914216E-6</v>
      </c>
      <c r="CN108">
        <f>[1]!SWTEST(Q3:Q102)</f>
        <v>8.2317093242353256E-2</v>
      </c>
      <c r="CO108">
        <f>[1]!SWTEST(R3:R102)</f>
        <v>0.1491915024554864</v>
      </c>
      <c r="CP108">
        <f>[1]!SWTEST(S3:S102)</f>
        <v>7.4861265239465458E-2</v>
      </c>
      <c r="CQ108">
        <f>[1]!SWTEST(T3:T102)</f>
        <v>0.1491915024554864</v>
      </c>
      <c r="CR108">
        <f>[1]!SWTEST(U3:U102)</f>
        <v>0.22764808107034995</v>
      </c>
      <c r="CS108">
        <f>[1]!SWTEST(V3:V102)</f>
        <v>0.90017053651703915</v>
      </c>
      <c r="CT108">
        <f>[1]!SWTEST(W3:W102)</f>
        <v>0</v>
      </c>
      <c r="CU108">
        <f>[1]!SWTEST(X3:X102)</f>
        <v>0.22764808107034995</v>
      </c>
      <c r="CV108">
        <f>[1]!SWTEST(Y3:Y102)</f>
        <v>0.90017053651703915</v>
      </c>
      <c r="CW108">
        <f>[1]!SWTEST(Z3:Z102)</f>
        <v>0</v>
      </c>
      <c r="CX108">
        <f>[1]!SWTEST(AA3:AA102)</f>
        <v>0.53241411185926346</v>
      </c>
      <c r="CY108">
        <f>[1]!SWTEST(AB3:AB102)</f>
        <v>1.2321935183750021E-3</v>
      </c>
      <c r="CZ108">
        <f>[1]!SWTEST(AC3:AC102)</f>
        <v>1.3725205405545893E-7</v>
      </c>
      <c r="DA108">
        <f>[1]!SWTEST(AD3:AD102)</f>
        <v>0.24364351715110666</v>
      </c>
      <c r="DB108">
        <f>[1]!SWTEST(AE3:AE102)</f>
        <v>0.90017053651703915</v>
      </c>
      <c r="DC108">
        <f>[1]!SWTEST(AF3:AF102)</f>
        <v>0</v>
      </c>
      <c r="DD108">
        <f>[1]!SWTEST(AG3:AG102)</f>
        <v>0.24364351715110666</v>
      </c>
      <c r="DE108">
        <f>[1]!SWTEST(AH3:AH102)</f>
        <v>0.90017053651703915</v>
      </c>
      <c r="DF108">
        <f>[1]!SWTEST(AI3:AI102)</f>
        <v>0</v>
      </c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</row>
    <row r="109" spans="1:149" x14ac:dyDescent="0.45">
      <c r="A109" t="s">
        <v>3</v>
      </c>
      <c r="B109">
        <f>MEDIAN(A3:A102)</f>
        <v>485</v>
      </c>
      <c r="C109">
        <f t="shared" ref="C109:AJ109" si="7">MEDIAN(B3:B102)</f>
        <v>464.5</v>
      </c>
      <c r="D109">
        <f t="shared" si="7"/>
        <v>485</v>
      </c>
      <c r="E109">
        <f t="shared" si="7"/>
        <v>464.5</v>
      </c>
      <c r="F109">
        <f t="shared" si="7"/>
        <v>481</v>
      </c>
      <c r="G109">
        <f t="shared" si="7"/>
        <v>460</v>
      </c>
      <c r="H109">
        <f t="shared" si="7"/>
        <v>481.5</v>
      </c>
      <c r="I109">
        <f t="shared" si="7"/>
        <v>464</v>
      </c>
      <c r="J109">
        <f t="shared" si="7"/>
        <v>480</v>
      </c>
      <c r="K109">
        <f t="shared" si="7"/>
        <v>464</v>
      </c>
      <c r="L109">
        <f t="shared" si="7"/>
        <v>482</v>
      </c>
      <c r="M109">
        <f t="shared" si="7"/>
        <v>467</v>
      </c>
      <c r="N109">
        <f t="shared" si="7"/>
        <v>483</v>
      </c>
      <c r="O109">
        <f t="shared" si="7"/>
        <v>467</v>
      </c>
      <c r="P109">
        <f t="shared" si="7"/>
        <v>481</v>
      </c>
      <c r="Q109">
        <f t="shared" si="7"/>
        <v>457</v>
      </c>
      <c r="R109">
        <f t="shared" si="7"/>
        <v>484</v>
      </c>
      <c r="S109">
        <f t="shared" si="7"/>
        <v>466.5</v>
      </c>
      <c r="T109">
        <f t="shared" si="7"/>
        <v>484</v>
      </c>
      <c r="U109">
        <f t="shared" si="7"/>
        <v>466.5</v>
      </c>
      <c r="V109">
        <f t="shared" si="7"/>
        <v>482</v>
      </c>
      <c r="W109">
        <f t="shared" si="7"/>
        <v>456</v>
      </c>
      <c r="X109">
        <f t="shared" si="7"/>
        <v>482</v>
      </c>
      <c r="Y109">
        <f t="shared" si="7"/>
        <v>482</v>
      </c>
      <c r="Z109">
        <f t="shared" si="7"/>
        <v>456</v>
      </c>
      <c r="AA109">
        <f t="shared" si="7"/>
        <v>482</v>
      </c>
      <c r="AB109">
        <f t="shared" si="7"/>
        <v>481.5</v>
      </c>
      <c r="AC109" s="20">
        <f t="shared" si="7"/>
        <v>446.5</v>
      </c>
      <c r="AD109">
        <f t="shared" si="7"/>
        <v>481</v>
      </c>
      <c r="AE109">
        <f t="shared" si="7"/>
        <v>481</v>
      </c>
      <c r="AF109">
        <f t="shared" si="7"/>
        <v>456</v>
      </c>
      <c r="AG109">
        <f t="shared" si="7"/>
        <v>482</v>
      </c>
      <c r="AH109">
        <f t="shared" si="7"/>
        <v>481</v>
      </c>
      <c r="AI109">
        <f t="shared" si="7"/>
        <v>456</v>
      </c>
      <c r="AJ109">
        <f t="shared" si="7"/>
        <v>482</v>
      </c>
      <c r="AL109" t="s">
        <v>27</v>
      </c>
      <c r="AM109" s="8">
        <f t="shared" ref="AM109:BB111" si="8">MAX(AM116-AM115,0)</f>
        <v>3</v>
      </c>
      <c r="AN109" s="9">
        <f t="shared" si="8"/>
        <v>4.5</v>
      </c>
      <c r="AO109" s="9">
        <f t="shared" si="8"/>
        <v>3</v>
      </c>
      <c r="AP109" s="9">
        <f t="shared" si="8"/>
        <v>4.5</v>
      </c>
      <c r="AQ109" s="9">
        <f t="shared" si="8"/>
        <v>3</v>
      </c>
      <c r="AR109" s="9">
        <f t="shared" si="8"/>
        <v>5.25</v>
      </c>
      <c r="AS109" s="9">
        <f t="shared" si="8"/>
        <v>2.5</v>
      </c>
      <c r="AT109" s="9">
        <f t="shared" si="8"/>
        <v>4</v>
      </c>
      <c r="AU109" s="9">
        <f t="shared" si="8"/>
        <v>1.25</v>
      </c>
      <c r="AV109" s="9">
        <f t="shared" si="8"/>
        <v>4</v>
      </c>
      <c r="AW109" s="9">
        <f t="shared" si="8"/>
        <v>3</v>
      </c>
      <c r="AX109" s="9">
        <f t="shared" si="8"/>
        <v>5</v>
      </c>
      <c r="AY109" s="9">
        <f t="shared" si="8"/>
        <v>3</v>
      </c>
      <c r="AZ109" s="9">
        <f t="shared" si="8"/>
        <v>5</v>
      </c>
      <c r="BA109" s="9">
        <f t="shared" si="8"/>
        <v>2</v>
      </c>
      <c r="BB109" s="9">
        <f t="shared" si="8"/>
        <v>4.25</v>
      </c>
      <c r="BC109" s="9">
        <f t="shared" si="6"/>
        <v>2</v>
      </c>
      <c r="BD109" s="9">
        <f t="shared" si="6"/>
        <v>4.5</v>
      </c>
      <c r="BE109" s="9">
        <f t="shared" si="6"/>
        <v>2</v>
      </c>
      <c r="BF109" s="9">
        <f t="shared" si="6"/>
        <v>4.5</v>
      </c>
      <c r="BG109" s="9">
        <f t="shared" si="6"/>
        <v>3</v>
      </c>
      <c r="BH109" s="9">
        <f t="shared" si="6"/>
        <v>4</v>
      </c>
      <c r="BI109" s="9">
        <f t="shared" si="6"/>
        <v>0</v>
      </c>
      <c r="BJ109" s="9">
        <f t="shared" si="6"/>
        <v>3</v>
      </c>
      <c r="BK109" s="9">
        <f t="shared" si="6"/>
        <v>4</v>
      </c>
      <c r="BL109" s="9">
        <f t="shared" si="6"/>
        <v>0</v>
      </c>
      <c r="BM109" s="9">
        <f t="shared" si="6"/>
        <v>2.5</v>
      </c>
      <c r="BN109" s="9">
        <f t="shared" si="6"/>
        <v>9.5</v>
      </c>
      <c r="BO109" s="9">
        <f t="shared" si="6"/>
        <v>0</v>
      </c>
      <c r="BP109" s="9">
        <f t="shared" si="6"/>
        <v>3</v>
      </c>
      <c r="BQ109" s="9">
        <f t="shared" si="6"/>
        <v>4</v>
      </c>
      <c r="BR109" s="9">
        <f t="shared" si="6"/>
        <v>0</v>
      </c>
      <c r="BS109" s="9">
        <f t="shared" si="6"/>
        <v>3</v>
      </c>
      <c r="BT109" s="9">
        <f t="shared" si="6"/>
        <v>4</v>
      </c>
      <c r="BU109" s="10">
        <f t="shared" si="6"/>
        <v>0</v>
      </c>
      <c r="BW109" t="s">
        <v>34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</row>
    <row r="110" spans="1:149" x14ac:dyDescent="0.45">
      <c r="A110" t="s">
        <v>4</v>
      </c>
      <c r="B110">
        <f>MODE(A3:A102)</f>
        <v>487</v>
      </c>
      <c r="C110">
        <f t="shared" ref="C110:AJ110" si="9">MODE(B3:B102)</f>
        <v>466</v>
      </c>
      <c r="D110">
        <f t="shared" si="9"/>
        <v>486</v>
      </c>
      <c r="E110">
        <f t="shared" si="9"/>
        <v>466</v>
      </c>
      <c r="F110">
        <f t="shared" si="9"/>
        <v>480</v>
      </c>
      <c r="G110">
        <f t="shared" si="9"/>
        <v>461</v>
      </c>
      <c r="H110">
        <f t="shared" si="9"/>
        <v>479</v>
      </c>
      <c r="I110">
        <f t="shared" si="9"/>
        <v>466</v>
      </c>
      <c r="J110">
        <f t="shared" si="9"/>
        <v>480</v>
      </c>
      <c r="K110">
        <f t="shared" si="9"/>
        <v>466</v>
      </c>
      <c r="L110">
        <f t="shared" si="9"/>
        <v>482</v>
      </c>
      <c r="M110">
        <f t="shared" si="9"/>
        <v>471</v>
      </c>
      <c r="N110">
        <f t="shared" si="9"/>
        <v>484</v>
      </c>
      <c r="O110">
        <f t="shared" si="9"/>
        <v>468</v>
      </c>
      <c r="P110">
        <f t="shared" si="9"/>
        <v>480</v>
      </c>
      <c r="Q110">
        <f t="shared" si="9"/>
        <v>455</v>
      </c>
      <c r="R110">
        <f t="shared" si="9"/>
        <v>485</v>
      </c>
      <c r="S110">
        <f t="shared" si="9"/>
        <v>471</v>
      </c>
      <c r="T110">
        <f t="shared" si="9"/>
        <v>484</v>
      </c>
      <c r="U110">
        <f t="shared" si="9"/>
        <v>471</v>
      </c>
      <c r="V110">
        <f t="shared" si="9"/>
        <v>482</v>
      </c>
      <c r="W110">
        <f t="shared" si="9"/>
        <v>452</v>
      </c>
      <c r="X110">
        <f t="shared" si="9"/>
        <v>482</v>
      </c>
      <c r="Y110">
        <f t="shared" si="9"/>
        <v>482</v>
      </c>
      <c r="Z110">
        <f t="shared" si="9"/>
        <v>452</v>
      </c>
      <c r="AA110">
        <f t="shared" si="9"/>
        <v>482</v>
      </c>
      <c r="AB110">
        <f t="shared" si="9"/>
        <v>480</v>
      </c>
      <c r="AC110" s="20">
        <f t="shared" si="9"/>
        <v>447</v>
      </c>
      <c r="AD110">
        <f t="shared" si="9"/>
        <v>481</v>
      </c>
      <c r="AE110">
        <f t="shared" si="9"/>
        <v>480</v>
      </c>
      <c r="AF110">
        <f t="shared" si="9"/>
        <v>452</v>
      </c>
      <c r="AG110">
        <f t="shared" si="9"/>
        <v>482</v>
      </c>
      <c r="AH110">
        <f t="shared" si="9"/>
        <v>480</v>
      </c>
      <c r="AI110">
        <f t="shared" si="9"/>
        <v>452</v>
      </c>
      <c r="AJ110">
        <f t="shared" si="9"/>
        <v>482</v>
      </c>
      <c r="AL110" t="s">
        <v>28</v>
      </c>
      <c r="AM110" s="8">
        <f t="shared" si="8"/>
        <v>2</v>
      </c>
      <c r="AN110" s="9">
        <f t="shared" si="6"/>
        <v>3.5</v>
      </c>
      <c r="AO110" s="9">
        <f t="shared" si="6"/>
        <v>2.25</v>
      </c>
      <c r="AP110" s="9">
        <f t="shared" si="6"/>
        <v>2.5</v>
      </c>
      <c r="AQ110" s="9">
        <f t="shared" si="6"/>
        <v>3</v>
      </c>
      <c r="AR110" s="9">
        <f t="shared" si="6"/>
        <v>4</v>
      </c>
      <c r="AS110" s="9">
        <f t="shared" si="6"/>
        <v>2.5</v>
      </c>
      <c r="AT110" s="9">
        <f t="shared" si="6"/>
        <v>3.25</v>
      </c>
      <c r="AU110" s="9">
        <f t="shared" si="6"/>
        <v>3</v>
      </c>
      <c r="AV110" s="9">
        <f t="shared" si="6"/>
        <v>3.25</v>
      </c>
      <c r="AW110" s="9">
        <f t="shared" si="6"/>
        <v>3</v>
      </c>
      <c r="AX110" s="9">
        <f t="shared" si="6"/>
        <v>4</v>
      </c>
      <c r="AY110" s="9">
        <f t="shared" si="6"/>
        <v>2</v>
      </c>
      <c r="AZ110" s="9">
        <f t="shared" si="6"/>
        <v>3.25</v>
      </c>
      <c r="BA110" s="9">
        <f t="shared" si="6"/>
        <v>3.25</v>
      </c>
      <c r="BB110" s="9">
        <f t="shared" si="6"/>
        <v>5</v>
      </c>
      <c r="BC110" s="9">
        <f t="shared" si="6"/>
        <v>2</v>
      </c>
      <c r="BD110" s="9">
        <f t="shared" si="6"/>
        <v>4.5</v>
      </c>
      <c r="BE110" s="9">
        <f t="shared" si="6"/>
        <v>2</v>
      </c>
      <c r="BF110" s="9">
        <f t="shared" si="6"/>
        <v>4.5</v>
      </c>
      <c r="BG110" s="9">
        <f t="shared" si="6"/>
        <v>3.25</v>
      </c>
      <c r="BH110" s="9">
        <f t="shared" si="6"/>
        <v>3</v>
      </c>
      <c r="BI110" s="9">
        <f t="shared" si="6"/>
        <v>0</v>
      </c>
      <c r="BJ110" s="9">
        <f t="shared" si="6"/>
        <v>3.25</v>
      </c>
      <c r="BK110" s="9">
        <f t="shared" si="6"/>
        <v>3</v>
      </c>
      <c r="BL110" s="9">
        <f t="shared" si="6"/>
        <v>0</v>
      </c>
      <c r="BM110" s="9">
        <f t="shared" si="6"/>
        <v>2.5</v>
      </c>
      <c r="BN110" s="9">
        <f t="shared" si="6"/>
        <v>6.5</v>
      </c>
      <c r="BO110" s="9">
        <f t="shared" si="6"/>
        <v>1</v>
      </c>
      <c r="BP110" s="9">
        <f t="shared" si="6"/>
        <v>3</v>
      </c>
      <c r="BQ110" s="9">
        <f t="shared" si="6"/>
        <v>3</v>
      </c>
      <c r="BR110" s="9">
        <f t="shared" si="6"/>
        <v>0</v>
      </c>
      <c r="BS110" s="9">
        <f t="shared" si="6"/>
        <v>3</v>
      </c>
      <c r="BT110" s="9">
        <f t="shared" si="6"/>
        <v>3</v>
      </c>
      <c r="BU110" s="10">
        <f t="shared" si="6"/>
        <v>0</v>
      </c>
      <c r="BW110" s="1" t="s">
        <v>35</v>
      </c>
      <c r="BX110" s="14" t="str">
        <f>IF(BX108&lt;BX109,"no","yes")</f>
        <v>yes</v>
      </c>
      <c r="BY110" s="14" t="str">
        <f t="shared" ref="BY110:DF110" si="10">IF(BY108&lt;BY109,"no","yes")</f>
        <v>yes</v>
      </c>
      <c r="BZ110" s="14" t="str">
        <f t="shared" si="10"/>
        <v>yes</v>
      </c>
      <c r="CA110" s="14" t="str">
        <f t="shared" si="10"/>
        <v>yes</v>
      </c>
      <c r="CB110" s="14" t="str">
        <f t="shared" si="10"/>
        <v>yes</v>
      </c>
      <c r="CC110" s="14" t="str">
        <f t="shared" si="10"/>
        <v>yes</v>
      </c>
      <c r="CD110" s="14" t="str">
        <f t="shared" si="10"/>
        <v>yes</v>
      </c>
      <c r="CE110" s="14" t="str">
        <f t="shared" si="10"/>
        <v>yes</v>
      </c>
      <c r="CF110" s="14" t="str">
        <f t="shared" si="10"/>
        <v>no</v>
      </c>
      <c r="CG110" s="14" t="str">
        <f t="shared" si="10"/>
        <v>yes</v>
      </c>
      <c r="CH110" s="14" t="str">
        <f t="shared" si="10"/>
        <v>yes</v>
      </c>
      <c r="CI110" s="14" t="str">
        <f t="shared" si="10"/>
        <v>yes</v>
      </c>
      <c r="CJ110" s="14" t="str">
        <f t="shared" si="10"/>
        <v>yes</v>
      </c>
      <c r="CK110" s="14" t="str">
        <f t="shared" si="10"/>
        <v>yes</v>
      </c>
      <c r="CL110" s="14" t="str">
        <f t="shared" si="10"/>
        <v>yes</v>
      </c>
      <c r="CM110" s="14" t="str">
        <f t="shared" si="10"/>
        <v>no</v>
      </c>
      <c r="CN110" s="14" t="str">
        <f t="shared" si="10"/>
        <v>yes</v>
      </c>
      <c r="CO110" s="14" t="str">
        <f t="shared" si="10"/>
        <v>yes</v>
      </c>
      <c r="CP110" s="14" t="str">
        <f t="shared" si="10"/>
        <v>yes</v>
      </c>
      <c r="CQ110" s="14" t="str">
        <f t="shared" si="10"/>
        <v>yes</v>
      </c>
      <c r="CR110" s="14" t="str">
        <f t="shared" si="10"/>
        <v>yes</v>
      </c>
      <c r="CS110" s="14" t="str">
        <f t="shared" si="10"/>
        <v>yes</v>
      </c>
      <c r="CT110" s="14" t="str">
        <f t="shared" si="10"/>
        <v>no</v>
      </c>
      <c r="CU110" s="14" t="str">
        <f t="shared" si="10"/>
        <v>yes</v>
      </c>
      <c r="CV110" s="14" t="str">
        <f t="shared" si="10"/>
        <v>yes</v>
      </c>
      <c r="CW110" s="14" t="str">
        <f t="shared" si="10"/>
        <v>no</v>
      </c>
      <c r="CX110" s="14" t="str">
        <f t="shared" si="10"/>
        <v>yes</v>
      </c>
      <c r="CY110" s="14" t="str">
        <f t="shared" si="10"/>
        <v>no</v>
      </c>
      <c r="CZ110" s="14" t="str">
        <f t="shared" si="10"/>
        <v>no</v>
      </c>
      <c r="DA110" s="14" t="str">
        <f t="shared" si="10"/>
        <v>yes</v>
      </c>
      <c r="DB110" s="14" t="str">
        <f t="shared" si="10"/>
        <v>yes</v>
      </c>
      <c r="DC110" s="14" t="str">
        <f t="shared" si="10"/>
        <v>no</v>
      </c>
      <c r="DD110" s="14" t="str">
        <f t="shared" si="10"/>
        <v>yes</v>
      </c>
      <c r="DE110" s="14" t="str">
        <f t="shared" si="10"/>
        <v>yes</v>
      </c>
      <c r="DF110" s="14" t="str">
        <f t="shared" si="10"/>
        <v>no</v>
      </c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</row>
    <row r="111" spans="1:149" x14ac:dyDescent="0.45">
      <c r="A111" t="s">
        <v>5</v>
      </c>
      <c r="B111">
        <f>_xlfn.STDEV.S(A3:A102)</f>
        <v>3.6633456034205976</v>
      </c>
      <c r="C111">
        <f t="shared" ref="C111:AJ111" si="11">_xlfn.STDEV.S(B3:B102)</f>
        <v>5.8053963053891691</v>
      </c>
      <c r="D111">
        <f t="shared" si="11"/>
        <v>4.4113146532181275</v>
      </c>
      <c r="E111">
        <f t="shared" si="11"/>
        <v>5.6914875299020293</v>
      </c>
      <c r="F111">
        <f t="shared" si="11"/>
        <v>3.7793163830555825</v>
      </c>
      <c r="G111">
        <f t="shared" si="11"/>
        <v>6.665840857943901</v>
      </c>
      <c r="H111">
        <f t="shared" si="11"/>
        <v>3.2205777761329113</v>
      </c>
      <c r="I111">
        <f t="shared" si="11"/>
        <v>5.5976546315164333</v>
      </c>
      <c r="J111">
        <f t="shared" si="11"/>
        <v>3.5598632365058993</v>
      </c>
      <c r="K111">
        <f t="shared" si="11"/>
        <v>5.5976546315164333</v>
      </c>
      <c r="L111">
        <f t="shared" si="11"/>
        <v>3.7349022677300323</v>
      </c>
      <c r="M111">
        <f t="shared" si="11"/>
        <v>5.5604665162905009</v>
      </c>
      <c r="N111">
        <f t="shared" si="11"/>
        <v>3.7510941164821592</v>
      </c>
      <c r="O111">
        <f t="shared" si="11"/>
        <v>5.5393815065174437</v>
      </c>
      <c r="P111">
        <f t="shared" si="11"/>
        <v>4.3026301563841427</v>
      </c>
      <c r="Q111">
        <f t="shared" si="11"/>
        <v>9.9129748666619086</v>
      </c>
      <c r="R111">
        <f t="shared" si="11"/>
        <v>2.8850012691907629</v>
      </c>
      <c r="S111">
        <f t="shared" si="11"/>
        <v>5.7456087755798517</v>
      </c>
      <c r="T111">
        <f t="shared" si="11"/>
        <v>2.7379856932726399</v>
      </c>
      <c r="U111">
        <f t="shared" si="11"/>
        <v>5.7456087755798517</v>
      </c>
      <c r="V111">
        <f t="shared" si="11"/>
        <v>4.4806655349806688</v>
      </c>
      <c r="W111">
        <f t="shared" si="11"/>
        <v>5.4731299559896698</v>
      </c>
      <c r="X111">
        <f t="shared" si="11"/>
        <v>0.22270150335361372</v>
      </c>
      <c r="Y111">
        <f t="shared" si="11"/>
        <v>4.4806655349806688</v>
      </c>
      <c r="Z111">
        <f t="shared" si="11"/>
        <v>5.4731299559896698</v>
      </c>
      <c r="AA111">
        <f t="shared" si="11"/>
        <v>0.22270150335361372</v>
      </c>
      <c r="AB111">
        <f t="shared" si="11"/>
        <v>3.7244889826415322</v>
      </c>
      <c r="AC111" s="20">
        <f t="shared" si="11"/>
        <v>12.634504623083059</v>
      </c>
      <c r="AD111">
        <f t="shared" si="11"/>
        <v>0.87709345527881499</v>
      </c>
      <c r="AE111">
        <f t="shared" si="11"/>
        <v>4.7709029702473682</v>
      </c>
      <c r="AF111">
        <f t="shared" si="11"/>
        <v>5.4731299559896698</v>
      </c>
      <c r="AG111">
        <f t="shared" si="11"/>
        <v>0.22270150335361372</v>
      </c>
      <c r="AH111">
        <f t="shared" si="11"/>
        <v>4.7709029702473682</v>
      </c>
      <c r="AI111">
        <f t="shared" si="11"/>
        <v>5.4731299559896698</v>
      </c>
      <c r="AJ111">
        <f t="shared" si="11"/>
        <v>0.22270150335361372</v>
      </c>
      <c r="AL111" t="s">
        <v>29</v>
      </c>
      <c r="AM111" s="8">
        <f t="shared" si="8"/>
        <v>9</v>
      </c>
      <c r="AN111" s="9">
        <f t="shared" si="6"/>
        <v>8</v>
      </c>
      <c r="AO111" s="9">
        <f t="shared" si="6"/>
        <v>8.75</v>
      </c>
      <c r="AP111" s="9">
        <f t="shared" si="6"/>
        <v>9</v>
      </c>
      <c r="AQ111" s="9">
        <f t="shared" si="6"/>
        <v>5</v>
      </c>
      <c r="AR111" s="9">
        <f t="shared" si="6"/>
        <v>12</v>
      </c>
      <c r="AS111" s="9">
        <f t="shared" si="6"/>
        <v>4</v>
      </c>
      <c r="AT111" s="9">
        <f t="shared" si="6"/>
        <v>8.75</v>
      </c>
      <c r="AU111" s="9">
        <f t="shared" si="6"/>
        <v>9</v>
      </c>
      <c r="AV111" s="9">
        <f t="shared" si="6"/>
        <v>8.75</v>
      </c>
      <c r="AW111" s="9">
        <f t="shared" si="6"/>
        <v>9</v>
      </c>
      <c r="AX111" s="9">
        <f t="shared" si="6"/>
        <v>6</v>
      </c>
      <c r="AY111" s="9">
        <f t="shared" si="6"/>
        <v>7</v>
      </c>
      <c r="AZ111" s="9">
        <f t="shared" si="6"/>
        <v>6.75</v>
      </c>
      <c r="BA111" s="9">
        <f t="shared" si="6"/>
        <v>7.75</v>
      </c>
      <c r="BB111" s="9">
        <f t="shared" si="6"/>
        <v>13</v>
      </c>
      <c r="BC111" s="9">
        <f t="shared" si="6"/>
        <v>5</v>
      </c>
      <c r="BD111" s="9">
        <f t="shared" si="6"/>
        <v>7</v>
      </c>
      <c r="BE111" s="9">
        <f t="shared" si="6"/>
        <v>6</v>
      </c>
      <c r="BF111" s="9">
        <f t="shared" si="6"/>
        <v>7</v>
      </c>
      <c r="BG111" s="9">
        <f t="shared" si="6"/>
        <v>8.75</v>
      </c>
      <c r="BH111" s="9">
        <f t="shared" si="6"/>
        <v>10</v>
      </c>
      <c r="BI111" s="9">
        <f t="shared" si="6"/>
        <v>0</v>
      </c>
      <c r="BJ111" s="9">
        <f t="shared" si="6"/>
        <v>8.75</v>
      </c>
      <c r="BK111" s="9">
        <f t="shared" si="6"/>
        <v>10</v>
      </c>
      <c r="BL111" s="9">
        <f t="shared" si="6"/>
        <v>0</v>
      </c>
      <c r="BM111" s="9">
        <f t="shared" si="6"/>
        <v>8</v>
      </c>
      <c r="BN111" s="9">
        <f t="shared" si="6"/>
        <v>13</v>
      </c>
      <c r="BO111" s="9">
        <f t="shared" si="6"/>
        <v>1</v>
      </c>
      <c r="BP111" s="9">
        <f t="shared" si="6"/>
        <v>6</v>
      </c>
      <c r="BQ111" s="9">
        <f t="shared" si="6"/>
        <v>10</v>
      </c>
      <c r="BR111" s="9">
        <f t="shared" si="6"/>
        <v>0</v>
      </c>
      <c r="BS111" s="9">
        <f t="shared" si="6"/>
        <v>6</v>
      </c>
      <c r="BT111" s="9">
        <f t="shared" si="6"/>
        <v>10</v>
      </c>
      <c r="BU111" s="10">
        <f t="shared" si="6"/>
        <v>0</v>
      </c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</row>
    <row r="112" spans="1:149" x14ac:dyDescent="0.45">
      <c r="A112" t="s">
        <v>6</v>
      </c>
      <c r="B112">
        <f>_xlfn.VAR.S(A3:A102)</f>
        <v>13.420101010101021</v>
      </c>
      <c r="C112">
        <f t="shared" ref="C112:AJ112" si="12">_xlfn.VAR.S(B3:B102)</f>
        <v>33.702626262626218</v>
      </c>
      <c r="D112">
        <f t="shared" si="12"/>
        <v>19.459696969696971</v>
      </c>
      <c r="E112">
        <f t="shared" si="12"/>
        <v>32.393030303030308</v>
      </c>
      <c r="F112">
        <f t="shared" si="12"/>
        <v>14.283232323232331</v>
      </c>
      <c r="G112">
        <f t="shared" si="12"/>
        <v>44.433434343434286</v>
      </c>
      <c r="H112">
        <f t="shared" si="12"/>
        <v>10.372121212121209</v>
      </c>
      <c r="I112">
        <f t="shared" si="12"/>
        <v>31.333737373737378</v>
      </c>
      <c r="J112">
        <f t="shared" si="12"/>
        <v>12.672626262626258</v>
      </c>
      <c r="K112">
        <f t="shared" si="12"/>
        <v>31.333737373737378</v>
      </c>
      <c r="L112">
        <f t="shared" si="12"/>
        <v>13.949494949494937</v>
      </c>
      <c r="M112">
        <f t="shared" si="12"/>
        <v>30.918787878787821</v>
      </c>
      <c r="N112">
        <f t="shared" si="12"/>
        <v>14.070707070707071</v>
      </c>
      <c r="O112">
        <f t="shared" si="12"/>
        <v>30.684747474747464</v>
      </c>
      <c r="P112">
        <f t="shared" si="12"/>
        <v>18.512626262626231</v>
      </c>
      <c r="Q112">
        <f t="shared" si="12"/>
        <v>98.267070707070687</v>
      </c>
      <c r="R112">
        <f t="shared" si="12"/>
        <v>8.3232323232323129</v>
      </c>
      <c r="S112">
        <f t="shared" si="12"/>
        <v>33.012020202020203</v>
      </c>
      <c r="T112">
        <f t="shared" si="12"/>
        <v>7.4965656565656582</v>
      </c>
      <c r="U112">
        <f t="shared" si="12"/>
        <v>33.012020202020203</v>
      </c>
      <c r="V112">
        <f t="shared" si="12"/>
        <v>20.076363636363606</v>
      </c>
      <c r="W112">
        <f t="shared" si="12"/>
        <v>29.955151515151481</v>
      </c>
      <c r="X112">
        <f t="shared" si="12"/>
        <v>4.9595959595959617E-2</v>
      </c>
      <c r="Y112">
        <f t="shared" si="12"/>
        <v>20.076363636363606</v>
      </c>
      <c r="Z112">
        <f t="shared" si="12"/>
        <v>29.955151515151481</v>
      </c>
      <c r="AA112">
        <f t="shared" si="12"/>
        <v>4.9595959595959617E-2</v>
      </c>
      <c r="AB112">
        <f t="shared" si="12"/>
        <v>13.871818181818156</v>
      </c>
      <c r="AC112" s="20">
        <f t="shared" si="12"/>
        <v>159.63070707070716</v>
      </c>
      <c r="AD112">
        <f t="shared" si="12"/>
        <v>0.76929292929293069</v>
      </c>
      <c r="AE112">
        <f t="shared" si="12"/>
        <v>22.761515151515162</v>
      </c>
      <c r="AF112">
        <f t="shared" si="12"/>
        <v>29.955151515151481</v>
      </c>
      <c r="AG112">
        <f t="shared" si="12"/>
        <v>4.9595959595959617E-2</v>
      </c>
      <c r="AH112">
        <f t="shared" si="12"/>
        <v>22.761515151515162</v>
      </c>
      <c r="AI112">
        <f t="shared" si="12"/>
        <v>29.955151515151481</v>
      </c>
      <c r="AJ112">
        <f t="shared" si="12"/>
        <v>4.9595959595959617E-2</v>
      </c>
      <c r="AL112" t="s">
        <v>1</v>
      </c>
      <c r="AM112" s="11">
        <f>AM119-$AM121</f>
        <v>484.71</v>
      </c>
      <c r="AN112" s="12">
        <f t="shared" ref="AN112:BU112" si="13">AN119-$AM121</f>
        <v>464.12</v>
      </c>
      <c r="AO112" s="12">
        <f t="shared" si="13"/>
        <v>484.93</v>
      </c>
      <c r="AP112" s="12">
        <f t="shared" si="13"/>
        <v>464.03</v>
      </c>
      <c r="AQ112" s="12">
        <f t="shared" si="13"/>
        <v>480.86</v>
      </c>
      <c r="AR112" s="12">
        <f t="shared" si="13"/>
        <v>459.47</v>
      </c>
      <c r="AS112" s="12">
        <f t="shared" si="13"/>
        <v>481.54</v>
      </c>
      <c r="AT112" s="12">
        <f t="shared" si="13"/>
        <v>463.86</v>
      </c>
      <c r="AU112" s="12">
        <f t="shared" si="13"/>
        <v>480.79</v>
      </c>
      <c r="AV112" s="12">
        <f t="shared" si="13"/>
        <v>463.86</v>
      </c>
      <c r="AW112" s="12">
        <f t="shared" si="13"/>
        <v>481.9</v>
      </c>
      <c r="AX112" s="12">
        <f t="shared" si="13"/>
        <v>466.48</v>
      </c>
      <c r="AY112" s="12">
        <f t="shared" si="13"/>
        <v>482.5</v>
      </c>
      <c r="AZ112" s="12">
        <f t="shared" si="13"/>
        <v>466.39</v>
      </c>
      <c r="BA112" s="12">
        <f t="shared" si="13"/>
        <v>481.65</v>
      </c>
      <c r="BB112" s="12">
        <f t="shared" si="13"/>
        <v>456.34</v>
      </c>
      <c r="BC112" s="12">
        <f t="shared" si="13"/>
        <v>484.4</v>
      </c>
      <c r="BD112" s="12">
        <f t="shared" si="13"/>
        <v>466.41</v>
      </c>
      <c r="BE112" s="12">
        <f t="shared" si="13"/>
        <v>484.28</v>
      </c>
      <c r="BF112" s="12">
        <f t="shared" si="13"/>
        <v>466.41</v>
      </c>
      <c r="BG112" s="12">
        <f t="shared" si="13"/>
        <v>482.38</v>
      </c>
      <c r="BH112" s="12">
        <f t="shared" si="13"/>
        <v>455.38</v>
      </c>
      <c r="BI112" s="12">
        <f t="shared" si="13"/>
        <v>482.03</v>
      </c>
      <c r="BJ112" s="12">
        <f t="shared" si="13"/>
        <v>482.38</v>
      </c>
      <c r="BK112" s="12">
        <f t="shared" si="13"/>
        <v>455.38</v>
      </c>
      <c r="BL112" s="12">
        <f t="shared" si="13"/>
        <v>482.03</v>
      </c>
      <c r="BM112" s="12">
        <f t="shared" si="13"/>
        <v>481.63</v>
      </c>
      <c r="BN112" s="12">
        <f t="shared" si="13"/>
        <v>444.16</v>
      </c>
      <c r="BO112" s="12">
        <f t="shared" si="13"/>
        <v>481.28</v>
      </c>
      <c r="BP112" s="12">
        <f t="shared" si="13"/>
        <v>480.69</v>
      </c>
      <c r="BQ112" s="12">
        <f t="shared" si="13"/>
        <v>455.38</v>
      </c>
      <c r="BR112" s="12">
        <f t="shared" si="13"/>
        <v>482.03</v>
      </c>
      <c r="BS112" s="12">
        <f t="shared" si="13"/>
        <v>480.69</v>
      </c>
      <c r="BT112" s="12">
        <f t="shared" si="13"/>
        <v>455.38</v>
      </c>
      <c r="BU112" s="13">
        <f t="shared" si="13"/>
        <v>482.03</v>
      </c>
      <c r="BW112" t="s">
        <v>36</v>
      </c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</row>
    <row r="113" spans="1:149" x14ac:dyDescent="0.45">
      <c r="A113" t="s">
        <v>7</v>
      </c>
      <c r="B113">
        <f>KURT(A3:A102)</f>
        <v>0.17409662257338576</v>
      </c>
      <c r="C113">
        <f t="shared" ref="C113:AJ113" si="14">KURT(B3:B102)</f>
        <v>-0.24521081818535206</v>
      </c>
      <c r="D113">
        <f t="shared" si="14"/>
        <v>2.4382374040648358E-2</v>
      </c>
      <c r="E113">
        <f t="shared" si="14"/>
        <v>-0.12356092294365428</v>
      </c>
      <c r="F113">
        <f t="shared" si="14"/>
        <v>-0.44300995055614223</v>
      </c>
      <c r="G113">
        <f t="shared" si="14"/>
        <v>-0.21268943528712647</v>
      </c>
      <c r="H113">
        <f t="shared" si="14"/>
        <v>-0.35798875133684138</v>
      </c>
      <c r="I113">
        <f t="shared" si="14"/>
        <v>-0.29129882890150949</v>
      </c>
      <c r="J113">
        <f t="shared" si="14"/>
        <v>0.18230224298285913</v>
      </c>
      <c r="K113">
        <f t="shared" si="14"/>
        <v>-0.29129882890150949</v>
      </c>
      <c r="L113">
        <f t="shared" si="14"/>
        <v>6.4233003480061779E-2</v>
      </c>
      <c r="M113">
        <f t="shared" si="14"/>
        <v>-0.82551041361116262</v>
      </c>
      <c r="N113">
        <f t="shared" si="14"/>
        <v>8.2260532365310279E-2</v>
      </c>
      <c r="O113">
        <f t="shared" si="14"/>
        <v>-0.81282299683124304</v>
      </c>
      <c r="P113">
        <f t="shared" si="14"/>
        <v>6.7697547611582642E-2</v>
      </c>
      <c r="Q113">
        <f t="shared" si="14"/>
        <v>4.0603686907679197</v>
      </c>
      <c r="R113">
        <f t="shared" si="14"/>
        <v>-0.13719738293489847</v>
      </c>
      <c r="S113">
        <f t="shared" si="14"/>
        <v>-0.77053545651394639</v>
      </c>
      <c r="T113">
        <f t="shared" si="14"/>
        <v>-0.31194445144072569</v>
      </c>
      <c r="U113">
        <f t="shared" si="14"/>
        <v>-0.77053545651394639</v>
      </c>
      <c r="V113">
        <f t="shared" si="14"/>
        <v>-0.45131063254333625</v>
      </c>
      <c r="W113">
        <f t="shared" si="14"/>
        <v>-9.132144975305545E-2</v>
      </c>
      <c r="X113">
        <f t="shared" si="14"/>
        <v>17.268456842715679</v>
      </c>
      <c r="Y113">
        <f t="shared" si="14"/>
        <v>-0.45131063254333625</v>
      </c>
      <c r="Z113">
        <f t="shared" si="14"/>
        <v>-9.132144975305545E-2</v>
      </c>
      <c r="AA113">
        <f t="shared" si="14"/>
        <v>17.268456842715679</v>
      </c>
      <c r="AB113">
        <f t="shared" si="14"/>
        <v>-7.9599173691754288E-2</v>
      </c>
      <c r="AC113" s="20">
        <f t="shared" si="14"/>
        <v>2.0843844740432167</v>
      </c>
      <c r="AD113">
        <f t="shared" si="14"/>
        <v>0.3290502249029883</v>
      </c>
      <c r="AE113">
        <f t="shared" si="14"/>
        <v>0.26238794303137203</v>
      </c>
      <c r="AF113">
        <f t="shared" si="14"/>
        <v>-9.132144975305545E-2</v>
      </c>
      <c r="AG113">
        <f t="shared" si="14"/>
        <v>17.268456842715679</v>
      </c>
      <c r="AH113">
        <f t="shared" si="14"/>
        <v>0.26238794303137203</v>
      </c>
      <c r="AI113">
        <f t="shared" si="14"/>
        <v>-9.132144975305545E-2</v>
      </c>
      <c r="AJ113">
        <f t="shared" si="14"/>
        <v>17.268456842715679</v>
      </c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</row>
    <row r="114" spans="1:149" x14ac:dyDescent="0.45">
      <c r="A114" t="s">
        <v>8</v>
      </c>
      <c r="B114">
        <f>SKEW(A3:A102)</f>
        <v>-3.3688987402492931E-2</v>
      </c>
      <c r="C114">
        <f t="shared" ref="C114:AJ114" si="15">SKEW(B3:B102)</f>
        <v>-0.25893823428862572</v>
      </c>
      <c r="D114">
        <f t="shared" si="15"/>
        <v>0.12194329083827075</v>
      </c>
      <c r="E114">
        <f t="shared" si="15"/>
        <v>-0.2628508064552072</v>
      </c>
      <c r="F114">
        <f t="shared" si="15"/>
        <v>-0.16417649023206446</v>
      </c>
      <c r="G114">
        <f t="shared" si="15"/>
        <v>0.15207951111053272</v>
      </c>
      <c r="H114">
        <f t="shared" si="15"/>
        <v>-9.973446323159757E-2</v>
      </c>
      <c r="I114">
        <f t="shared" si="15"/>
        <v>-0.21372142703176425</v>
      </c>
      <c r="J114">
        <f t="shared" si="15"/>
        <v>0.48032717355103499</v>
      </c>
      <c r="K114">
        <f t="shared" si="15"/>
        <v>-0.21372142703176425</v>
      </c>
      <c r="L114">
        <f t="shared" si="15"/>
        <v>0.32215293876146178</v>
      </c>
      <c r="M114">
        <f t="shared" si="15"/>
        <v>-0.12822823442454284</v>
      </c>
      <c r="N114">
        <f t="shared" si="15"/>
        <v>-6.678684885683718E-2</v>
      </c>
      <c r="O114">
        <f t="shared" si="15"/>
        <v>-8.435827164027293E-2</v>
      </c>
      <c r="P114">
        <f t="shared" si="15"/>
        <v>9.7526084622710646E-2</v>
      </c>
      <c r="Q114">
        <f t="shared" si="15"/>
        <v>-1.3748415920294768</v>
      </c>
      <c r="R114">
        <f t="shared" si="15"/>
        <v>0.24415200313303623</v>
      </c>
      <c r="S114">
        <f t="shared" si="15"/>
        <v>-0.12953709729757065</v>
      </c>
      <c r="T114">
        <f t="shared" si="15"/>
        <v>0.27839466440313626</v>
      </c>
      <c r="U114">
        <f t="shared" si="15"/>
        <v>-0.12953709729757065</v>
      </c>
      <c r="V114">
        <f t="shared" si="15"/>
        <v>0.14490946240367802</v>
      </c>
      <c r="W114">
        <f t="shared" si="15"/>
        <v>-2.4155595375256245E-2</v>
      </c>
      <c r="X114">
        <f t="shared" si="15"/>
        <v>2.3846693725058179</v>
      </c>
      <c r="Y114">
        <f t="shared" si="15"/>
        <v>0.14490946240367802</v>
      </c>
      <c r="Z114">
        <f t="shared" si="15"/>
        <v>-2.4155595375256245E-2</v>
      </c>
      <c r="AA114">
        <f t="shared" si="15"/>
        <v>2.3846693725058179</v>
      </c>
      <c r="AB114">
        <f t="shared" si="15"/>
        <v>9.9038690623221362E-2</v>
      </c>
      <c r="AC114" s="20">
        <f t="shared" si="15"/>
        <v>-0.93555034994822373</v>
      </c>
      <c r="AD114">
        <f t="shared" si="15"/>
        <v>-0.12479635811098852</v>
      </c>
      <c r="AE114">
        <f t="shared" si="15"/>
        <v>-0.35331030684676917</v>
      </c>
      <c r="AF114">
        <f t="shared" si="15"/>
        <v>-2.4155595375256245E-2</v>
      </c>
      <c r="AG114">
        <f t="shared" si="15"/>
        <v>2.3846693725058179</v>
      </c>
      <c r="AH114">
        <f t="shared" si="15"/>
        <v>-0.35331030684676917</v>
      </c>
      <c r="AI114">
        <f t="shared" si="15"/>
        <v>-2.4155595375256245E-2</v>
      </c>
      <c r="AJ114">
        <f t="shared" si="15"/>
        <v>2.3846693725058179</v>
      </c>
      <c r="AL114" t="s">
        <v>22</v>
      </c>
      <c r="AM114" s="5">
        <f t="array" ref="AM114">MIN(IF(ISBLANK(A3:A102),"",IF(A3:A102&gt;=AM115-$AM104*(AM117-AM115),A3:A102,"")))</f>
        <v>475</v>
      </c>
      <c r="AN114" s="6">
        <f t="array" ref="AN114">MIN(IF(ISBLANK(B3:B102),"",IF(B3:B102&gt;=AN115-$AM104*(AN117-AN115),B3:B102,"")))</f>
        <v>450</v>
      </c>
      <c r="AO114" s="6">
        <f t="array" ref="AO114">MIN(IF(ISBLANK(C3:C102),"",IF(C3:C102&gt;=AO115-$AM104*(AO117-AO115),C3:C102,"")))</f>
        <v>475</v>
      </c>
      <c r="AP114" s="6">
        <f t="array" ref="AP114">MIN(IF(ISBLANK(D3:D102),"",IF(D3:D102&gt;=AP115-$AM104*(AP117-AP115),D3:D102,"")))</f>
        <v>450</v>
      </c>
      <c r="AQ114" s="6">
        <f t="array" ref="AQ114">MIN(IF(ISBLANK(E3:E102),"",IF(E3:E102&gt;=AQ115-$AM104*(AQ117-AQ115),E3:E102,"")))</f>
        <v>471</v>
      </c>
      <c r="AR114" s="6">
        <f t="array" ref="AR114">MIN(IF(ISBLANK(F3:F102),"",IF(F3:F102&gt;=AR115-$AM104*(AR117-AR115),F3:F102,"")))</f>
        <v>442</v>
      </c>
      <c r="AS114" s="6">
        <f t="array" ref="AS114">MIN(IF(ISBLANK(G3:G102),"",IF(G3:G102&gt;=AS115-$AM104*(AS117-AS115),G3:G102,"")))</f>
        <v>474</v>
      </c>
      <c r="AT114" s="6">
        <f t="array" ref="AT114">MIN(IF(ISBLANK(H3:H102),"",IF(H3:H102&gt;=AT115-$AM104*(AT117-AT115),H3:H102,"")))</f>
        <v>450</v>
      </c>
      <c r="AU114" s="6">
        <f t="array" ref="AU114">MIN(IF(ISBLANK(I3:I102),"",IF(I3:I102&gt;=AU115-$AM104*(AU117-AU115),I3:I102,"")))</f>
        <v>473</v>
      </c>
      <c r="AV114" s="6">
        <f t="array" ref="AV114">MIN(IF(ISBLANK(J3:J102),"",IF(J3:J102&gt;=AV115-$AM104*(AV117-AV115),J3:J102,"")))</f>
        <v>450</v>
      </c>
      <c r="AW114" s="6">
        <f t="array" ref="AW114">MIN(IF(ISBLANK(K3:K102),"",IF(K3:K102&gt;=AW115-$AM104*(AW117-AW115),K3:K102,"")))</f>
        <v>474</v>
      </c>
      <c r="AX114" s="6">
        <f t="array" ref="AX114">MIN(IF(ISBLANK(L3:L102),"",IF(L3:L102&gt;=AX115-$AM104*(AX117-AX115),L3:L102,"")))</f>
        <v>455</v>
      </c>
      <c r="AY114" s="6">
        <f t="array" ref="AY114">MIN(IF(ISBLANK(M3:M102),"",IF(M3:M102&gt;=AY115-$AM104*(AY117-AY115),M3:M102,"")))</f>
        <v>472</v>
      </c>
      <c r="AZ114" s="6">
        <f t="array" ref="AZ114">MIN(IF(ISBLANK(N3:N102),"",IF(N3:N102&gt;=AZ115-$AM104*(AZ117-AZ115),N3:N102,"")))</f>
        <v>455</v>
      </c>
      <c r="BA114" s="6">
        <f t="array" ref="BA114">MIN(IF(ISBLANK(O3:O102),"",IF(O3:O102&gt;=BA115-$AM104*(BA117-BA115),O3:O102,"")))</f>
        <v>470</v>
      </c>
      <c r="BB114" s="6">
        <f t="array" ref="BB114">MIN(IF(ISBLANK(P3:P102),"",IF(P3:P102&gt;=BB115-$AM104*(BB117-BB115),P3:P102,"")))</f>
        <v>437</v>
      </c>
      <c r="BC114" s="6">
        <f t="array" ref="BC114">MIN(IF(ISBLANK(Q3:Q102),"",IF(Q3:Q102&gt;=BC115-$AM104*(BC117-BC115),Q3:Q102,"")))</f>
        <v>478</v>
      </c>
      <c r="BD114" s="6">
        <f t="array" ref="BD114">MIN(IF(ISBLANK(R3:R102),"",IF(R3:R102&gt;=BD115-$AM104*(BD117-BD115),R3:R102,"")))</f>
        <v>453</v>
      </c>
      <c r="BE114" s="6">
        <f t="array" ref="BE114">MIN(IF(ISBLANK(S3:S102),"",IF(S3:S102&gt;=BE115-$AM104*(BE117-BE115),S3:S102,"")))</f>
        <v>479</v>
      </c>
      <c r="BF114" s="6">
        <f t="array" ref="BF114">MIN(IF(ISBLANK(T3:T102),"",IF(T3:T102&gt;=BF115-$AM104*(BF117-BF115),T3:T102,"")))</f>
        <v>453</v>
      </c>
      <c r="BG114" s="6">
        <f t="array" ref="BG114">MIN(IF(ISBLANK(U3:U102),"",IF(U3:U102&gt;=BG115-$AM104*(BG117-BG115),U3:U102,"")))</f>
        <v>474</v>
      </c>
      <c r="BH114" s="6">
        <f t="array" ref="BH114">MIN(IF(ISBLANK(V3:V102),"",IF(V3:V102&gt;=BH115-$AM104*(BH117-BH115),V3:V102,"")))</f>
        <v>441</v>
      </c>
      <c r="BI114" s="6">
        <f t="array" ref="BI114">MIN(IF(ISBLANK(W3:W102),"",IF(W3:W102&gt;=BI115-$AM104*(BI117-BI115),W3:W102,"")))</f>
        <v>482</v>
      </c>
      <c r="BJ114" s="6">
        <f t="array" ref="BJ114">MIN(IF(ISBLANK(X3:X102),"",IF(X3:X102&gt;=BJ115-$AM104*(BJ117-BJ115),X3:X102,"")))</f>
        <v>474</v>
      </c>
      <c r="BK114" s="6">
        <f t="array" ref="BK114">MIN(IF(ISBLANK(Y3:Y102),"",IF(Y3:Y102&gt;=BK115-$AM104*(BK117-BK115),Y3:Y102,"")))</f>
        <v>441</v>
      </c>
      <c r="BL114" s="6">
        <f t="array" ref="BL114">MIN(IF(ISBLANK(Z3:Z102),"",IF(Z3:Z102&gt;=BL115-$AM104*(BL117-BL115),Z3:Z102,"")))</f>
        <v>482</v>
      </c>
      <c r="BM114" s="6">
        <f t="array" ref="BM114">MIN(IF(ISBLANK(AA3:AA102),"",IF(AA3:AA102&gt;=BM115-$AM104*(BM117-BM115),AA3:AA102,"")))</f>
        <v>472</v>
      </c>
      <c r="BN114" s="6">
        <f t="array" ref="BN114">MIN(IF(ISBLANK(AB3:AB102),"",IF(AB3:AB102&gt;=BN115-$AM104*(BN117-BN115),AB3:AB102,"")))</f>
        <v>410</v>
      </c>
      <c r="BO114" s="6">
        <f t="array" ref="BO114">MIN(IF(ISBLANK(AC3:AC102),"",IF(AC3:AC102&gt;=BO115-$AM104*(BO117-BO115),AC3:AC102,"")))</f>
        <v>479</v>
      </c>
      <c r="BP114" s="6">
        <f t="array" ref="BP114">MIN(IF(ISBLANK(AD3:AD102),"",IF(AD3:AD102&gt;=BP115-$AM104*(BP117-BP115),AD3:AD102,"")))</f>
        <v>465</v>
      </c>
      <c r="BQ114" s="6">
        <f t="array" ref="BQ114">MIN(IF(ISBLANK(AE3:AE102),"",IF(AE3:AE102&gt;=BQ115-$AM104*(BQ117-BQ115),AE3:AE102,"")))</f>
        <v>441</v>
      </c>
      <c r="BR114" s="6">
        <f t="array" ref="BR114">MIN(IF(ISBLANK(AF3:AF102),"",IF(AF3:AF102&gt;=BR115-$AM104*(BR117-BR115),AF3:AF102,"")))</f>
        <v>482</v>
      </c>
      <c r="BS114" s="6">
        <f t="array" ref="BS114">MIN(IF(ISBLANK(AG3:AG102),"",IF(AG3:AG102&gt;=BS115-$AM104*(BS117-BS115),AG3:AG102,"")))</f>
        <v>465</v>
      </c>
      <c r="BT114" s="6">
        <f t="array" ref="BT114">MIN(IF(ISBLANK(AH3:AH102),"",IF(AH3:AH102&gt;=BT115-$AM104*(BT117-BT115),AH3:AH102,"")))</f>
        <v>441</v>
      </c>
      <c r="BU114" s="7">
        <f t="array" ref="BU114">MIN(IF(ISBLANK(AI3:AI102),"",IF(AI3:AI102&gt;=BU115-$AM104*(BU117-BU115),AI3:AI102,"")))</f>
        <v>482</v>
      </c>
      <c r="BW114" s="15" t="s">
        <v>37</v>
      </c>
      <c r="BX114" s="15">
        <f>[1]!DAGOSTINO(A3:A102)</f>
        <v>0.31849563999158181</v>
      </c>
      <c r="BY114" s="15">
        <f>[1]!DAGOSTINO(B3:B102)</f>
        <v>1.3694943775779884</v>
      </c>
      <c r="BZ114" s="15">
        <f>[1]!DAGOSTINO(C3:C102)</f>
        <v>0.32842955531603557</v>
      </c>
      <c r="CA114" s="15">
        <f>[1]!DAGOSTINO(D3:D102)</f>
        <v>1.242671097052352</v>
      </c>
      <c r="CB114" s="15">
        <f>[1]!DAGOSTINO(E3:E102)</f>
        <v>1.5177976559773372</v>
      </c>
      <c r="CC114" s="15">
        <f>[1]!DAGOSTINO(F3:F102)</f>
        <v>0.5271280541123371</v>
      </c>
      <c r="CD114" s="15">
        <f>[1]!DAGOSTINO(G3:G102)</f>
        <v>0.73175537841561733</v>
      </c>
      <c r="CE114" s="15">
        <f>[1]!DAGOSTINO(H3:H102)</f>
        <v>1.1182952798388441</v>
      </c>
      <c r="CF114" s="15">
        <f>[1]!DAGOSTINO(I3:I102)</f>
        <v>4.205363484914618</v>
      </c>
      <c r="CG114" s="15">
        <f>[1]!DAGOSTINO(J3:J102)</f>
        <v>1.1182952798388441</v>
      </c>
      <c r="CH114" s="15">
        <f>[1]!DAGOSTINO(K3:K102)</f>
        <v>1.9337047872614836</v>
      </c>
      <c r="CI114" s="15">
        <f>[1]!DAGOSTINO(L3:L102)</f>
        <v>7.4114501009602876</v>
      </c>
      <c r="CJ114" s="15">
        <f>[1]!DAGOSTINO(M3:M102)</f>
        <v>0.21288081403876924</v>
      </c>
      <c r="CK114" s="15">
        <f>[1]!DAGOSTINO(N3:N102)</f>
        <v>6.8708871309991331</v>
      </c>
      <c r="CL114" s="15">
        <f>[1]!DAGOSTINO(O3:O102)</f>
        <v>0.28388097982428462</v>
      </c>
      <c r="CM114" s="15">
        <f>[1]!DAGOSTINO(P3:P102)</f>
        <v>37.017427411974843</v>
      </c>
      <c r="CN114" s="15">
        <f>[1]!DAGOSTINO(Q3:Q102)</f>
        <v>1.0851677097499806</v>
      </c>
      <c r="CO114" s="15">
        <f>[1]!DAGOSTINO(R3:R102)</f>
        <v>5.9282204446180939</v>
      </c>
      <c r="CP114" s="15">
        <f>[1]!DAGOSTINO(S3:S102)</f>
        <v>1.7432114101974259</v>
      </c>
      <c r="CQ114" s="15">
        <f>[1]!DAGOSTINO(T3:T102)</f>
        <v>5.9282204446180939</v>
      </c>
      <c r="CR114" s="15">
        <f>[1]!DAGOSTINO(U3:U102)</f>
        <v>1.4683364683305189</v>
      </c>
      <c r="CS114" s="15">
        <f>[1]!DAGOSTINO(V3:V102)</f>
        <v>1.1189792620984242E-2</v>
      </c>
      <c r="CT114" s="15">
        <f>[1]!DAGOSTINO(W3:W102)</f>
        <v>82.628561052798005</v>
      </c>
      <c r="CU114" s="15">
        <f>[1]!DAGOSTINO(X3:X102)</f>
        <v>1.4683364683305189</v>
      </c>
      <c r="CV114" s="15">
        <f>[1]!DAGOSTINO(Y3:Y102)</f>
        <v>1.1189792620984242E-2</v>
      </c>
      <c r="CW114" s="15">
        <f>[1]!DAGOSTINO(Z3:Z102)</f>
        <v>82.628561052798005</v>
      </c>
      <c r="CX114" s="15">
        <f>[1]!DAGOSTINO(AA3:AA102)</f>
        <v>0.17901139269719626</v>
      </c>
      <c r="CY114" s="15">
        <f>[1]!DAGOSTINO(AB3:AB102)</f>
        <v>20.109848462785614</v>
      </c>
      <c r="CZ114" s="15">
        <f>[1]!DAGOSTINO(AC3:AC102)</f>
        <v>0.9697241001034409</v>
      </c>
      <c r="DA114" s="15">
        <f>[1]!DAGOSTINO(AD3:AD102)</f>
        <v>2.6871826436286494</v>
      </c>
      <c r="DB114" s="15">
        <f>[1]!DAGOSTINO(AE3:AE102)</f>
        <v>1.1189792620984242E-2</v>
      </c>
      <c r="DC114" s="15">
        <f>[1]!DAGOSTINO(AF3:AF102)</f>
        <v>82.628561052798005</v>
      </c>
      <c r="DD114" s="15">
        <f>[1]!DAGOSTINO(AG3:AG102)</f>
        <v>2.6871826436286494</v>
      </c>
      <c r="DE114" s="15">
        <f>[1]!DAGOSTINO(AH3:AH102)</f>
        <v>1.1189792620984242E-2</v>
      </c>
      <c r="DF114" s="15">
        <f>[1]!DAGOSTINO(AI3:AI102)</f>
        <v>82.628561052798005</v>
      </c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</row>
    <row r="115" spans="1:149" x14ac:dyDescent="0.45">
      <c r="A115" t="s">
        <v>9</v>
      </c>
      <c r="B115">
        <f>B116-B117</f>
        <v>21</v>
      </c>
      <c r="C115">
        <f t="shared" ref="C115:AJ115" si="16">C116-C117</f>
        <v>26</v>
      </c>
      <c r="D115">
        <f t="shared" si="16"/>
        <v>21</v>
      </c>
      <c r="E115">
        <f t="shared" si="16"/>
        <v>26</v>
      </c>
      <c r="F115">
        <f t="shared" si="16"/>
        <v>18</v>
      </c>
      <c r="G115">
        <f t="shared" si="16"/>
        <v>34</v>
      </c>
      <c r="H115">
        <f t="shared" si="16"/>
        <v>14</v>
      </c>
      <c r="I115">
        <f t="shared" si="16"/>
        <v>26</v>
      </c>
      <c r="J115">
        <f t="shared" si="16"/>
        <v>19</v>
      </c>
      <c r="K115">
        <f t="shared" si="16"/>
        <v>26</v>
      </c>
      <c r="L115">
        <f t="shared" si="16"/>
        <v>20</v>
      </c>
      <c r="M115">
        <f t="shared" si="16"/>
        <v>22</v>
      </c>
      <c r="N115">
        <f t="shared" si="16"/>
        <v>20</v>
      </c>
      <c r="O115">
        <f t="shared" si="16"/>
        <v>22</v>
      </c>
      <c r="P115">
        <f t="shared" si="16"/>
        <v>22</v>
      </c>
      <c r="Q115">
        <f t="shared" si="16"/>
        <v>64</v>
      </c>
      <c r="R115">
        <f t="shared" si="16"/>
        <v>13</v>
      </c>
      <c r="S115">
        <f t="shared" si="16"/>
        <v>25</v>
      </c>
      <c r="T115">
        <f t="shared" si="16"/>
        <v>13</v>
      </c>
      <c r="U115">
        <f t="shared" si="16"/>
        <v>25</v>
      </c>
      <c r="V115">
        <f t="shared" si="16"/>
        <v>20</v>
      </c>
      <c r="W115">
        <f t="shared" si="16"/>
        <v>28</v>
      </c>
      <c r="X115">
        <f t="shared" si="16"/>
        <v>2</v>
      </c>
      <c r="Y115">
        <f t="shared" si="16"/>
        <v>20</v>
      </c>
      <c r="Z115">
        <f t="shared" si="16"/>
        <v>28</v>
      </c>
      <c r="AA115">
        <f t="shared" si="16"/>
        <v>2</v>
      </c>
      <c r="AB115">
        <f t="shared" si="16"/>
        <v>20</v>
      </c>
      <c r="AC115" s="20">
        <f t="shared" si="16"/>
        <v>73</v>
      </c>
      <c r="AD115">
        <f t="shared" si="16"/>
        <v>4</v>
      </c>
      <c r="AE115">
        <f t="shared" si="16"/>
        <v>25</v>
      </c>
      <c r="AF115">
        <f t="shared" si="16"/>
        <v>28</v>
      </c>
      <c r="AG115">
        <f t="shared" si="16"/>
        <v>2</v>
      </c>
      <c r="AH115">
        <f t="shared" si="16"/>
        <v>25</v>
      </c>
      <c r="AI115">
        <f t="shared" si="16"/>
        <v>28</v>
      </c>
      <c r="AJ115">
        <f t="shared" si="16"/>
        <v>2</v>
      </c>
      <c r="AL115" t="s">
        <v>23</v>
      </c>
      <c r="AM115" s="8">
        <f>_xlfn.QUARTILE.INC(A3:A102,1)</f>
        <v>482</v>
      </c>
      <c r="AN115" s="9">
        <f t="shared" ref="AN115:BU115" si="17">_xlfn.QUARTILE.INC(B3:B102,1)</f>
        <v>460</v>
      </c>
      <c r="AO115" s="9">
        <f t="shared" si="17"/>
        <v>482</v>
      </c>
      <c r="AP115" s="9">
        <f t="shared" si="17"/>
        <v>460</v>
      </c>
      <c r="AQ115" s="9">
        <f t="shared" si="17"/>
        <v>478</v>
      </c>
      <c r="AR115" s="9">
        <f t="shared" si="17"/>
        <v>454.75</v>
      </c>
      <c r="AS115" s="9">
        <f t="shared" si="17"/>
        <v>479</v>
      </c>
      <c r="AT115" s="9">
        <f t="shared" si="17"/>
        <v>460</v>
      </c>
      <c r="AU115" s="9">
        <f t="shared" si="17"/>
        <v>478.75</v>
      </c>
      <c r="AV115" s="9">
        <f t="shared" si="17"/>
        <v>460</v>
      </c>
      <c r="AW115" s="9">
        <f t="shared" si="17"/>
        <v>479</v>
      </c>
      <c r="AX115" s="9">
        <f t="shared" si="17"/>
        <v>462</v>
      </c>
      <c r="AY115" s="9">
        <f t="shared" si="17"/>
        <v>480</v>
      </c>
      <c r="AZ115" s="9">
        <f t="shared" si="17"/>
        <v>462</v>
      </c>
      <c r="BA115" s="9">
        <f t="shared" si="17"/>
        <v>479</v>
      </c>
      <c r="BB115" s="9">
        <f t="shared" si="17"/>
        <v>452.75</v>
      </c>
      <c r="BC115" s="9">
        <f t="shared" si="17"/>
        <v>482</v>
      </c>
      <c r="BD115" s="9">
        <f t="shared" si="17"/>
        <v>462</v>
      </c>
      <c r="BE115" s="9">
        <f t="shared" si="17"/>
        <v>482</v>
      </c>
      <c r="BF115" s="9">
        <f t="shared" si="17"/>
        <v>462</v>
      </c>
      <c r="BG115" s="9">
        <f t="shared" si="17"/>
        <v>479</v>
      </c>
      <c r="BH115" s="9">
        <f t="shared" si="17"/>
        <v>452</v>
      </c>
      <c r="BI115" s="9">
        <f t="shared" si="17"/>
        <v>482</v>
      </c>
      <c r="BJ115" s="9">
        <f t="shared" si="17"/>
        <v>479</v>
      </c>
      <c r="BK115" s="9">
        <f t="shared" si="17"/>
        <v>452</v>
      </c>
      <c r="BL115" s="9">
        <f t="shared" si="17"/>
        <v>482</v>
      </c>
      <c r="BM115" s="9">
        <f t="shared" si="17"/>
        <v>479</v>
      </c>
      <c r="BN115" s="9">
        <f t="shared" si="17"/>
        <v>437</v>
      </c>
      <c r="BO115" s="9">
        <f t="shared" si="17"/>
        <v>481</v>
      </c>
      <c r="BP115" s="9">
        <f t="shared" si="17"/>
        <v>478</v>
      </c>
      <c r="BQ115" s="9">
        <f t="shared" si="17"/>
        <v>452</v>
      </c>
      <c r="BR115" s="9">
        <f t="shared" si="17"/>
        <v>482</v>
      </c>
      <c r="BS115" s="9">
        <f t="shared" si="17"/>
        <v>478</v>
      </c>
      <c r="BT115" s="9">
        <f t="shared" si="17"/>
        <v>452</v>
      </c>
      <c r="BU115" s="10">
        <f t="shared" si="17"/>
        <v>482</v>
      </c>
      <c r="BW115" t="s">
        <v>33</v>
      </c>
      <c r="BX115">
        <f>[1]!DPTEST(A3:A102)</f>
        <v>0.85278499560615773</v>
      </c>
      <c r="BY115">
        <f>[1]!DPTEST(B3:B102)</f>
        <v>0.50421768534666567</v>
      </c>
      <c r="BZ115">
        <f>[1]!DPTEST(C3:C102)</f>
        <v>0.84855975063108269</v>
      </c>
      <c r="CA115">
        <f>[1]!DPTEST(D3:D102)</f>
        <v>0.5372264662433901</v>
      </c>
      <c r="CB115">
        <f>[1]!DPTEST(E3:E102)</f>
        <v>0.46818169183550751</v>
      </c>
      <c r="CC115">
        <f>[1]!DPTEST(F3:F102)</f>
        <v>0.76830842833747259</v>
      </c>
      <c r="CD115">
        <f>[1]!DPTEST(G3:G102)</f>
        <v>0.69358762927434681</v>
      </c>
      <c r="CE115">
        <f>[1]!DPTEST(H3:H102)</f>
        <v>0.57169614720822004</v>
      </c>
      <c r="CF115">
        <f>[1]!DPTEST(I3:I102)</f>
        <v>0.12212847159436158</v>
      </c>
      <c r="CG115">
        <f>[1]!DPTEST(J3:J102)</f>
        <v>0.57169614720822004</v>
      </c>
      <c r="CH115">
        <f>[1]!DPTEST(K3:K102)</f>
        <v>0.3802781221289725</v>
      </c>
      <c r="CI115">
        <f>[1]!DPTEST(L3:L102)</f>
        <v>2.4582387432806718E-2</v>
      </c>
      <c r="CJ115">
        <f>[1]!DPTEST(M3:M102)</f>
        <v>0.89902862236015746</v>
      </c>
      <c r="CK115">
        <f>[1]!DPTEST(N3:N102)</f>
        <v>3.2211119321440274E-2</v>
      </c>
      <c r="CL115">
        <f>[1]!DPTEST(O3:O102)</f>
        <v>0.86767289023946403</v>
      </c>
      <c r="CM115">
        <f>[1]!DPTEST(P3:P102)</f>
        <v>9.1573069127548479E-9</v>
      </c>
      <c r="CN115">
        <f>[1]!DPTEST(Q3:Q102)</f>
        <v>0.58124445908965394</v>
      </c>
      <c r="CO115">
        <f>[1]!DPTEST(R3:R102)</f>
        <v>5.1606367016762134E-2</v>
      </c>
      <c r="CP115">
        <f>[1]!DPTEST(S3:S102)</f>
        <v>0.41827937640899659</v>
      </c>
      <c r="CQ115">
        <f>[1]!DPTEST(T3:T102)</f>
        <v>5.1606367016762134E-2</v>
      </c>
      <c r="CR115">
        <f>[1]!DPTEST(U3:U102)</f>
        <v>0.47990446114842533</v>
      </c>
      <c r="CS115">
        <f>[1]!DPTEST(V3:V102)</f>
        <v>0.99442072597327236</v>
      </c>
      <c r="CT115">
        <f>[1]!DPTEST(W3:W102)</f>
        <v>0</v>
      </c>
      <c r="CU115">
        <f>[1]!DPTEST(X3:X102)</f>
        <v>0.47990446114842533</v>
      </c>
      <c r="CV115">
        <f>[1]!DPTEST(Y3:Y102)</f>
        <v>0.99442072597327236</v>
      </c>
      <c r="CW115">
        <f>[1]!DPTEST(Z3:Z102)</f>
        <v>0</v>
      </c>
      <c r="CX115">
        <f>[1]!DPTEST(AA3:AA102)</f>
        <v>0.91438305646482754</v>
      </c>
      <c r="CY115">
        <f>[1]!DPTEST(AB3:AB102)</f>
        <v>4.2973615165919909E-5</v>
      </c>
      <c r="CZ115">
        <f>[1]!DPTEST(AC3:AC102)</f>
        <v>0.61578213801942083</v>
      </c>
      <c r="DA115">
        <f>[1]!DPTEST(AD3:AD102)</f>
        <v>0.26090698308850713</v>
      </c>
      <c r="DB115">
        <f>[1]!DPTEST(AE3:AE102)</f>
        <v>0.99442072597327236</v>
      </c>
      <c r="DC115">
        <f>[1]!DPTEST(AF3:AF102)</f>
        <v>0</v>
      </c>
      <c r="DD115">
        <f>[1]!DPTEST(AG3:AG102)</f>
        <v>0.26090698308850713</v>
      </c>
      <c r="DE115">
        <f>[1]!DPTEST(AH3:AH102)</f>
        <v>0.99442072597327236</v>
      </c>
      <c r="DF115">
        <f>[1]!DPTEST(AI3:AI102)</f>
        <v>0</v>
      </c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</row>
    <row r="116" spans="1:149" x14ac:dyDescent="0.45">
      <c r="A116" t="s">
        <v>10</v>
      </c>
      <c r="B116">
        <f>MAX(A3:A102)</f>
        <v>496</v>
      </c>
      <c r="C116">
        <f t="shared" ref="C116:AJ116" si="18">MAX(B3:B102)</f>
        <v>476</v>
      </c>
      <c r="D116">
        <f t="shared" si="18"/>
        <v>496</v>
      </c>
      <c r="E116">
        <f t="shared" si="18"/>
        <v>476</v>
      </c>
      <c r="F116">
        <f t="shared" si="18"/>
        <v>489</v>
      </c>
      <c r="G116">
        <f t="shared" si="18"/>
        <v>476</v>
      </c>
      <c r="H116">
        <f t="shared" si="18"/>
        <v>488</v>
      </c>
      <c r="I116">
        <f t="shared" si="18"/>
        <v>476</v>
      </c>
      <c r="J116">
        <f t="shared" si="18"/>
        <v>492</v>
      </c>
      <c r="K116">
        <f t="shared" si="18"/>
        <v>476</v>
      </c>
      <c r="L116">
        <f t="shared" si="18"/>
        <v>494</v>
      </c>
      <c r="M116">
        <f t="shared" si="18"/>
        <v>477</v>
      </c>
      <c r="N116">
        <f t="shared" si="18"/>
        <v>492</v>
      </c>
      <c r="O116">
        <f t="shared" si="18"/>
        <v>477</v>
      </c>
      <c r="P116">
        <f t="shared" si="18"/>
        <v>492</v>
      </c>
      <c r="Q116">
        <f t="shared" si="18"/>
        <v>475</v>
      </c>
      <c r="R116">
        <f t="shared" si="18"/>
        <v>491</v>
      </c>
      <c r="S116">
        <f t="shared" si="18"/>
        <v>478</v>
      </c>
      <c r="T116">
        <f t="shared" si="18"/>
        <v>492</v>
      </c>
      <c r="U116">
        <f t="shared" si="18"/>
        <v>478</v>
      </c>
      <c r="V116">
        <f t="shared" si="18"/>
        <v>494</v>
      </c>
      <c r="W116">
        <f t="shared" si="18"/>
        <v>469</v>
      </c>
      <c r="X116">
        <f t="shared" si="18"/>
        <v>483</v>
      </c>
      <c r="Y116">
        <f t="shared" si="18"/>
        <v>494</v>
      </c>
      <c r="Z116">
        <f t="shared" si="18"/>
        <v>469</v>
      </c>
      <c r="AA116">
        <f t="shared" si="18"/>
        <v>483</v>
      </c>
      <c r="AB116">
        <f t="shared" si="18"/>
        <v>492</v>
      </c>
      <c r="AC116" s="20">
        <f t="shared" si="18"/>
        <v>466</v>
      </c>
      <c r="AD116">
        <f t="shared" si="18"/>
        <v>483</v>
      </c>
      <c r="AE116">
        <f t="shared" si="18"/>
        <v>490</v>
      </c>
      <c r="AF116">
        <f t="shared" si="18"/>
        <v>469</v>
      </c>
      <c r="AG116">
        <f t="shared" si="18"/>
        <v>483</v>
      </c>
      <c r="AH116">
        <f t="shared" si="18"/>
        <v>490</v>
      </c>
      <c r="AI116">
        <f t="shared" si="18"/>
        <v>469</v>
      </c>
      <c r="AJ116">
        <f t="shared" si="18"/>
        <v>483</v>
      </c>
      <c r="AL116" t="s">
        <v>3</v>
      </c>
      <c r="AM116" s="8">
        <f>MEDIAN(A3:A102)</f>
        <v>485</v>
      </c>
      <c r="AN116" s="9">
        <f t="shared" ref="AN116:BU116" si="19">MEDIAN(B3:B102)</f>
        <v>464.5</v>
      </c>
      <c r="AO116" s="9">
        <f t="shared" si="19"/>
        <v>485</v>
      </c>
      <c r="AP116" s="9">
        <f t="shared" si="19"/>
        <v>464.5</v>
      </c>
      <c r="AQ116" s="9">
        <f t="shared" si="19"/>
        <v>481</v>
      </c>
      <c r="AR116" s="9">
        <f t="shared" si="19"/>
        <v>460</v>
      </c>
      <c r="AS116" s="9">
        <f t="shared" si="19"/>
        <v>481.5</v>
      </c>
      <c r="AT116" s="9">
        <f t="shared" si="19"/>
        <v>464</v>
      </c>
      <c r="AU116" s="9">
        <f t="shared" si="19"/>
        <v>480</v>
      </c>
      <c r="AV116" s="9">
        <f t="shared" si="19"/>
        <v>464</v>
      </c>
      <c r="AW116" s="9">
        <f t="shared" si="19"/>
        <v>482</v>
      </c>
      <c r="AX116" s="9">
        <f t="shared" si="19"/>
        <v>467</v>
      </c>
      <c r="AY116" s="9">
        <f t="shared" si="19"/>
        <v>483</v>
      </c>
      <c r="AZ116" s="9">
        <f t="shared" si="19"/>
        <v>467</v>
      </c>
      <c r="BA116" s="9">
        <f t="shared" si="19"/>
        <v>481</v>
      </c>
      <c r="BB116" s="9">
        <f t="shared" si="19"/>
        <v>457</v>
      </c>
      <c r="BC116" s="9">
        <f t="shared" si="19"/>
        <v>484</v>
      </c>
      <c r="BD116" s="9">
        <f t="shared" si="19"/>
        <v>466.5</v>
      </c>
      <c r="BE116" s="9">
        <f t="shared" si="19"/>
        <v>484</v>
      </c>
      <c r="BF116" s="9">
        <f t="shared" si="19"/>
        <v>466.5</v>
      </c>
      <c r="BG116" s="9">
        <f t="shared" si="19"/>
        <v>482</v>
      </c>
      <c r="BH116" s="9">
        <f t="shared" si="19"/>
        <v>456</v>
      </c>
      <c r="BI116" s="9">
        <f t="shared" si="19"/>
        <v>482</v>
      </c>
      <c r="BJ116" s="9">
        <f t="shared" si="19"/>
        <v>482</v>
      </c>
      <c r="BK116" s="9">
        <f t="shared" si="19"/>
        <v>456</v>
      </c>
      <c r="BL116" s="9">
        <f t="shared" si="19"/>
        <v>482</v>
      </c>
      <c r="BM116" s="9">
        <f t="shared" si="19"/>
        <v>481.5</v>
      </c>
      <c r="BN116" s="9">
        <f t="shared" si="19"/>
        <v>446.5</v>
      </c>
      <c r="BO116" s="9">
        <f t="shared" si="19"/>
        <v>481</v>
      </c>
      <c r="BP116" s="9">
        <f t="shared" si="19"/>
        <v>481</v>
      </c>
      <c r="BQ116" s="9">
        <f t="shared" si="19"/>
        <v>456</v>
      </c>
      <c r="BR116" s="9">
        <f t="shared" si="19"/>
        <v>482</v>
      </c>
      <c r="BS116" s="9">
        <f t="shared" si="19"/>
        <v>481</v>
      </c>
      <c r="BT116" s="9">
        <f t="shared" si="19"/>
        <v>456</v>
      </c>
      <c r="BU116" s="10">
        <f t="shared" si="19"/>
        <v>482</v>
      </c>
      <c r="BW116" t="s">
        <v>34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</row>
    <row r="117" spans="1:149" x14ac:dyDescent="0.45">
      <c r="A117" t="s">
        <v>11</v>
      </c>
      <c r="B117">
        <f>MIN(A3:A102)</f>
        <v>475</v>
      </c>
      <c r="C117">
        <f t="shared" ref="C117:AJ117" si="20">MIN(B3:B102)</f>
        <v>450</v>
      </c>
      <c r="D117">
        <f t="shared" si="20"/>
        <v>475</v>
      </c>
      <c r="E117">
        <f t="shared" si="20"/>
        <v>450</v>
      </c>
      <c r="F117">
        <f t="shared" si="20"/>
        <v>471</v>
      </c>
      <c r="G117">
        <f t="shared" si="20"/>
        <v>442</v>
      </c>
      <c r="H117">
        <f t="shared" si="20"/>
        <v>474</v>
      </c>
      <c r="I117">
        <f t="shared" si="20"/>
        <v>450</v>
      </c>
      <c r="J117">
        <f t="shared" si="20"/>
        <v>473</v>
      </c>
      <c r="K117">
        <f t="shared" si="20"/>
        <v>450</v>
      </c>
      <c r="L117">
        <f t="shared" si="20"/>
        <v>474</v>
      </c>
      <c r="M117">
        <f t="shared" si="20"/>
        <v>455</v>
      </c>
      <c r="N117">
        <f t="shared" si="20"/>
        <v>472</v>
      </c>
      <c r="O117">
        <f t="shared" si="20"/>
        <v>455</v>
      </c>
      <c r="P117">
        <f t="shared" si="20"/>
        <v>470</v>
      </c>
      <c r="Q117">
        <f t="shared" si="20"/>
        <v>411</v>
      </c>
      <c r="R117">
        <f t="shared" si="20"/>
        <v>478</v>
      </c>
      <c r="S117">
        <f t="shared" si="20"/>
        <v>453</v>
      </c>
      <c r="T117">
        <f t="shared" si="20"/>
        <v>479</v>
      </c>
      <c r="U117">
        <f t="shared" si="20"/>
        <v>453</v>
      </c>
      <c r="V117">
        <f t="shared" si="20"/>
        <v>474</v>
      </c>
      <c r="W117">
        <f t="shared" si="20"/>
        <v>441</v>
      </c>
      <c r="X117">
        <f t="shared" si="20"/>
        <v>481</v>
      </c>
      <c r="Y117">
        <f t="shared" si="20"/>
        <v>474</v>
      </c>
      <c r="Z117">
        <f t="shared" si="20"/>
        <v>441</v>
      </c>
      <c r="AA117">
        <f t="shared" si="20"/>
        <v>481</v>
      </c>
      <c r="AB117">
        <f t="shared" si="20"/>
        <v>472</v>
      </c>
      <c r="AC117" s="20">
        <f t="shared" si="20"/>
        <v>393</v>
      </c>
      <c r="AD117">
        <f t="shared" si="20"/>
        <v>479</v>
      </c>
      <c r="AE117">
        <f t="shared" si="20"/>
        <v>465</v>
      </c>
      <c r="AF117">
        <f t="shared" si="20"/>
        <v>441</v>
      </c>
      <c r="AG117">
        <f t="shared" si="20"/>
        <v>481</v>
      </c>
      <c r="AH117">
        <f t="shared" si="20"/>
        <v>465</v>
      </c>
      <c r="AI117">
        <f t="shared" si="20"/>
        <v>441</v>
      </c>
      <c r="AJ117">
        <f t="shared" si="20"/>
        <v>481</v>
      </c>
      <c r="AL117" t="s">
        <v>24</v>
      </c>
      <c r="AM117" s="8">
        <f>_xlfn.QUARTILE.INC(A3:A102,3)</f>
        <v>487</v>
      </c>
      <c r="AN117" s="9">
        <f t="shared" ref="AN117:BU117" si="21">_xlfn.QUARTILE.INC(B3:B102,3)</f>
        <v>468</v>
      </c>
      <c r="AO117" s="9">
        <f t="shared" si="21"/>
        <v>487.25</v>
      </c>
      <c r="AP117" s="9">
        <f t="shared" si="21"/>
        <v>467</v>
      </c>
      <c r="AQ117" s="9">
        <f t="shared" si="21"/>
        <v>484</v>
      </c>
      <c r="AR117" s="9">
        <f t="shared" si="21"/>
        <v>464</v>
      </c>
      <c r="AS117" s="9">
        <f t="shared" si="21"/>
        <v>484</v>
      </c>
      <c r="AT117" s="9">
        <f t="shared" si="21"/>
        <v>467.25</v>
      </c>
      <c r="AU117" s="9">
        <f t="shared" si="21"/>
        <v>483</v>
      </c>
      <c r="AV117" s="9">
        <f t="shared" si="21"/>
        <v>467.25</v>
      </c>
      <c r="AW117" s="9">
        <f t="shared" si="21"/>
        <v>485</v>
      </c>
      <c r="AX117" s="9">
        <f t="shared" si="21"/>
        <v>471</v>
      </c>
      <c r="AY117" s="9">
        <f t="shared" si="21"/>
        <v>485</v>
      </c>
      <c r="AZ117" s="9">
        <f t="shared" si="21"/>
        <v>470.25</v>
      </c>
      <c r="BA117" s="9">
        <f t="shared" si="21"/>
        <v>484.25</v>
      </c>
      <c r="BB117" s="9">
        <f t="shared" si="21"/>
        <v>462</v>
      </c>
      <c r="BC117" s="9">
        <f t="shared" si="21"/>
        <v>486</v>
      </c>
      <c r="BD117" s="9">
        <f t="shared" si="21"/>
        <v>471</v>
      </c>
      <c r="BE117" s="9">
        <f t="shared" si="21"/>
        <v>486</v>
      </c>
      <c r="BF117" s="9">
        <f t="shared" si="21"/>
        <v>471</v>
      </c>
      <c r="BG117" s="9">
        <f t="shared" si="21"/>
        <v>485.25</v>
      </c>
      <c r="BH117" s="9">
        <f t="shared" si="21"/>
        <v>459</v>
      </c>
      <c r="BI117" s="9">
        <f t="shared" si="21"/>
        <v>482</v>
      </c>
      <c r="BJ117" s="9">
        <f t="shared" si="21"/>
        <v>485.25</v>
      </c>
      <c r="BK117" s="9">
        <f t="shared" si="21"/>
        <v>459</v>
      </c>
      <c r="BL117" s="9">
        <f t="shared" si="21"/>
        <v>482</v>
      </c>
      <c r="BM117" s="9">
        <f t="shared" si="21"/>
        <v>484</v>
      </c>
      <c r="BN117" s="9">
        <f t="shared" si="21"/>
        <v>453</v>
      </c>
      <c r="BO117" s="9">
        <f t="shared" si="21"/>
        <v>482</v>
      </c>
      <c r="BP117" s="9">
        <f t="shared" si="21"/>
        <v>484</v>
      </c>
      <c r="BQ117" s="9">
        <f t="shared" si="21"/>
        <v>459</v>
      </c>
      <c r="BR117" s="9">
        <f t="shared" si="21"/>
        <v>482</v>
      </c>
      <c r="BS117" s="9">
        <f t="shared" si="21"/>
        <v>484</v>
      </c>
      <c r="BT117" s="9">
        <f t="shared" si="21"/>
        <v>459</v>
      </c>
      <c r="BU117" s="10">
        <f t="shared" si="21"/>
        <v>482</v>
      </c>
      <c r="BW117" s="1" t="s">
        <v>35</v>
      </c>
      <c r="BX117" s="14" t="str">
        <f>IF(BX115&lt;BX116,"no","yes")</f>
        <v>yes</v>
      </c>
      <c r="BY117" s="14" t="str">
        <f t="shared" ref="BY117:DF117" si="22">IF(BY115&lt;BY116,"no","yes")</f>
        <v>yes</v>
      </c>
      <c r="BZ117" s="14" t="str">
        <f t="shared" si="22"/>
        <v>yes</v>
      </c>
      <c r="CA117" s="14" t="str">
        <f t="shared" si="22"/>
        <v>yes</v>
      </c>
      <c r="CB117" s="14" t="str">
        <f t="shared" si="22"/>
        <v>yes</v>
      </c>
      <c r="CC117" s="14" t="str">
        <f t="shared" si="22"/>
        <v>yes</v>
      </c>
      <c r="CD117" s="14" t="str">
        <f t="shared" si="22"/>
        <v>yes</v>
      </c>
      <c r="CE117" s="14" t="str">
        <f t="shared" si="22"/>
        <v>yes</v>
      </c>
      <c r="CF117" s="14" t="str">
        <f t="shared" si="22"/>
        <v>yes</v>
      </c>
      <c r="CG117" s="14" t="str">
        <f t="shared" si="22"/>
        <v>yes</v>
      </c>
      <c r="CH117" s="14" t="str">
        <f t="shared" si="22"/>
        <v>yes</v>
      </c>
      <c r="CI117" s="14" t="str">
        <f t="shared" si="22"/>
        <v>no</v>
      </c>
      <c r="CJ117" s="14" t="str">
        <f t="shared" si="22"/>
        <v>yes</v>
      </c>
      <c r="CK117" s="14" t="str">
        <f t="shared" si="22"/>
        <v>no</v>
      </c>
      <c r="CL117" s="14" t="str">
        <f t="shared" si="22"/>
        <v>yes</v>
      </c>
      <c r="CM117" s="14" t="str">
        <f t="shared" si="22"/>
        <v>no</v>
      </c>
      <c r="CN117" s="14" t="str">
        <f t="shared" si="22"/>
        <v>yes</v>
      </c>
      <c r="CO117" s="14" t="str">
        <f t="shared" si="22"/>
        <v>yes</v>
      </c>
      <c r="CP117" s="14" t="str">
        <f t="shared" si="22"/>
        <v>yes</v>
      </c>
      <c r="CQ117" s="14" t="str">
        <f t="shared" si="22"/>
        <v>yes</v>
      </c>
      <c r="CR117" s="14" t="str">
        <f t="shared" si="22"/>
        <v>yes</v>
      </c>
      <c r="CS117" s="14" t="str">
        <f t="shared" si="22"/>
        <v>yes</v>
      </c>
      <c r="CT117" s="14" t="str">
        <f t="shared" si="22"/>
        <v>no</v>
      </c>
      <c r="CU117" s="14" t="str">
        <f t="shared" si="22"/>
        <v>yes</v>
      </c>
      <c r="CV117" s="14" t="str">
        <f t="shared" si="22"/>
        <v>yes</v>
      </c>
      <c r="CW117" s="14" t="str">
        <f t="shared" si="22"/>
        <v>no</v>
      </c>
      <c r="CX117" s="14" t="str">
        <f t="shared" si="22"/>
        <v>yes</v>
      </c>
      <c r="CY117" s="14" t="str">
        <f t="shared" si="22"/>
        <v>no</v>
      </c>
      <c r="CZ117" s="14" t="str">
        <f t="shared" si="22"/>
        <v>yes</v>
      </c>
      <c r="DA117" s="14" t="str">
        <f t="shared" si="22"/>
        <v>yes</v>
      </c>
      <c r="DB117" s="14" t="str">
        <f t="shared" si="22"/>
        <v>yes</v>
      </c>
      <c r="DC117" s="14" t="str">
        <f t="shared" si="22"/>
        <v>no</v>
      </c>
      <c r="DD117" s="14" t="str">
        <f t="shared" si="22"/>
        <v>yes</v>
      </c>
      <c r="DE117" s="14" t="str">
        <f t="shared" si="22"/>
        <v>yes</v>
      </c>
      <c r="DF117" s="14" t="str">
        <f t="shared" si="22"/>
        <v>no</v>
      </c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</row>
    <row r="118" spans="1:149" x14ac:dyDescent="0.45">
      <c r="A118" t="s">
        <v>12</v>
      </c>
      <c r="B118">
        <f>SUM(A3:A102)</f>
        <v>48471</v>
      </c>
      <c r="C118">
        <f t="shared" ref="C118:AJ118" si="23">SUM(B3:B102)</f>
        <v>46412</v>
      </c>
      <c r="D118">
        <f t="shared" si="23"/>
        <v>48493</v>
      </c>
      <c r="E118">
        <f t="shared" si="23"/>
        <v>46403</v>
      </c>
      <c r="F118">
        <f t="shared" si="23"/>
        <v>48086</v>
      </c>
      <c r="G118">
        <f t="shared" si="23"/>
        <v>45947</v>
      </c>
      <c r="H118">
        <f t="shared" si="23"/>
        <v>48154</v>
      </c>
      <c r="I118">
        <f t="shared" si="23"/>
        <v>46386</v>
      </c>
      <c r="J118">
        <f t="shared" si="23"/>
        <v>48079</v>
      </c>
      <c r="K118">
        <f t="shared" si="23"/>
        <v>46386</v>
      </c>
      <c r="L118">
        <f t="shared" si="23"/>
        <v>48190</v>
      </c>
      <c r="M118">
        <f t="shared" si="23"/>
        <v>46648</v>
      </c>
      <c r="N118">
        <f t="shared" si="23"/>
        <v>48250</v>
      </c>
      <c r="O118">
        <f t="shared" si="23"/>
        <v>46639</v>
      </c>
      <c r="P118">
        <f t="shared" si="23"/>
        <v>48165</v>
      </c>
      <c r="Q118">
        <f t="shared" si="23"/>
        <v>45634</v>
      </c>
      <c r="R118">
        <f t="shared" si="23"/>
        <v>48440</v>
      </c>
      <c r="S118">
        <f t="shared" si="23"/>
        <v>46641</v>
      </c>
      <c r="T118">
        <f t="shared" si="23"/>
        <v>48428</v>
      </c>
      <c r="U118">
        <f t="shared" si="23"/>
        <v>46641</v>
      </c>
      <c r="V118">
        <f t="shared" si="23"/>
        <v>48238</v>
      </c>
      <c r="W118">
        <f t="shared" si="23"/>
        <v>45538</v>
      </c>
      <c r="X118">
        <f t="shared" si="23"/>
        <v>48203</v>
      </c>
      <c r="Y118">
        <f t="shared" si="23"/>
        <v>48238</v>
      </c>
      <c r="Z118">
        <f t="shared" si="23"/>
        <v>45538</v>
      </c>
      <c r="AA118">
        <f t="shared" si="23"/>
        <v>48203</v>
      </c>
      <c r="AB118">
        <f t="shared" si="23"/>
        <v>48163</v>
      </c>
      <c r="AC118" s="20">
        <f t="shared" si="23"/>
        <v>44416</v>
      </c>
      <c r="AD118">
        <f t="shared" si="23"/>
        <v>48128</v>
      </c>
      <c r="AE118">
        <f t="shared" si="23"/>
        <v>48069</v>
      </c>
      <c r="AF118">
        <f t="shared" si="23"/>
        <v>45538</v>
      </c>
      <c r="AG118">
        <f t="shared" si="23"/>
        <v>48203</v>
      </c>
      <c r="AH118">
        <f t="shared" si="23"/>
        <v>48069</v>
      </c>
      <c r="AI118">
        <f t="shared" si="23"/>
        <v>45538</v>
      </c>
      <c r="AJ118">
        <f t="shared" si="23"/>
        <v>48203</v>
      </c>
      <c r="AL118" t="s">
        <v>25</v>
      </c>
      <c r="AM118" s="8">
        <f t="array" ref="AM118">MAX(IF(ISBLANK(A3:A102),"",IF(A3:A102&lt;=AM117+$AM104*(AM117-AM115),A3:A102,"")))</f>
        <v>496</v>
      </c>
      <c r="AN118" s="9">
        <f t="array" ref="AN118">MAX(IF(ISBLANK(B3:B102),"",IF(B3:B102&lt;=AN117+$AM104*(AN117-AN115),B3:B102,"")))</f>
        <v>476</v>
      </c>
      <c r="AO118" s="9">
        <f t="array" ref="AO118">MAX(IF(ISBLANK(C3:C102),"",IF(C3:C102&lt;=AO117+$AM104*(AO117-AO115),C3:C102,"")))</f>
        <v>496</v>
      </c>
      <c r="AP118" s="9">
        <f t="array" ref="AP118">MAX(IF(ISBLANK(D3:D102),"",IF(D3:D102&lt;=AP117+$AM104*(AP117-AP115),D3:D102,"")))</f>
        <v>476</v>
      </c>
      <c r="AQ118" s="9">
        <f t="array" ref="AQ118">MAX(IF(ISBLANK(E3:E102),"",IF(E3:E102&lt;=AQ117+$AM104*(AQ117-AQ115),E3:E102,"")))</f>
        <v>489</v>
      </c>
      <c r="AR118" s="9">
        <f t="array" ref="AR118">MAX(IF(ISBLANK(F3:F102),"",IF(F3:F102&lt;=AR117+$AM104*(AR117-AR115),F3:F102,"")))</f>
        <v>476</v>
      </c>
      <c r="AS118" s="9">
        <f t="array" ref="AS118">MAX(IF(ISBLANK(G3:G102),"",IF(G3:G102&lt;=AS117+$AM104*(AS117-AS115),G3:G102,"")))</f>
        <v>488</v>
      </c>
      <c r="AT118" s="9">
        <f t="array" ref="AT118">MAX(IF(ISBLANK(H3:H102),"",IF(H3:H102&lt;=AT117+$AM104*(AT117-AT115),H3:H102,"")))</f>
        <v>476</v>
      </c>
      <c r="AU118" s="9">
        <f t="array" ref="AU118">MAX(IF(ISBLANK(I3:I102),"",IF(I3:I102&lt;=AU117+$AM104*(AU117-AU115),I3:I102,"")))</f>
        <v>492</v>
      </c>
      <c r="AV118" s="9">
        <f t="array" ref="AV118">MAX(IF(ISBLANK(J3:J102),"",IF(J3:J102&lt;=AV117+$AM104*(AV117-AV115),J3:J102,"")))</f>
        <v>476</v>
      </c>
      <c r="AW118" s="9">
        <f t="array" ref="AW118">MAX(IF(ISBLANK(K3:K102),"",IF(K3:K102&lt;=AW117+$AM104*(AW117-AW115),K3:K102,"")))</f>
        <v>494</v>
      </c>
      <c r="AX118" s="9">
        <f t="array" ref="AX118">MAX(IF(ISBLANK(L3:L102),"",IF(L3:L102&lt;=AX117+$AM104*(AX117-AX115),L3:L102,"")))</f>
        <v>477</v>
      </c>
      <c r="AY118" s="9">
        <f t="array" ref="AY118">MAX(IF(ISBLANK(M3:M102),"",IF(M3:M102&lt;=AY117+$AM104*(AY117-AY115),M3:M102,"")))</f>
        <v>492</v>
      </c>
      <c r="AZ118" s="9">
        <f t="array" ref="AZ118">MAX(IF(ISBLANK(N3:N102),"",IF(N3:N102&lt;=AZ117+$AM104*(AZ117-AZ115),N3:N102,"")))</f>
        <v>477</v>
      </c>
      <c r="BA118" s="9">
        <f t="array" ref="BA118">MAX(IF(ISBLANK(O3:O102),"",IF(O3:O102&lt;=BA117+$AM104*(BA117-BA115),O3:O102,"")))</f>
        <v>492</v>
      </c>
      <c r="BB118" s="9">
        <f t="array" ref="BB118">MAX(IF(ISBLANK(P3:P102),"",IF(P3:P102&lt;=BB117+$AM104*(BB117-BB115),P3:P102,"")))</f>
        <v>475</v>
      </c>
      <c r="BC118" s="9">
        <f t="array" ref="BC118">MAX(IF(ISBLANK(Q3:Q102),"",IF(Q3:Q102&lt;=BC117+$AM104*(BC117-BC115),Q3:Q102,"")))</f>
        <v>491</v>
      </c>
      <c r="BD118" s="9">
        <f t="array" ref="BD118">MAX(IF(ISBLANK(R3:R102),"",IF(R3:R102&lt;=BD117+$AM104*(BD117-BD115),R3:R102,"")))</f>
        <v>478</v>
      </c>
      <c r="BE118" s="9">
        <f t="array" ref="BE118">MAX(IF(ISBLANK(S3:S102),"",IF(S3:S102&lt;=BE117+$AM104*(BE117-BE115),S3:S102,"")))</f>
        <v>492</v>
      </c>
      <c r="BF118" s="9">
        <f t="array" ref="BF118">MAX(IF(ISBLANK(T3:T102),"",IF(T3:T102&lt;=BF117+$AM104*(BF117-BF115),T3:T102,"")))</f>
        <v>478</v>
      </c>
      <c r="BG118" s="9">
        <f t="array" ref="BG118">MAX(IF(ISBLANK(U3:U102),"",IF(U3:U102&lt;=BG117+$AM104*(BG117-BG115),U3:U102,"")))</f>
        <v>494</v>
      </c>
      <c r="BH118" s="9">
        <f t="array" ref="BH118">MAX(IF(ISBLANK(V3:V102),"",IF(V3:V102&lt;=BH117+$AM104*(BH117-BH115),V3:V102,"")))</f>
        <v>469</v>
      </c>
      <c r="BI118" s="9">
        <f t="array" ref="BI118">MAX(IF(ISBLANK(W3:W102),"",IF(W3:W102&lt;=BI117+$AM104*(BI117-BI115),W3:W102,"")))</f>
        <v>482</v>
      </c>
      <c r="BJ118" s="9">
        <f t="array" ref="BJ118">MAX(IF(ISBLANK(X3:X102),"",IF(X3:X102&lt;=BJ117+$AM104*(BJ117-BJ115),X3:X102,"")))</f>
        <v>494</v>
      </c>
      <c r="BK118" s="9">
        <f t="array" ref="BK118">MAX(IF(ISBLANK(Y3:Y102),"",IF(Y3:Y102&lt;=BK117+$AM104*(BK117-BK115),Y3:Y102,"")))</f>
        <v>469</v>
      </c>
      <c r="BL118" s="9">
        <f t="array" ref="BL118">MAX(IF(ISBLANK(Z3:Z102),"",IF(Z3:Z102&lt;=BL117+$AM104*(BL117-BL115),Z3:Z102,"")))</f>
        <v>482</v>
      </c>
      <c r="BM118" s="9">
        <f t="array" ref="BM118">MAX(IF(ISBLANK(AA3:AA102),"",IF(AA3:AA102&lt;=BM117+$AM104*(BM117-BM115),AA3:AA102,"")))</f>
        <v>492</v>
      </c>
      <c r="BN118" s="9">
        <f t="array" ref="BN118">MAX(IF(ISBLANK(AB3:AB102),"",IF(AB3:AB102&lt;=BN117+$AM104*(BN117-BN115),AB3:AB102,"")))</f>
        <v>466</v>
      </c>
      <c r="BO118" s="9">
        <f t="array" ref="BO118">MAX(IF(ISBLANK(AC3:AC102),"",IF(AC3:AC102&lt;=BO117+$AM104*(BO117-BO115),AC3:AC102,"")))</f>
        <v>483</v>
      </c>
      <c r="BP118" s="9">
        <f t="array" ref="BP118">MAX(IF(ISBLANK(AD3:AD102),"",IF(AD3:AD102&lt;=BP117+$AM104*(BP117-BP115),AD3:AD102,"")))</f>
        <v>490</v>
      </c>
      <c r="BQ118" s="9">
        <f t="array" ref="BQ118">MAX(IF(ISBLANK(AE3:AE102),"",IF(AE3:AE102&lt;=BQ117+$AM104*(BQ117-BQ115),AE3:AE102,"")))</f>
        <v>469</v>
      </c>
      <c r="BR118" s="9">
        <f t="array" ref="BR118">MAX(IF(ISBLANK(AF3:AF102),"",IF(AF3:AF102&lt;=BR117+$AM104*(BR117-BR115),AF3:AF102,"")))</f>
        <v>482</v>
      </c>
      <c r="BS118" s="9">
        <f t="array" ref="BS118">MAX(IF(ISBLANK(AG3:AG102),"",IF(AG3:AG102&lt;=BS117+$AM104*(BS117-BS115),AG3:AG102,"")))</f>
        <v>490</v>
      </c>
      <c r="BT118" s="9">
        <f t="array" ref="BT118">MAX(IF(ISBLANK(AH3:AH102),"",IF(AH3:AH102&lt;=BT117+$AM104*(BT117-BT115),AH3:AH102,"")))</f>
        <v>469</v>
      </c>
      <c r="BU118" s="10">
        <f t="array" ref="BU118">MAX(IF(ISBLANK(AI3:AI102),"",IF(AI3:AI102&lt;=BU117+$AM104*(BU117-BU115),AI3:AI102,"")))</f>
        <v>482</v>
      </c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</row>
    <row r="119" spans="1:149" x14ac:dyDescent="0.45">
      <c r="A119" t="s">
        <v>13</v>
      </c>
      <c r="B119">
        <f>COUNT(A3:A102)</f>
        <v>100</v>
      </c>
      <c r="C119">
        <f t="shared" ref="C119:AJ119" si="24">COUNT(B3:B102)</f>
        <v>100</v>
      </c>
      <c r="D119">
        <f t="shared" si="24"/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H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M119">
        <f t="shared" si="24"/>
        <v>100</v>
      </c>
      <c r="N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Y119">
        <f t="shared" si="24"/>
        <v>100</v>
      </c>
      <c r="Z119">
        <f t="shared" si="24"/>
        <v>100</v>
      </c>
      <c r="AA119">
        <f t="shared" si="24"/>
        <v>100</v>
      </c>
      <c r="AB119">
        <f t="shared" si="24"/>
        <v>100</v>
      </c>
      <c r="AC119" s="20">
        <f t="shared" si="24"/>
        <v>100</v>
      </c>
      <c r="AD119">
        <f t="shared" si="24"/>
        <v>100</v>
      </c>
      <c r="AE119">
        <f t="shared" si="24"/>
        <v>100</v>
      </c>
      <c r="AF119">
        <f t="shared" si="24"/>
        <v>100</v>
      </c>
      <c r="AG119">
        <f t="shared" si="24"/>
        <v>100</v>
      </c>
      <c r="AH119">
        <f t="shared" si="24"/>
        <v>100</v>
      </c>
      <c r="AI119">
        <f t="shared" si="24"/>
        <v>100</v>
      </c>
      <c r="AJ119">
        <f t="shared" si="24"/>
        <v>100</v>
      </c>
      <c r="AL119" t="s">
        <v>1</v>
      </c>
      <c r="AM119" s="11">
        <f>AVERAGE(A3:A102)</f>
        <v>484.71</v>
      </c>
      <c r="AN119" s="12">
        <f t="shared" ref="AN119:BU119" si="25">AVERAGE(B3:B102)</f>
        <v>464.12</v>
      </c>
      <c r="AO119" s="12">
        <f t="shared" si="25"/>
        <v>484.93</v>
      </c>
      <c r="AP119" s="12">
        <f t="shared" si="25"/>
        <v>464.03</v>
      </c>
      <c r="AQ119" s="12">
        <f t="shared" si="25"/>
        <v>480.86</v>
      </c>
      <c r="AR119" s="12">
        <f t="shared" si="25"/>
        <v>459.47</v>
      </c>
      <c r="AS119" s="12">
        <f t="shared" si="25"/>
        <v>481.54</v>
      </c>
      <c r="AT119" s="12">
        <f t="shared" si="25"/>
        <v>463.86</v>
      </c>
      <c r="AU119" s="12">
        <f t="shared" si="25"/>
        <v>480.79</v>
      </c>
      <c r="AV119" s="12">
        <f t="shared" si="25"/>
        <v>463.86</v>
      </c>
      <c r="AW119" s="12">
        <f t="shared" si="25"/>
        <v>481.9</v>
      </c>
      <c r="AX119" s="12">
        <f t="shared" si="25"/>
        <v>466.48</v>
      </c>
      <c r="AY119" s="12">
        <f t="shared" si="25"/>
        <v>482.5</v>
      </c>
      <c r="AZ119" s="12">
        <f t="shared" si="25"/>
        <v>466.39</v>
      </c>
      <c r="BA119" s="12">
        <f t="shared" si="25"/>
        <v>481.65</v>
      </c>
      <c r="BB119" s="12">
        <f t="shared" si="25"/>
        <v>456.34</v>
      </c>
      <c r="BC119" s="12">
        <f t="shared" si="25"/>
        <v>484.4</v>
      </c>
      <c r="BD119" s="12">
        <f t="shared" si="25"/>
        <v>466.41</v>
      </c>
      <c r="BE119" s="12">
        <f t="shared" si="25"/>
        <v>484.28</v>
      </c>
      <c r="BF119" s="12">
        <f t="shared" si="25"/>
        <v>466.41</v>
      </c>
      <c r="BG119" s="12">
        <f t="shared" si="25"/>
        <v>482.38</v>
      </c>
      <c r="BH119" s="12">
        <f t="shared" si="25"/>
        <v>455.38</v>
      </c>
      <c r="BI119" s="12">
        <f t="shared" si="25"/>
        <v>482.03</v>
      </c>
      <c r="BJ119" s="12">
        <f t="shared" si="25"/>
        <v>482.38</v>
      </c>
      <c r="BK119" s="12">
        <f t="shared" si="25"/>
        <v>455.38</v>
      </c>
      <c r="BL119" s="12">
        <f t="shared" si="25"/>
        <v>482.03</v>
      </c>
      <c r="BM119" s="12">
        <f t="shared" si="25"/>
        <v>481.63</v>
      </c>
      <c r="BN119" s="12">
        <f t="shared" si="25"/>
        <v>444.16</v>
      </c>
      <c r="BO119" s="12">
        <f t="shared" si="25"/>
        <v>481.28</v>
      </c>
      <c r="BP119" s="12">
        <f t="shared" si="25"/>
        <v>480.69</v>
      </c>
      <c r="BQ119" s="12">
        <f t="shared" si="25"/>
        <v>455.38</v>
      </c>
      <c r="BR119" s="12">
        <f t="shared" si="25"/>
        <v>482.03</v>
      </c>
      <c r="BS119" s="12">
        <f t="shared" si="25"/>
        <v>480.69</v>
      </c>
      <c r="BT119" s="12">
        <f t="shared" si="25"/>
        <v>455.38</v>
      </c>
      <c r="BU119" s="13">
        <f t="shared" si="25"/>
        <v>482.03</v>
      </c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</row>
    <row r="120" spans="1:149" x14ac:dyDescent="0.45">
      <c r="A120" t="s">
        <v>14</v>
      </c>
      <c r="B120">
        <f>GEOMEAN(A3:A102)</f>
        <v>484.69629171318746</v>
      </c>
      <c r="C120">
        <f t="shared" ref="C120:AJ120" si="26">GEOMEAN(B3:B102)</f>
        <v>464.08397273304416</v>
      </c>
      <c r="D120">
        <f t="shared" si="26"/>
        <v>484.9101486016234</v>
      </c>
      <c r="E120">
        <f t="shared" si="26"/>
        <v>463.9953662109973</v>
      </c>
      <c r="F120">
        <f t="shared" si="26"/>
        <v>480.84528345351652</v>
      </c>
      <c r="G120">
        <f t="shared" si="26"/>
        <v>459.42218846067044</v>
      </c>
      <c r="H120">
        <f t="shared" si="26"/>
        <v>481.52933281391944</v>
      </c>
      <c r="I120">
        <f t="shared" si="26"/>
        <v>463.82650116965226</v>
      </c>
      <c r="J120">
        <f t="shared" si="26"/>
        <v>480.77698222529312</v>
      </c>
      <c r="K120">
        <f t="shared" si="26"/>
        <v>463.82650116965226</v>
      </c>
      <c r="L120">
        <f t="shared" si="26"/>
        <v>481.88569361707312</v>
      </c>
      <c r="M120">
        <f t="shared" si="26"/>
        <v>466.44715428186009</v>
      </c>
      <c r="N120">
        <f t="shared" si="26"/>
        <v>482.48555878009029</v>
      </c>
      <c r="O120">
        <f t="shared" si="26"/>
        <v>466.35740782600567</v>
      </c>
      <c r="P120">
        <f t="shared" si="26"/>
        <v>481.63098320368732</v>
      </c>
      <c r="Q120">
        <f t="shared" si="26"/>
        <v>456.23116062448787</v>
      </c>
      <c r="R120">
        <f t="shared" si="26"/>
        <v>484.39150236862952</v>
      </c>
      <c r="S120">
        <f t="shared" si="26"/>
        <v>466.37492337118681</v>
      </c>
      <c r="T120">
        <f t="shared" si="26"/>
        <v>484.27234511149015</v>
      </c>
      <c r="U120">
        <f t="shared" si="26"/>
        <v>466.37492337118681</v>
      </c>
      <c r="V120">
        <f t="shared" si="26"/>
        <v>482.35941475272546</v>
      </c>
      <c r="W120">
        <f t="shared" si="26"/>
        <v>455.34742695684173</v>
      </c>
      <c r="X120">
        <f t="shared" si="26"/>
        <v>482.02994910611835</v>
      </c>
      <c r="Y120">
        <f t="shared" si="26"/>
        <v>482.35941475272546</v>
      </c>
      <c r="Z120">
        <f t="shared" si="26"/>
        <v>455.34742695684173</v>
      </c>
      <c r="AA120">
        <f t="shared" si="26"/>
        <v>482.02994910611835</v>
      </c>
      <c r="AB120">
        <f t="shared" si="26"/>
        <v>481.61574923948109</v>
      </c>
      <c r="AC120" s="20">
        <f t="shared" si="26"/>
        <v>443.97866626928555</v>
      </c>
      <c r="AD120">
        <f t="shared" si="26"/>
        <v>481.27920865544417</v>
      </c>
      <c r="AE120">
        <f t="shared" si="26"/>
        <v>480.66650407165588</v>
      </c>
      <c r="AF120">
        <f t="shared" si="26"/>
        <v>455.34742695684173</v>
      </c>
      <c r="AG120">
        <f t="shared" si="26"/>
        <v>482.02994910611835</v>
      </c>
      <c r="AH120">
        <f t="shared" si="26"/>
        <v>480.66650407165588</v>
      </c>
      <c r="AI120">
        <f t="shared" si="26"/>
        <v>455.34742695684173</v>
      </c>
      <c r="AJ120">
        <f t="shared" si="26"/>
        <v>482.02994910611835</v>
      </c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</row>
    <row r="121" spans="1:149" x14ac:dyDescent="0.45">
      <c r="A121" t="s">
        <v>15</v>
      </c>
      <c r="B121">
        <f>HARMEAN(A3:A102)</f>
        <v>484.68257990752397</v>
      </c>
      <c r="C121">
        <f t="shared" ref="C121:AJ121" si="27">HARMEAN(B3:B102)</f>
        <v>464.04786258941687</v>
      </c>
      <c r="D121">
        <f t="shared" si="27"/>
        <v>484.89030922848042</v>
      </c>
      <c r="E121">
        <f t="shared" si="27"/>
        <v>463.96065274364668</v>
      </c>
      <c r="F121">
        <f t="shared" si="27"/>
        <v>480.83055358788243</v>
      </c>
      <c r="G121">
        <f t="shared" si="27"/>
        <v>459.37443357004111</v>
      </c>
      <c r="H121">
        <f t="shared" si="27"/>
        <v>481.51866045908264</v>
      </c>
      <c r="I121">
        <f t="shared" si="27"/>
        <v>463.79294033005664</v>
      </c>
      <c r="J121">
        <f t="shared" si="27"/>
        <v>480.76399364023723</v>
      </c>
      <c r="K121">
        <f t="shared" si="27"/>
        <v>463.79294033005664</v>
      </c>
      <c r="L121">
        <f t="shared" si="27"/>
        <v>481.8714093479241</v>
      </c>
      <c r="M121">
        <f t="shared" si="27"/>
        <v>466.41427276096698</v>
      </c>
      <c r="N121">
        <f t="shared" si="27"/>
        <v>482.47111134612413</v>
      </c>
      <c r="O121">
        <f t="shared" si="27"/>
        <v>466.32479129235787</v>
      </c>
      <c r="P121">
        <f t="shared" si="27"/>
        <v>481.61197497725624</v>
      </c>
      <c r="Q121">
        <f t="shared" si="27"/>
        <v>456.11994842354738</v>
      </c>
      <c r="R121">
        <f t="shared" si="27"/>
        <v>484.38301242756665</v>
      </c>
      <c r="S121">
        <f t="shared" si="27"/>
        <v>466.3398064613495</v>
      </c>
      <c r="T121">
        <f t="shared" si="27"/>
        <v>484.26469782779117</v>
      </c>
      <c r="U121">
        <f t="shared" si="27"/>
        <v>466.3398064613495</v>
      </c>
      <c r="V121">
        <f t="shared" si="27"/>
        <v>482.33884585535458</v>
      </c>
      <c r="W121">
        <f t="shared" si="27"/>
        <v>455.31484140954541</v>
      </c>
      <c r="X121">
        <f t="shared" si="27"/>
        <v>482.02989824870463</v>
      </c>
      <c r="Y121">
        <f t="shared" si="27"/>
        <v>482.33884585535458</v>
      </c>
      <c r="Z121">
        <f t="shared" si="27"/>
        <v>455.31484140954541</v>
      </c>
      <c r="AA121">
        <f t="shared" si="27"/>
        <v>482.02989824870463</v>
      </c>
      <c r="AB121">
        <f t="shared" si="27"/>
        <v>481.60150446595117</v>
      </c>
      <c r="AC121" s="20">
        <f t="shared" si="27"/>
        <v>443.79369075982339</v>
      </c>
      <c r="AD121">
        <f t="shared" si="27"/>
        <v>481.27841718875089</v>
      </c>
      <c r="AE121">
        <f t="shared" si="27"/>
        <v>480.64295049184051</v>
      </c>
      <c r="AF121">
        <f t="shared" si="27"/>
        <v>455.31484140954541</v>
      </c>
      <c r="AG121">
        <f t="shared" si="27"/>
        <v>482.02989824870463</v>
      </c>
      <c r="AH121">
        <f t="shared" si="27"/>
        <v>480.64295049184051</v>
      </c>
      <c r="AI121">
        <f t="shared" si="27"/>
        <v>455.31484140954541</v>
      </c>
      <c r="AJ121">
        <f t="shared" si="27"/>
        <v>482.02989824870463</v>
      </c>
      <c r="AL121" t="s">
        <v>20</v>
      </c>
      <c r="AM121" s="3">
        <f>IF(MIN(AM114:BU114)&gt;=0,0,MIN(AM114:BU114))</f>
        <v>0</v>
      </c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</row>
    <row r="122" spans="1:149" x14ac:dyDescent="0.45">
      <c r="A122" t="s">
        <v>16</v>
      </c>
      <c r="B122">
        <f>AVEDEV(A3:A102)</f>
        <v>2.9648000000000025</v>
      </c>
      <c r="C122">
        <f t="shared" ref="C122:AJ122" si="28">AVEDEV(B3:B102)</f>
        <v>4.6399999999999997</v>
      </c>
      <c r="D122">
        <f t="shared" si="28"/>
        <v>3.4541999999999997</v>
      </c>
      <c r="E122">
        <f t="shared" si="28"/>
        <v>4.51</v>
      </c>
      <c r="F122">
        <f t="shared" si="28"/>
        <v>3.0883999999999991</v>
      </c>
      <c r="G122">
        <f t="shared" si="28"/>
        <v>5.3805999999999994</v>
      </c>
      <c r="H122">
        <f t="shared" si="28"/>
        <v>2.62</v>
      </c>
      <c r="I122">
        <f t="shared" si="28"/>
        <v>4.5283999999999995</v>
      </c>
      <c r="J122">
        <f t="shared" si="28"/>
        <v>2.849000000000002</v>
      </c>
      <c r="K122">
        <f t="shared" si="28"/>
        <v>4.5283999999999995</v>
      </c>
      <c r="L122">
        <f t="shared" si="28"/>
        <v>2.9660000000000015</v>
      </c>
      <c r="M122">
        <f t="shared" si="28"/>
        <v>4.6103999999999994</v>
      </c>
      <c r="N122">
        <f t="shared" si="28"/>
        <v>2.97</v>
      </c>
      <c r="O122">
        <f t="shared" si="28"/>
        <v>4.5622000000000007</v>
      </c>
      <c r="P122">
        <f t="shared" si="28"/>
        <v>3.4429999999999996</v>
      </c>
      <c r="Q122">
        <f t="shared" si="28"/>
        <v>7.0592000000000077</v>
      </c>
      <c r="R122">
        <f t="shared" si="28"/>
        <v>2.271999999999998</v>
      </c>
      <c r="S122">
        <f t="shared" si="28"/>
        <v>4.83</v>
      </c>
      <c r="T122">
        <f t="shared" si="28"/>
        <v>2.2279999999999971</v>
      </c>
      <c r="U122">
        <f t="shared" si="28"/>
        <v>4.83</v>
      </c>
      <c r="V122">
        <f t="shared" si="28"/>
        <v>3.6303999999999998</v>
      </c>
      <c r="W122">
        <f t="shared" si="28"/>
        <v>4.4324000000000003</v>
      </c>
      <c r="X122">
        <f t="shared" si="28"/>
        <v>7.7599999999974897E-2</v>
      </c>
      <c r="Y122">
        <f t="shared" si="28"/>
        <v>3.6303999999999998</v>
      </c>
      <c r="Z122">
        <f t="shared" si="28"/>
        <v>4.4324000000000003</v>
      </c>
      <c r="AA122">
        <f t="shared" si="28"/>
        <v>7.7599999999974897E-2</v>
      </c>
      <c r="AB122">
        <f t="shared" si="28"/>
        <v>3.05</v>
      </c>
      <c r="AC122">
        <f t="shared" si="28"/>
        <v>9.7671999999999972</v>
      </c>
      <c r="AD122">
        <f t="shared" si="28"/>
        <v>0.69279999999999287</v>
      </c>
      <c r="AE122">
        <f t="shared" si="28"/>
        <v>3.8162000000000003</v>
      </c>
      <c r="AF122">
        <f t="shared" si="28"/>
        <v>4.4324000000000003</v>
      </c>
      <c r="AG122">
        <f t="shared" si="28"/>
        <v>7.7599999999974897E-2</v>
      </c>
      <c r="AH122">
        <f t="shared" si="28"/>
        <v>3.8162000000000003</v>
      </c>
      <c r="AI122">
        <f t="shared" si="28"/>
        <v>4.4324000000000003</v>
      </c>
      <c r="AJ122">
        <f t="shared" si="28"/>
        <v>7.7599999999974897E-2</v>
      </c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</row>
    <row r="123" spans="1:149" x14ac:dyDescent="0.45">
      <c r="A123" t="s">
        <v>17</v>
      </c>
      <c r="B123">
        <f>[1]!MAD(A3:A102)</f>
        <v>3</v>
      </c>
      <c r="C123">
        <f>[1]!MAD(B3:B102)</f>
        <v>3.5</v>
      </c>
      <c r="D123">
        <f>[1]!MAD(C3:C102)</f>
        <v>3</v>
      </c>
      <c r="E123">
        <f>[1]!MAD(D3:D102)</f>
        <v>3.5</v>
      </c>
      <c r="F123">
        <f>[1]!MAD(E3:E102)</f>
        <v>3</v>
      </c>
      <c r="G123">
        <f>[1]!MAD(F3:F102)</f>
        <v>5</v>
      </c>
      <c r="H123">
        <f>[1]!MAD(G3:G102)</f>
        <v>2.5</v>
      </c>
      <c r="I123">
        <f>[1]!MAD(H3:H102)</f>
        <v>4</v>
      </c>
      <c r="J123">
        <f>[1]!MAD(I3:I102)</f>
        <v>2</v>
      </c>
      <c r="K123">
        <f>[1]!MAD(J3:J102)</f>
        <v>4</v>
      </c>
      <c r="L123">
        <f>[1]!MAD(K3:K102)</f>
        <v>3</v>
      </c>
      <c r="M123">
        <f>[1]!MAD(L3:L102)</f>
        <v>4</v>
      </c>
      <c r="N123">
        <f>[1]!MAD(M3:M102)</f>
        <v>3</v>
      </c>
      <c r="O123">
        <f>[1]!MAD(N3:N102)</f>
        <v>4</v>
      </c>
      <c r="P123">
        <f>[1]!MAD(O3:O102)</f>
        <v>3</v>
      </c>
      <c r="Q123">
        <f>[1]!MAD(P3:P102)</f>
        <v>5</v>
      </c>
      <c r="R123">
        <f>[1]!MAD(Q3:Q102)</f>
        <v>2</v>
      </c>
      <c r="S123">
        <f>[1]!MAD(R3:R102)</f>
        <v>4.5</v>
      </c>
      <c r="T123">
        <f>[1]!MAD(S3:S102)</f>
        <v>2</v>
      </c>
      <c r="U123">
        <f>[1]!MAD(T3:T102)</f>
        <v>4.5</v>
      </c>
      <c r="V123">
        <f>[1]!MAD(U3:U102)</f>
        <v>3</v>
      </c>
      <c r="W123">
        <f>[1]!MAD(V3:V102)</f>
        <v>4</v>
      </c>
      <c r="X123">
        <f>[1]!MAD(W3:W102)</f>
        <v>0</v>
      </c>
      <c r="Y123">
        <f>[1]!MAD(X3:X102)</f>
        <v>3</v>
      </c>
      <c r="Z123">
        <f>[1]!MAD(Y3:Y102)</f>
        <v>4</v>
      </c>
      <c r="AA123">
        <f>[1]!MAD(Z3:Z102)</f>
        <v>0</v>
      </c>
      <c r="AB123">
        <f>[1]!MAD(AA3:AA102)</f>
        <v>2.5</v>
      </c>
      <c r="AC123">
        <f>[1]!MAD(AB3:AB102)</f>
        <v>8</v>
      </c>
      <c r="AD123">
        <f>[1]!MAD(AC3:AC102)</f>
        <v>1</v>
      </c>
      <c r="AE123">
        <f>[1]!MAD(AD3:AD102)</f>
        <v>3</v>
      </c>
      <c r="AF123">
        <f>[1]!MAD(AE3:AE102)</f>
        <v>4</v>
      </c>
      <c r="AG123">
        <f>[1]!MAD(AF3:AF102)</f>
        <v>0</v>
      </c>
      <c r="AH123">
        <f>[1]!MAD(AG3:AG102)</f>
        <v>3</v>
      </c>
      <c r="AI123">
        <f>[1]!MAD(AH3:AH102)</f>
        <v>4</v>
      </c>
      <c r="AJ123">
        <f>[1]!MAD(AI3:AI102)</f>
        <v>0</v>
      </c>
      <c r="AL123" t="s">
        <v>21</v>
      </c>
      <c r="AM123" t="s">
        <v>30</v>
      </c>
      <c r="AN123" t="s">
        <v>30</v>
      </c>
      <c r="AO123" t="s">
        <v>30</v>
      </c>
      <c r="AP123" t="s">
        <v>30</v>
      </c>
      <c r="AQ123" t="s">
        <v>30</v>
      </c>
      <c r="AR123" t="s">
        <v>30</v>
      </c>
      <c r="AS123">
        <f>G84</f>
        <v>476</v>
      </c>
      <c r="AT123" t="s">
        <v>30</v>
      </c>
      <c r="AU123" t="s">
        <v>30</v>
      </c>
      <c r="AV123" t="s">
        <v>30</v>
      </c>
      <c r="AW123" t="s">
        <v>30</v>
      </c>
      <c r="AX123" t="s">
        <v>30</v>
      </c>
      <c r="AY123" t="s">
        <v>30</v>
      </c>
      <c r="AZ123" t="s">
        <v>30</v>
      </c>
      <c r="BA123" t="s">
        <v>30</v>
      </c>
      <c r="BB123">
        <f>P28</f>
        <v>469</v>
      </c>
      <c r="BC123" t="s">
        <v>30</v>
      </c>
      <c r="BD123" t="s">
        <v>30</v>
      </c>
      <c r="BE123" t="s">
        <v>30</v>
      </c>
      <c r="BF123" t="s">
        <v>30</v>
      </c>
      <c r="BG123" t="s">
        <v>30</v>
      </c>
      <c r="BH123">
        <f>V56</f>
        <v>449</v>
      </c>
      <c r="BI123" t="s">
        <v>30</v>
      </c>
      <c r="BJ123" t="s">
        <v>30</v>
      </c>
      <c r="BK123">
        <f>Y56</f>
        <v>449</v>
      </c>
      <c r="BL123" t="s">
        <v>30</v>
      </c>
      <c r="BM123">
        <f>AA43</f>
        <v>476</v>
      </c>
      <c r="BN123">
        <f>AB56</f>
        <v>447</v>
      </c>
      <c r="BO123" t="s">
        <v>30</v>
      </c>
      <c r="BP123" t="s">
        <v>30</v>
      </c>
      <c r="BQ123">
        <f>AE56</f>
        <v>449</v>
      </c>
      <c r="BR123" t="s">
        <v>30</v>
      </c>
      <c r="BS123" t="s">
        <v>30</v>
      </c>
      <c r="BT123">
        <f>AH56</f>
        <v>449</v>
      </c>
      <c r="BU123" t="s">
        <v>30</v>
      </c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</row>
    <row r="124" spans="1:149" x14ac:dyDescent="0.45">
      <c r="A124" s="1" t="s">
        <v>18</v>
      </c>
      <c r="B124" s="1">
        <f>[1]!IQR(A3:A102,FALSE)</f>
        <v>5</v>
      </c>
      <c r="C124" s="1">
        <f>[1]!IQR(B3:B102,FALSE)</f>
        <v>8</v>
      </c>
      <c r="D124" s="1">
        <f>[1]!IQR(C3:C102,FALSE)</f>
        <v>5.25</v>
      </c>
      <c r="E124" s="1">
        <f>[1]!IQR(D3:D102,FALSE)</f>
        <v>7</v>
      </c>
      <c r="F124" s="1">
        <f>[1]!IQR(E3:E102,FALSE)</f>
        <v>6</v>
      </c>
      <c r="G124" s="1">
        <f>[1]!IQR(F3:F102,FALSE)</f>
        <v>9.25</v>
      </c>
      <c r="H124" s="1">
        <f>[1]!IQR(G3:G102,FALSE)</f>
        <v>5</v>
      </c>
      <c r="I124" s="1">
        <f>[1]!IQR(H3:H102,FALSE)</f>
        <v>7.25</v>
      </c>
      <c r="J124" s="1">
        <f>[1]!IQR(I3:I102,FALSE)</f>
        <v>4.25</v>
      </c>
      <c r="K124" s="1">
        <f>[1]!IQR(J3:J102,FALSE)</f>
        <v>7.25</v>
      </c>
      <c r="L124" s="1">
        <f>[1]!IQR(K3:K102,FALSE)</f>
        <v>6</v>
      </c>
      <c r="M124" s="1">
        <f>[1]!IQR(L3:L102,FALSE)</f>
        <v>9</v>
      </c>
      <c r="N124" s="1">
        <f>[1]!IQR(M3:M102,FALSE)</f>
        <v>5</v>
      </c>
      <c r="O124" s="1">
        <f>[1]!IQR(N3:N102,FALSE)</f>
        <v>8.25</v>
      </c>
      <c r="P124" s="1">
        <f>[1]!IQR(O3:O102,FALSE)</f>
        <v>5.25</v>
      </c>
      <c r="Q124" s="1">
        <f>[1]!IQR(P3:P102,FALSE)</f>
        <v>9.25</v>
      </c>
      <c r="R124" s="1">
        <f>[1]!IQR(Q3:Q102,FALSE)</f>
        <v>4</v>
      </c>
      <c r="S124" s="1">
        <f>[1]!IQR(R3:R102,FALSE)</f>
        <v>9</v>
      </c>
      <c r="T124" s="1">
        <f>[1]!IQR(S3:S102,FALSE)</f>
        <v>4</v>
      </c>
      <c r="U124" s="1">
        <f>[1]!IQR(T3:T102,FALSE)</f>
        <v>9</v>
      </c>
      <c r="V124" s="1">
        <f>[1]!IQR(U3:U102,FALSE)</f>
        <v>6.25</v>
      </c>
      <c r="W124" s="1">
        <f>[1]!IQR(V3:V102,FALSE)</f>
        <v>7</v>
      </c>
      <c r="X124" s="1">
        <f>[1]!IQR(W3:W102,FALSE)</f>
        <v>0</v>
      </c>
      <c r="Y124" s="1">
        <f>[1]!IQR(X3:X102,FALSE)</f>
        <v>6.25</v>
      </c>
      <c r="Z124" s="1">
        <f>[1]!IQR(Y3:Y102,FALSE)</f>
        <v>7</v>
      </c>
      <c r="AA124" s="1">
        <f>[1]!IQR(Z3:Z102,FALSE)</f>
        <v>0</v>
      </c>
      <c r="AB124" s="1">
        <f>[1]!IQR(AA3:AA102,FALSE)</f>
        <v>5</v>
      </c>
      <c r="AC124" s="1">
        <f>[1]!IQR(AB3:AB102,FALSE)</f>
        <v>16</v>
      </c>
      <c r="AD124" s="1">
        <f>[1]!IQR(AC3:AC102,FALSE)</f>
        <v>1</v>
      </c>
      <c r="AE124" s="1">
        <f>[1]!IQR(AD3:AD102,FALSE)</f>
        <v>6</v>
      </c>
      <c r="AF124" s="1">
        <f>[1]!IQR(AE3:AE102,FALSE)</f>
        <v>7</v>
      </c>
      <c r="AG124" s="1">
        <f>[1]!IQR(AF3:AF102,FALSE)</f>
        <v>0</v>
      </c>
      <c r="AH124" s="1">
        <f>[1]!IQR(AG3:AG102,FALSE)</f>
        <v>6</v>
      </c>
      <c r="AI124" s="1">
        <f>[1]!IQR(AH3:AH102,FALSE)</f>
        <v>7</v>
      </c>
      <c r="AJ124" s="1">
        <f>[1]!IQR(AI3:AI102,FALSE)</f>
        <v>0</v>
      </c>
      <c r="BB124">
        <f>P56</f>
        <v>460</v>
      </c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</row>
    <row r="125" spans="1:149" x14ac:dyDescent="0.45"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</row>
    <row r="126" spans="1:149" x14ac:dyDescent="0.45">
      <c r="A126" t="s">
        <v>38</v>
      </c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</row>
    <row r="127" spans="1:149" x14ac:dyDescent="0.45"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</row>
    <row r="128" spans="1:149" x14ac:dyDescent="0.45">
      <c r="B128" t="str">
        <f>A2</f>
        <v>UF Bitdiff Cbrt</v>
      </c>
      <c r="C128" t="str">
        <f t="shared" ref="C128:AJ128" si="29">B2</f>
        <v>UF BitdiffVA Cbrt</v>
      </c>
      <c r="D128" t="str">
        <f t="shared" si="29"/>
        <v>UF HardLog Cbrt</v>
      </c>
      <c r="E128" t="str">
        <f t="shared" si="29"/>
        <v>UF HardLogVA Cbrt</v>
      </c>
      <c r="F128" t="str">
        <f t="shared" si="29"/>
        <v>UF Log Cbrt</v>
      </c>
      <c r="G128" t="str">
        <f t="shared" si="29"/>
        <v>UF LogVA Cbrt</v>
      </c>
      <c r="H128" t="str">
        <f t="shared" si="29"/>
        <v>UF Mul Cbrt</v>
      </c>
      <c r="I128" t="str">
        <f t="shared" si="29"/>
        <v>UF MulVA Cbrt</v>
      </c>
      <c r="J128" t="str">
        <f t="shared" si="29"/>
        <v>UF NoLog Cbrt</v>
      </c>
      <c r="K128" t="str">
        <f t="shared" si="29"/>
        <v>UF NoLogVA Cbrt</v>
      </c>
      <c r="L128" t="str">
        <f t="shared" si="29"/>
        <v>UFDistr Bitdiff Cbrt</v>
      </c>
      <c r="M128" t="str">
        <f t="shared" si="29"/>
        <v>UFDistr BitdiffVA Cbrt</v>
      </c>
      <c r="N128" t="str">
        <f t="shared" si="29"/>
        <v>UFDistr HardLog Cbrt</v>
      </c>
      <c r="O128" t="str">
        <f t="shared" si="29"/>
        <v>UFDistr HardLogVA Cbrt</v>
      </c>
      <c r="P128" t="str">
        <f t="shared" si="29"/>
        <v>UFDistr Log Cbrt</v>
      </c>
      <c r="Q128" t="str">
        <f t="shared" si="29"/>
        <v>UFDistr LogVA Cbrt</v>
      </c>
      <c r="R128" t="str">
        <f t="shared" si="29"/>
        <v>UFDistr Mul Cbrt</v>
      </c>
      <c r="S128" t="str">
        <f t="shared" si="29"/>
        <v>UFDistr MulVA Cbrt</v>
      </c>
      <c r="T128" t="str">
        <f t="shared" si="29"/>
        <v>UFDistr NoLog Cbrt</v>
      </c>
      <c r="U128" t="str">
        <f t="shared" si="29"/>
        <v>UFDistr NoLogVA Cbrt</v>
      </c>
      <c r="V128" t="str">
        <f t="shared" si="29"/>
        <v>UFCenter Bitdiff Cbrt</v>
      </c>
      <c r="W128" t="str">
        <f t="shared" si="29"/>
        <v>UFCenter BitdiffVA Cbrt</v>
      </c>
      <c r="X128" t="str">
        <f t="shared" si="29"/>
        <v>UFCenter BitdiffFN Cbrt</v>
      </c>
      <c r="Y128" t="str">
        <f t="shared" si="29"/>
        <v>UFCenter HardLog Cbrt</v>
      </c>
      <c r="Z128" t="str">
        <f t="shared" si="29"/>
        <v>UFCenter HardLogVA Cbrt</v>
      </c>
      <c r="AA128" t="str">
        <f t="shared" si="29"/>
        <v>UFCenter HardLogFN Cbrt</v>
      </c>
      <c r="AB128" t="str">
        <f t="shared" si="29"/>
        <v>UFCenter Log Cbrt</v>
      </c>
      <c r="AC128" t="str">
        <f t="shared" si="29"/>
        <v>UFCenter LogVA Cbrt</v>
      </c>
      <c r="AD128" t="str">
        <f t="shared" si="29"/>
        <v>UFCenter LogFN Cbrt</v>
      </c>
      <c r="AE128" t="str">
        <f t="shared" si="29"/>
        <v>UFCenter Mul Cbrt</v>
      </c>
      <c r="AF128" t="str">
        <f t="shared" si="29"/>
        <v>UFCenter MulVA Cbrt</v>
      </c>
      <c r="AG128" t="str">
        <f t="shared" si="29"/>
        <v>UFCenter MulFN Cbrt</v>
      </c>
      <c r="AH128" t="str">
        <f t="shared" si="29"/>
        <v>UFCenter NoLog Cbrt</v>
      </c>
      <c r="AI128" t="str">
        <f t="shared" si="29"/>
        <v>UFCenter NoLogVA Cbrt</v>
      </c>
      <c r="AJ128" t="str">
        <f t="shared" si="29"/>
        <v>UFCenter NoLogFN Cbrt</v>
      </c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</row>
    <row r="129" spans="1:149" x14ac:dyDescent="0.45">
      <c r="A129" t="s">
        <v>39</v>
      </c>
      <c r="B129" s="5">
        <f>MEDIAN(A3:A102)</f>
        <v>485</v>
      </c>
      <c r="C129" s="6">
        <f t="shared" ref="C129:AJ129" si="30">MEDIAN(B3:B102)</f>
        <v>464.5</v>
      </c>
      <c r="D129" s="6">
        <f t="shared" si="30"/>
        <v>485</v>
      </c>
      <c r="E129" s="6">
        <f t="shared" si="30"/>
        <v>464.5</v>
      </c>
      <c r="F129" s="6">
        <f t="shared" si="30"/>
        <v>481</v>
      </c>
      <c r="G129" s="6">
        <f t="shared" si="30"/>
        <v>460</v>
      </c>
      <c r="H129" s="6">
        <f t="shared" si="30"/>
        <v>481.5</v>
      </c>
      <c r="I129" s="6">
        <f t="shared" si="30"/>
        <v>464</v>
      </c>
      <c r="J129" s="6">
        <f t="shared" si="30"/>
        <v>480</v>
      </c>
      <c r="K129" s="6">
        <f t="shared" si="30"/>
        <v>464</v>
      </c>
      <c r="L129" s="6">
        <f t="shared" si="30"/>
        <v>482</v>
      </c>
      <c r="M129" s="6">
        <f t="shared" si="30"/>
        <v>467</v>
      </c>
      <c r="N129" s="6">
        <f t="shared" si="30"/>
        <v>483</v>
      </c>
      <c r="O129" s="6">
        <f t="shared" si="30"/>
        <v>467</v>
      </c>
      <c r="P129" s="6">
        <f t="shared" si="30"/>
        <v>481</v>
      </c>
      <c r="Q129" s="6">
        <f t="shared" si="30"/>
        <v>457</v>
      </c>
      <c r="R129" s="6">
        <f t="shared" si="30"/>
        <v>484</v>
      </c>
      <c r="S129" s="6">
        <f t="shared" si="30"/>
        <v>466.5</v>
      </c>
      <c r="T129" s="6">
        <f t="shared" si="30"/>
        <v>484</v>
      </c>
      <c r="U129" s="6">
        <f t="shared" si="30"/>
        <v>466.5</v>
      </c>
      <c r="V129" s="6">
        <f t="shared" si="30"/>
        <v>482</v>
      </c>
      <c r="W129" s="6">
        <f t="shared" si="30"/>
        <v>456</v>
      </c>
      <c r="X129" s="6">
        <f t="shared" si="30"/>
        <v>482</v>
      </c>
      <c r="Y129" s="6">
        <f t="shared" si="30"/>
        <v>482</v>
      </c>
      <c r="Z129" s="6">
        <f t="shared" si="30"/>
        <v>456</v>
      </c>
      <c r="AA129" s="6">
        <f t="shared" si="30"/>
        <v>482</v>
      </c>
      <c r="AB129" s="6">
        <f t="shared" si="30"/>
        <v>481.5</v>
      </c>
      <c r="AC129" s="6">
        <f t="shared" si="30"/>
        <v>446.5</v>
      </c>
      <c r="AD129" s="6">
        <f t="shared" si="30"/>
        <v>481</v>
      </c>
      <c r="AE129" s="6">
        <f t="shared" si="30"/>
        <v>481</v>
      </c>
      <c r="AF129" s="6">
        <f t="shared" si="30"/>
        <v>456</v>
      </c>
      <c r="AG129" s="6">
        <f t="shared" si="30"/>
        <v>482</v>
      </c>
      <c r="AH129" s="6">
        <f t="shared" si="30"/>
        <v>481</v>
      </c>
      <c r="AI129" s="6">
        <f t="shared" si="30"/>
        <v>456</v>
      </c>
      <c r="AJ129" s="7">
        <f t="shared" si="30"/>
        <v>482</v>
      </c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</row>
    <row r="130" spans="1:149" x14ac:dyDescent="0.45">
      <c r="A130" t="s">
        <v>40</v>
      </c>
      <c r="B130" s="8">
        <f>[1]!RANK_SUM(A3:AI102, 1,1)</f>
        <v>287756.5</v>
      </c>
      <c r="C130" s="9">
        <f>[1]!RANK_SUM(A3:AI102, 2,1)</f>
        <v>95222.5</v>
      </c>
      <c r="D130" s="9">
        <f>[1]!RANK_SUM(A3:AI102, 3,1)</f>
        <v>287524</v>
      </c>
      <c r="E130" s="9">
        <f>[1]!RANK_SUM(A3:AI102, 4,1)</f>
        <v>94773.5</v>
      </c>
      <c r="F130" s="9">
        <f>[1]!RANK_SUM(A3:AI102, 5,1)</f>
        <v>229696</v>
      </c>
      <c r="G130" s="9">
        <f>[1]!RANK_SUM(A3:AI102, 6,1)</f>
        <v>67491</v>
      </c>
      <c r="H130" s="9">
        <f>[1]!RANK_SUM(A3:AI102, 7,1)</f>
        <v>238714.5</v>
      </c>
      <c r="I130" s="9">
        <f>[1]!RANK_SUM(A3:AI102, 8,1)</f>
        <v>93717.5</v>
      </c>
      <c r="J130" s="9">
        <f>[1]!RANK_SUM(A3:AI102, 9,1)</f>
        <v>224217</v>
      </c>
      <c r="K130" s="9">
        <f>[1]!RANK_SUM(A3:AI102, 10,1)</f>
        <v>93717.5</v>
      </c>
      <c r="L130" s="9">
        <f>[1]!RANK_SUM(A3:AI102, 11,1)</f>
        <v>242795.5</v>
      </c>
      <c r="M130" s="9">
        <f>[1]!RANK_SUM(A3:AI102, 12,1)</f>
        <v>108594.5</v>
      </c>
      <c r="N130" s="9">
        <f>[1]!RANK_SUM(A3:AI102, 13,1)</f>
        <v>255164.5</v>
      </c>
      <c r="O130" s="9">
        <f>[1]!RANK_SUM(A3:AI102, 14,1)</f>
        <v>108054.5</v>
      </c>
      <c r="P130" s="9">
        <f>[1]!RANK_SUM(A3:AI102, 15,1)</f>
        <v>239925</v>
      </c>
      <c r="Q130" s="9">
        <f>[1]!RANK_SUM(A3:AI102, 16,1)</f>
        <v>57180</v>
      </c>
      <c r="R130" s="9">
        <f>[1]!RANK_SUM(A3:AI102, 17,1)</f>
        <v>287935</v>
      </c>
      <c r="S130" s="9">
        <f>[1]!RANK_SUM(A3:AI102, 18,1)</f>
        <v>108086</v>
      </c>
      <c r="T130" s="9">
        <f>[1]!RANK_SUM(A3:AI102, 19,1)</f>
        <v>285872.5</v>
      </c>
      <c r="U130" s="9">
        <f>[1]!RANK_SUM(A3:AI102, 20,1)</f>
        <v>108086</v>
      </c>
      <c r="V130" s="9">
        <f>[1]!RANK_SUM(A3:AI102, 21,1)</f>
        <v>250716</v>
      </c>
      <c r="W130" s="9">
        <f>[1]!RANK_SUM(A3:AI102, 22,1)</f>
        <v>44377.5</v>
      </c>
      <c r="X130" s="9">
        <f>[1]!RANK_SUM(A3:AI102, 23,1)</f>
        <v>247219</v>
      </c>
      <c r="Y130" s="9">
        <f>[1]!RANK_SUM(A3:AI102, 24,1)</f>
        <v>250716</v>
      </c>
      <c r="Z130" s="9">
        <f>[1]!RANK_SUM(A3:AI102, 25,1)</f>
        <v>44377.5</v>
      </c>
      <c r="AA130" s="9">
        <f>[1]!RANK_SUM(A3:AI102, 26,1)</f>
        <v>247219</v>
      </c>
      <c r="AB130" s="9">
        <f>[1]!RANK_SUM(A3:AI102, 27,1)</f>
        <v>240087.5</v>
      </c>
      <c r="AC130" s="9">
        <f>[1]!RANK_SUM(A3:AI102, 28,1)</f>
        <v>20159</v>
      </c>
      <c r="AD130" s="9">
        <f>[1]!RANK_SUM(A3:AI102, 29,1)</f>
        <v>223859</v>
      </c>
      <c r="AE130" s="9">
        <f>[1]!RANK_SUM(A3:AI102, 30,1)</f>
        <v>230151.5</v>
      </c>
      <c r="AF130" s="9">
        <f>[1]!RANK_SUM(A3:AI102, 31,1)</f>
        <v>44377.5</v>
      </c>
      <c r="AG130" s="9">
        <f>[1]!RANK_SUM(A3:AI102, 32,1)</f>
        <v>247219</v>
      </c>
      <c r="AH130" s="9">
        <f>[1]!RANK_SUM(A3:AI102, 33,1)</f>
        <v>230151.5</v>
      </c>
      <c r="AI130" s="9">
        <f>[1]!RANK_SUM(A3:AI102, 34,1)</f>
        <v>44377.5</v>
      </c>
      <c r="AJ130" s="10">
        <f>[1]!RANK_SUM(A3:AI102, 35,1)</f>
        <v>247219</v>
      </c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</row>
    <row r="131" spans="1:149" x14ac:dyDescent="0.45">
      <c r="A131" t="s">
        <v>41</v>
      </c>
      <c r="B131" s="8">
        <f>COUNT(A3:A102)</f>
        <v>100</v>
      </c>
      <c r="C131" s="9">
        <f t="shared" ref="C131:AJ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>
        <f t="shared" si="31"/>
        <v>100</v>
      </c>
      <c r="Z131" s="9">
        <f t="shared" si="31"/>
        <v>100</v>
      </c>
      <c r="AA131" s="9">
        <f t="shared" si="31"/>
        <v>100</v>
      </c>
      <c r="AB131" s="9">
        <f t="shared" si="31"/>
        <v>100</v>
      </c>
      <c r="AC131" s="9">
        <f t="shared" si="31"/>
        <v>100</v>
      </c>
      <c r="AD131" s="9">
        <f t="shared" si="31"/>
        <v>100</v>
      </c>
      <c r="AE131" s="9">
        <f t="shared" si="31"/>
        <v>100</v>
      </c>
      <c r="AF131" s="9">
        <f t="shared" si="31"/>
        <v>100</v>
      </c>
      <c r="AG131" s="9">
        <f t="shared" si="31"/>
        <v>100</v>
      </c>
      <c r="AH131" s="9">
        <f t="shared" si="31"/>
        <v>100</v>
      </c>
      <c r="AI131" s="9">
        <f t="shared" si="31"/>
        <v>100</v>
      </c>
      <c r="AJ131" s="10">
        <f t="shared" si="31"/>
        <v>100</v>
      </c>
      <c r="AK131" s="16">
        <f>SUM(B131:AJ131)</f>
        <v>3500</v>
      </c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</row>
    <row r="132" spans="1:149" x14ac:dyDescent="0.45">
      <c r="A132" t="s">
        <v>42</v>
      </c>
      <c r="B132" s="11">
        <f>B130^2/B131</f>
        <v>828038032.92250001</v>
      </c>
      <c r="C132" s="12">
        <f t="shared" ref="C132:AJ132" si="32">C130^2/C131</f>
        <v>90673245.0625</v>
      </c>
      <c r="D132" s="12">
        <f t="shared" si="32"/>
        <v>826700505.75999999</v>
      </c>
      <c r="E132" s="12">
        <f t="shared" si="32"/>
        <v>89820163.022499993</v>
      </c>
      <c r="F132" s="12">
        <f t="shared" si="32"/>
        <v>527602524.16000003</v>
      </c>
      <c r="G132" s="12">
        <f t="shared" si="32"/>
        <v>45550350.810000002</v>
      </c>
      <c r="H132" s="12">
        <f t="shared" si="32"/>
        <v>569846125.10249996</v>
      </c>
      <c r="I132" s="12">
        <f t="shared" si="32"/>
        <v>87829698.0625</v>
      </c>
      <c r="J132" s="12">
        <f t="shared" si="32"/>
        <v>502732630.88999999</v>
      </c>
      <c r="K132" s="12">
        <f t="shared" si="32"/>
        <v>87829698.0625</v>
      </c>
      <c r="L132" s="12">
        <f t="shared" si="32"/>
        <v>589496548.20249999</v>
      </c>
      <c r="M132" s="12">
        <f t="shared" si="32"/>
        <v>117927654.30249999</v>
      </c>
      <c r="N132" s="12">
        <f t="shared" si="32"/>
        <v>651089220.60249996</v>
      </c>
      <c r="O132" s="12">
        <f t="shared" si="32"/>
        <v>116757749.7025</v>
      </c>
      <c r="P132" s="12">
        <f t="shared" si="32"/>
        <v>575640056.25</v>
      </c>
      <c r="Q132" s="12">
        <f t="shared" si="32"/>
        <v>32695524</v>
      </c>
      <c r="R132" s="12">
        <f t="shared" si="32"/>
        <v>829065642.25</v>
      </c>
      <c r="S132" s="12">
        <f t="shared" si="32"/>
        <v>116825833.95999999</v>
      </c>
      <c r="T132" s="12">
        <f t="shared" si="32"/>
        <v>817230862.5625</v>
      </c>
      <c r="U132" s="12">
        <f t="shared" si="32"/>
        <v>116825833.95999999</v>
      </c>
      <c r="V132" s="12">
        <f t="shared" si="32"/>
        <v>628585126.55999994</v>
      </c>
      <c r="W132" s="12">
        <f t="shared" si="32"/>
        <v>19693625.0625</v>
      </c>
      <c r="X132" s="12">
        <f t="shared" si="32"/>
        <v>611172339.61000001</v>
      </c>
      <c r="Y132" s="12">
        <f t="shared" si="32"/>
        <v>628585126.55999994</v>
      </c>
      <c r="Z132" s="12">
        <f t="shared" si="32"/>
        <v>19693625.0625</v>
      </c>
      <c r="AA132" s="12">
        <f t="shared" si="32"/>
        <v>611172339.61000001</v>
      </c>
      <c r="AB132" s="12">
        <f t="shared" si="32"/>
        <v>576420076.5625</v>
      </c>
      <c r="AC132" s="12">
        <f t="shared" si="32"/>
        <v>4063852.81</v>
      </c>
      <c r="AD132" s="12">
        <f t="shared" si="32"/>
        <v>501128518.81</v>
      </c>
      <c r="AE132" s="12">
        <f t="shared" si="32"/>
        <v>529697129.52249998</v>
      </c>
      <c r="AF132" s="12">
        <f t="shared" si="32"/>
        <v>19693625.0625</v>
      </c>
      <c r="AG132" s="12">
        <f t="shared" si="32"/>
        <v>611172339.61000001</v>
      </c>
      <c r="AH132" s="12">
        <f t="shared" si="32"/>
        <v>529697129.52249998</v>
      </c>
      <c r="AI132" s="12">
        <f t="shared" si="32"/>
        <v>19693625.0625</v>
      </c>
      <c r="AJ132" s="13">
        <f t="shared" si="32"/>
        <v>611172339.61000001</v>
      </c>
      <c r="AK132" s="17">
        <f>SUM(B132:AJ132)</f>
        <v>13541818718.684999</v>
      </c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</row>
    <row r="133" spans="1:149" x14ac:dyDescent="0.45">
      <c r="A133" t="s">
        <v>43</v>
      </c>
      <c r="AK133" s="17">
        <f>12*AK132/(AK131*(AK131+1))-3*(AK131+1)</f>
        <v>2758.6660239294888</v>
      </c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</row>
    <row r="134" spans="1:149" x14ac:dyDescent="0.45">
      <c r="A134" t="s">
        <v>44</v>
      </c>
      <c r="AK134" s="17">
        <f>AK133/(1-[1]!TiesCorrection(A3:AI102)/(3500*(3500^2-1)))</f>
        <v>2771.7968184074866</v>
      </c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</row>
    <row r="135" spans="1:149" x14ac:dyDescent="0.45">
      <c r="A135" t="s">
        <v>45</v>
      </c>
      <c r="AK135" s="17">
        <f>COUNTA(B128:AJ128)-1</f>
        <v>34</v>
      </c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</row>
    <row r="136" spans="1:149" x14ac:dyDescent="0.45">
      <c r="A136" t="s">
        <v>33</v>
      </c>
      <c r="AK136" s="17">
        <f>_xlfn.CHISQ.DIST.RT(AK134,AK135)</f>
        <v>0</v>
      </c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</row>
    <row r="137" spans="1:149" x14ac:dyDescent="0.45">
      <c r="A137" t="s">
        <v>34</v>
      </c>
      <c r="AK137" s="17">
        <v>0.05</v>
      </c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</row>
    <row r="138" spans="1:149" x14ac:dyDescent="0.45">
      <c r="A138" t="s">
        <v>46</v>
      </c>
      <c r="AK138" s="18" t="str">
        <f>IF(AK136&lt;AK137,"yes","no")</f>
        <v>yes</v>
      </c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</row>
    <row r="139" spans="1:149" x14ac:dyDescent="0.45"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</row>
    <row r="140" spans="1:149" x14ac:dyDescent="0.45"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</row>
    <row r="141" spans="1:149" x14ac:dyDescent="0.45"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</row>
    <row r="142" spans="1:149" x14ac:dyDescent="0.45"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</row>
    <row r="143" spans="1:149" x14ac:dyDescent="0.45"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</row>
    <row r="144" spans="1:149" x14ac:dyDescent="0.4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</row>
    <row r="145" spans="1:149" x14ac:dyDescent="0.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</row>
    <row r="146" spans="1:149" x14ac:dyDescent="0.4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</row>
    <row r="147" spans="1:149" x14ac:dyDescent="0.4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</row>
    <row r="148" spans="1:149" x14ac:dyDescent="0.4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</row>
  </sheetData>
  <conditionalFormatting sqref="B107:AJ107">
    <cfRule type="top10" dxfId="9" priority="9" bottom="1" rank="1"/>
    <cfRule type="top10" dxfId="8" priority="10" rank="1"/>
  </conditionalFormatting>
  <conditionalFormatting sqref="B111:AJ111">
    <cfRule type="top10" dxfId="7" priority="7" bottom="1" rank="1"/>
    <cfRule type="top10" dxfId="6" priority="8" rank="1"/>
  </conditionalFormatting>
  <conditionalFormatting sqref="B109:AJ109">
    <cfRule type="top10" dxfId="5" priority="5" bottom="1" rank="1"/>
    <cfRule type="top10" dxfId="4" priority="6" rank="1"/>
  </conditionalFormatting>
  <conditionalFormatting sqref="B116:AJ116">
    <cfRule type="top10" dxfId="3" priority="3" bottom="1" rank="1"/>
    <cfRule type="top10" dxfId="2" priority="4" rank="1"/>
  </conditionalFormatting>
  <conditionalFormatting sqref="B117:AJ117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Even Distribution</vt:lpstr>
      <vt:lpstr>Random Distribution</vt:lpstr>
      <vt:lpstr>Timings</vt:lpstr>
      <vt:lpstr>Even Exact</vt:lpstr>
      <vt:lpstr>Random Exact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Krauss Oliver</dc:creator>
  <cp:lastModifiedBy>Krauss Oliver</cp:lastModifiedBy>
  <dcterms:created xsi:type="dcterms:W3CDTF">2019-09-29T19:38:48Z</dcterms:created>
  <dcterms:modified xsi:type="dcterms:W3CDTF">2019-09-30T10:19:57Z</dcterms:modified>
</cp:coreProperties>
</file>