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40984.FHOOE\Desktop\TESTEval\"/>
    </mc:Choice>
  </mc:AlternateContent>
  <bookViews>
    <workbookView xWindow="0" yWindow="0" windowWidth="28800" windowHeight="13785" activeTab="3"/>
  </bookViews>
  <sheets>
    <sheet name="Even Distribution" sheetId="1" r:id="rId1"/>
    <sheet name="Random Distribution" sheetId="2" r:id="rId2"/>
    <sheet name="Timings" sheetId="3" r:id="rId3"/>
    <sheet name="Even Exact" sheetId="4" r:id="rId4"/>
    <sheet name="Random Exact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31" i="5" l="1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BB124" i="5"/>
  <c r="BT123" i="5"/>
  <c r="BQ123" i="5"/>
  <c r="BN123" i="5"/>
  <c r="BM123" i="5"/>
  <c r="BK123" i="5"/>
  <c r="BH123" i="5"/>
  <c r="BB123" i="5"/>
  <c r="AS123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BU117" i="5"/>
  <c r="BT117" i="5"/>
  <c r="BS117" i="5"/>
  <c r="BR117" i="5"/>
  <c r="BR110" i="5" s="1"/>
  <c r="BQ117" i="5"/>
  <c r="BP117" i="5"/>
  <c r="BO117" i="5"/>
  <c r="BN117" i="5"/>
  <c r="BN110" i="5" s="1"/>
  <c r="BM117" i="5"/>
  <c r="BL117" i="5"/>
  <c r="BK117" i="5"/>
  <c r="BJ117" i="5"/>
  <c r="BJ110" i="5" s="1"/>
  <c r="BI117" i="5"/>
  <c r="BH117" i="5"/>
  <c r="BG117" i="5"/>
  <c r="BF117" i="5"/>
  <c r="BF110" i="5" s="1"/>
  <c r="BE117" i="5"/>
  <c r="BD117" i="5"/>
  <c r="BC117" i="5"/>
  <c r="BB117" i="5"/>
  <c r="BB110" i="5" s="1"/>
  <c r="BA117" i="5"/>
  <c r="AZ117" i="5"/>
  <c r="AY117" i="5"/>
  <c r="AX117" i="5"/>
  <c r="AX110" i="5" s="1"/>
  <c r="AW117" i="5"/>
  <c r="AV117" i="5"/>
  <c r="AU117" i="5"/>
  <c r="AT117" i="5"/>
  <c r="AT110" i="5" s="1"/>
  <c r="AS117" i="5"/>
  <c r="AR117" i="5"/>
  <c r="AQ117" i="5"/>
  <c r="AP117" i="5"/>
  <c r="AP110" i="5" s="1"/>
  <c r="AO117" i="5"/>
  <c r="AN117" i="5"/>
  <c r="AM117" i="5"/>
  <c r="AJ117" i="5"/>
  <c r="AI117" i="5"/>
  <c r="AH117" i="5"/>
  <c r="AG117" i="5"/>
  <c r="AF117" i="5"/>
  <c r="AF115" i="5" s="1"/>
  <c r="AE117" i="5"/>
  <c r="AD117" i="5"/>
  <c r="AC117" i="5"/>
  <c r="AB117" i="5"/>
  <c r="AA117" i="5"/>
  <c r="Z117" i="5"/>
  <c r="Y117" i="5"/>
  <c r="X117" i="5"/>
  <c r="X115" i="5" s="1"/>
  <c r="W117" i="5"/>
  <c r="V117" i="5"/>
  <c r="U117" i="5"/>
  <c r="T117" i="5"/>
  <c r="S117" i="5"/>
  <c r="R117" i="5"/>
  <c r="Q117" i="5"/>
  <c r="P117" i="5"/>
  <c r="P115" i="5" s="1"/>
  <c r="O117" i="5"/>
  <c r="N117" i="5"/>
  <c r="M117" i="5"/>
  <c r="L117" i="5"/>
  <c r="K117" i="5"/>
  <c r="J117" i="5"/>
  <c r="I117" i="5"/>
  <c r="H117" i="5"/>
  <c r="H115" i="5" s="1"/>
  <c r="G117" i="5"/>
  <c r="F117" i="5"/>
  <c r="E117" i="5"/>
  <c r="D117" i="5"/>
  <c r="C117" i="5"/>
  <c r="B117" i="5"/>
  <c r="BU116" i="5"/>
  <c r="BT116" i="5"/>
  <c r="BT110" i="5" s="1"/>
  <c r="BS116" i="5"/>
  <c r="BR116" i="5"/>
  <c r="BQ116" i="5"/>
  <c r="BP116" i="5"/>
  <c r="BP110" i="5" s="1"/>
  <c r="BO116" i="5"/>
  <c r="BN116" i="5"/>
  <c r="BM116" i="5"/>
  <c r="BL116" i="5"/>
  <c r="BL110" i="5" s="1"/>
  <c r="BK116" i="5"/>
  <c r="BJ116" i="5"/>
  <c r="BI116" i="5"/>
  <c r="BH116" i="5"/>
  <c r="BH110" i="5" s="1"/>
  <c r="BG116" i="5"/>
  <c r="BF116" i="5"/>
  <c r="BE116" i="5"/>
  <c r="BD116" i="5"/>
  <c r="BD110" i="5" s="1"/>
  <c r="BC116" i="5"/>
  <c r="BB116" i="5"/>
  <c r="BA116" i="5"/>
  <c r="AZ116" i="5"/>
  <c r="AZ110" i="5" s="1"/>
  <c r="AY116" i="5"/>
  <c r="AX116" i="5"/>
  <c r="AW116" i="5"/>
  <c r="AV116" i="5"/>
  <c r="AV110" i="5" s="1"/>
  <c r="AU116" i="5"/>
  <c r="AT116" i="5"/>
  <c r="AS116" i="5"/>
  <c r="AR116" i="5"/>
  <c r="AR110" i="5" s="1"/>
  <c r="AQ116" i="5"/>
  <c r="AP116" i="5"/>
  <c r="AO116" i="5"/>
  <c r="AN116" i="5"/>
  <c r="AN110" i="5" s="1"/>
  <c r="AM116" i="5"/>
  <c r="AJ116" i="5"/>
  <c r="AI116" i="5"/>
  <c r="AI115" i="5" s="1"/>
  <c r="AH116" i="5"/>
  <c r="AG116" i="5"/>
  <c r="AF116" i="5"/>
  <c r="AE116" i="5"/>
  <c r="AE115" i="5" s="1"/>
  <c r="AD116" i="5"/>
  <c r="AD115" i="5" s="1"/>
  <c r="AC116" i="5"/>
  <c r="AB116" i="5"/>
  <c r="AA116" i="5"/>
  <c r="AA115" i="5" s="1"/>
  <c r="Z116" i="5"/>
  <c r="Z115" i="5" s="1"/>
  <c r="Y116" i="5"/>
  <c r="X116" i="5"/>
  <c r="W116" i="5"/>
  <c r="W115" i="5" s="1"/>
  <c r="V116" i="5"/>
  <c r="V115" i="5" s="1"/>
  <c r="U116" i="5"/>
  <c r="T116" i="5"/>
  <c r="S116" i="5"/>
  <c r="S115" i="5" s="1"/>
  <c r="R116" i="5"/>
  <c r="R115" i="5" s="1"/>
  <c r="Q116" i="5"/>
  <c r="P116" i="5"/>
  <c r="O116" i="5"/>
  <c r="O115" i="5" s="1"/>
  <c r="N116" i="5"/>
  <c r="N115" i="5" s="1"/>
  <c r="M116" i="5"/>
  <c r="L116" i="5"/>
  <c r="K116" i="5"/>
  <c r="K115" i="5" s="1"/>
  <c r="J116" i="5"/>
  <c r="J115" i="5" s="1"/>
  <c r="I116" i="5"/>
  <c r="H116" i="5"/>
  <c r="G116" i="5"/>
  <c r="G115" i="5" s="1"/>
  <c r="F116" i="5"/>
  <c r="F115" i="5" s="1"/>
  <c r="E116" i="5"/>
  <c r="D116" i="5"/>
  <c r="C116" i="5"/>
  <c r="C115" i="5" s="1"/>
  <c r="B116" i="5"/>
  <c r="B115" i="5" s="1"/>
  <c r="BU115" i="5"/>
  <c r="BT115" i="5"/>
  <c r="BT114" i="5" s="1" a="1"/>
  <c r="BT114" i="5" s="1"/>
  <c r="BT108" i="5" s="1"/>
  <c r="BS115" i="5"/>
  <c r="BS114" i="5" s="1" a="1"/>
  <c r="BS114" i="5" s="1"/>
  <c r="BS108" i="5" s="1"/>
  <c r="BR115" i="5"/>
  <c r="BQ115" i="5"/>
  <c r="BP115" i="5"/>
  <c r="BP114" i="5" s="1" a="1"/>
  <c r="BP114" i="5" s="1"/>
  <c r="BP108" i="5" s="1"/>
  <c r="BO115" i="5"/>
  <c r="BN115" i="5"/>
  <c r="BM115" i="5"/>
  <c r="BL115" i="5"/>
  <c r="BL114" i="5" s="1" a="1"/>
  <c r="BL114" i="5" s="1"/>
  <c r="BL108" i="5" s="1"/>
  <c r="BK115" i="5"/>
  <c r="BK114" i="5" s="1" a="1"/>
  <c r="BK114" i="5" s="1"/>
  <c r="BK108" i="5" s="1"/>
  <c r="BJ115" i="5"/>
  <c r="BI115" i="5"/>
  <c r="BI118" i="5" s="1" a="1"/>
  <c r="BI118" i="5" s="1"/>
  <c r="BH115" i="5"/>
  <c r="BH114" i="5" s="1" a="1"/>
  <c r="BH114" i="5" s="1"/>
  <c r="BH108" i="5" s="1"/>
  <c r="BG115" i="5"/>
  <c r="BF115" i="5"/>
  <c r="BE115" i="5"/>
  <c r="BE118" i="5" s="1" a="1"/>
  <c r="BE118" i="5" s="1"/>
  <c r="BD115" i="5"/>
  <c r="BD114" i="5" s="1" a="1"/>
  <c r="BD114" i="5" s="1"/>
  <c r="BD108" i="5" s="1"/>
  <c r="BC115" i="5"/>
  <c r="BB115" i="5"/>
  <c r="BA115" i="5"/>
  <c r="BA118" i="5" s="1" a="1"/>
  <c r="BA118" i="5" s="1"/>
  <c r="BA111" i="5" s="1"/>
  <c r="AZ115" i="5"/>
  <c r="AZ114" i="5" s="1" a="1"/>
  <c r="AZ114" i="5" s="1"/>
  <c r="AZ108" i="5" s="1"/>
  <c r="AY115" i="5"/>
  <c r="AY114" i="5" s="1" a="1"/>
  <c r="AY114" i="5" s="1"/>
  <c r="AY108" i="5" s="1"/>
  <c r="AX115" i="5"/>
  <c r="AW115" i="5"/>
  <c r="AW118" i="5" s="1" a="1"/>
  <c r="AW118" i="5" s="1"/>
  <c r="AW111" i="5" s="1"/>
  <c r="AV115" i="5"/>
  <c r="AV114" i="5" s="1" a="1"/>
  <c r="AV114" i="5" s="1"/>
  <c r="AV108" i="5" s="1"/>
  <c r="AU115" i="5"/>
  <c r="AT115" i="5"/>
  <c r="AS115" i="5"/>
  <c r="AS118" i="5" s="1" a="1"/>
  <c r="AS118" i="5" s="1"/>
  <c r="AR115" i="5"/>
  <c r="AR114" i="5" s="1" a="1"/>
  <c r="AR114" i="5" s="1"/>
  <c r="AR108" i="5" s="1"/>
  <c r="AQ115" i="5"/>
  <c r="AP115" i="5"/>
  <c r="AO115" i="5"/>
  <c r="AO118" i="5" s="1" a="1"/>
  <c r="AO118" i="5" s="1"/>
  <c r="AO111" i="5" s="1"/>
  <c r="AN115" i="5"/>
  <c r="AN114" i="5" s="1" a="1"/>
  <c r="AN114" i="5" s="1"/>
  <c r="AN108" i="5" s="1"/>
  <c r="AM115" i="5"/>
  <c r="AH115" i="5"/>
  <c r="BU114" i="5" a="1"/>
  <c r="BU114" i="5" s="1"/>
  <c r="BQ114" i="5" a="1"/>
  <c r="BQ114" i="5" s="1"/>
  <c r="BQ108" i="5" s="1"/>
  <c r="BO114" i="5" a="1"/>
  <c r="BO114" i="5" s="1"/>
  <c r="BO108" i="5" s="1"/>
  <c r="BM114" i="5" a="1"/>
  <c r="BM114" i="5" s="1"/>
  <c r="BM108" i="5" s="1"/>
  <c r="BI114" i="5" a="1"/>
  <c r="BI114" i="5" s="1"/>
  <c r="BI108" i="5" s="1"/>
  <c r="BG114" i="5" a="1"/>
  <c r="BG114" i="5" s="1"/>
  <c r="BG108" i="5" s="1"/>
  <c r="BC114" i="5" a="1"/>
  <c r="BC114" i="5" s="1"/>
  <c r="BA114" i="5" a="1"/>
  <c r="BA114" i="5" s="1"/>
  <c r="BA108" i="5" s="1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BI111" i="5"/>
  <c r="BE111" i="5"/>
  <c r="AS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BU110" i="5"/>
  <c r="BS110" i="5"/>
  <c r="BQ110" i="5"/>
  <c r="BO110" i="5"/>
  <c r="BM110" i="5"/>
  <c r="BK110" i="5"/>
  <c r="BI110" i="5"/>
  <c r="BG110" i="5"/>
  <c r="BE110" i="5"/>
  <c r="BC110" i="5"/>
  <c r="BA110" i="5"/>
  <c r="AY110" i="5"/>
  <c r="AW110" i="5"/>
  <c r="AU110" i="5"/>
  <c r="AS110" i="5"/>
  <c r="AQ110" i="5"/>
  <c r="AO110" i="5"/>
  <c r="AM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BU109" i="5"/>
  <c r="BS109" i="5"/>
  <c r="BQ109" i="5"/>
  <c r="BO109" i="5"/>
  <c r="BM109" i="5"/>
  <c r="BK109" i="5"/>
  <c r="BI109" i="5"/>
  <c r="BG109" i="5"/>
  <c r="BE109" i="5"/>
  <c r="BC109" i="5"/>
  <c r="BA109" i="5"/>
  <c r="AY109" i="5"/>
  <c r="AW109" i="5"/>
  <c r="AU109" i="5"/>
  <c r="AQ109" i="5"/>
  <c r="AO109" i="5"/>
  <c r="AM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BU108" i="5"/>
  <c r="BC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O114" i="5" l="1" a="1"/>
  <c r="AO114" i="5" s="1"/>
  <c r="AO108" i="5" s="1"/>
  <c r="AW114" i="5" a="1"/>
  <c r="AW114" i="5" s="1"/>
  <c r="AW108" i="5" s="1"/>
  <c r="BH109" i="5"/>
  <c r="AR109" i="5"/>
  <c r="BD109" i="5"/>
  <c r="BT109" i="5"/>
  <c r="E115" i="5"/>
  <c r="I115" i="5"/>
  <c r="M115" i="5"/>
  <c r="Q115" i="5"/>
  <c r="U115" i="5"/>
  <c r="Y115" i="5"/>
  <c r="AC115" i="5"/>
  <c r="AG115" i="5"/>
  <c r="AN109" i="5"/>
  <c r="AZ109" i="5"/>
  <c r="BP109" i="5"/>
  <c r="D115" i="5"/>
  <c r="L115" i="5"/>
  <c r="T115" i="5"/>
  <c r="AB115" i="5"/>
  <c r="AJ115" i="5"/>
  <c r="AV109" i="5"/>
  <c r="BL109" i="5"/>
  <c r="AK135" i="5"/>
  <c r="AM118" i="5" a="1"/>
  <c r="AM118" i="5" s="1"/>
  <c r="AM111" i="5" s="1"/>
  <c r="AQ118" i="5" a="1"/>
  <c r="AQ118" i="5" s="1"/>
  <c r="AQ111" i="5" s="1"/>
  <c r="AU118" i="5" a="1"/>
  <c r="AU118" i="5" s="1"/>
  <c r="AU111" i="5" s="1"/>
  <c r="AY118" i="5" a="1"/>
  <c r="AY118" i="5" s="1"/>
  <c r="AY111" i="5" s="1"/>
  <c r="BC118" i="5" a="1"/>
  <c r="BC118" i="5" s="1"/>
  <c r="BC111" i="5" s="1"/>
  <c r="BG118" i="5" a="1"/>
  <c r="BG118" i="5" s="1"/>
  <c r="BG111" i="5" s="1"/>
  <c r="BK118" i="5" a="1"/>
  <c r="BK118" i="5" s="1"/>
  <c r="BK111" i="5" s="1"/>
  <c r="BO118" i="5" a="1"/>
  <c r="BO118" i="5" s="1"/>
  <c r="BO111" i="5" s="1"/>
  <c r="BS118" i="5" a="1"/>
  <c r="BS118" i="5" s="1"/>
  <c r="BS111" i="5" s="1"/>
  <c r="AN118" i="5" a="1"/>
  <c r="AN118" i="5" s="1"/>
  <c r="AN111" i="5" s="1"/>
  <c r="AR118" i="5" a="1"/>
  <c r="AR118" i="5" s="1"/>
  <c r="AR111" i="5" s="1"/>
  <c r="AV118" i="5" a="1"/>
  <c r="AV118" i="5" s="1"/>
  <c r="AV111" i="5" s="1"/>
  <c r="AZ118" i="5" a="1"/>
  <c r="AZ118" i="5" s="1"/>
  <c r="AZ111" i="5" s="1"/>
  <c r="BD118" i="5" a="1"/>
  <c r="BD118" i="5" s="1"/>
  <c r="BD111" i="5" s="1"/>
  <c r="BH118" i="5" a="1"/>
  <c r="BH118" i="5" s="1"/>
  <c r="BH111" i="5" s="1"/>
  <c r="BL118" i="5" a="1"/>
  <c r="BL118" i="5" s="1"/>
  <c r="BL111" i="5" s="1"/>
  <c r="BP118" i="5" a="1"/>
  <c r="BP118" i="5" s="1"/>
  <c r="BP111" i="5" s="1"/>
  <c r="BT118" i="5" a="1"/>
  <c r="BT118" i="5" s="1"/>
  <c r="BT111" i="5" s="1"/>
  <c r="BM118" i="5" a="1"/>
  <c r="BM118" i="5" s="1"/>
  <c r="BM111" i="5" s="1"/>
  <c r="BQ118" i="5" a="1"/>
  <c r="BQ118" i="5" s="1"/>
  <c r="BQ111" i="5" s="1"/>
  <c r="BU118" i="5" a="1"/>
  <c r="BU118" i="5" s="1"/>
  <c r="BU111" i="5" s="1"/>
  <c r="AS109" i="5"/>
  <c r="AS114" i="5" a="1"/>
  <c r="AS114" i="5" s="1"/>
  <c r="AS108" i="5" s="1"/>
  <c r="BE114" i="5" a="1"/>
  <c r="BE114" i="5" s="1"/>
  <c r="BE108" i="5" s="1"/>
  <c r="AP114" i="5" a="1"/>
  <c r="AP114" i="5" s="1"/>
  <c r="AP109" i="5"/>
  <c r="AT114" i="5" a="1"/>
  <c r="AT114" i="5" s="1"/>
  <c r="AT109" i="5"/>
  <c r="AX114" i="5" a="1"/>
  <c r="AX114" i="5" s="1"/>
  <c r="AX109" i="5"/>
  <c r="BB114" i="5" a="1"/>
  <c r="BB114" i="5" s="1"/>
  <c r="BB109" i="5"/>
  <c r="BF114" i="5" a="1"/>
  <c r="BF114" i="5" s="1"/>
  <c r="BF109" i="5"/>
  <c r="BJ114" i="5" a="1"/>
  <c r="BJ114" i="5" s="1"/>
  <c r="BJ109" i="5"/>
  <c r="BN114" i="5" a="1"/>
  <c r="BN114" i="5" s="1"/>
  <c r="BN109" i="5"/>
  <c r="BR114" i="5" a="1"/>
  <c r="BR114" i="5" s="1"/>
  <c r="BR109" i="5"/>
  <c r="AQ114" i="5" a="1"/>
  <c r="AQ114" i="5" s="1"/>
  <c r="AP118" i="5" a="1"/>
  <c r="AP118" i="5" s="1"/>
  <c r="AP111" i="5" s="1"/>
  <c r="AT118" i="5" a="1"/>
  <c r="AT118" i="5" s="1"/>
  <c r="AT111" i="5" s="1"/>
  <c r="AX118" i="5" a="1"/>
  <c r="AX118" i="5" s="1"/>
  <c r="AX111" i="5" s="1"/>
  <c r="BB118" i="5" a="1"/>
  <c r="BB118" i="5" s="1"/>
  <c r="BB111" i="5" s="1"/>
  <c r="BF118" i="5" a="1"/>
  <c r="BF118" i="5" s="1"/>
  <c r="BF111" i="5" s="1"/>
  <c r="BJ118" i="5" a="1"/>
  <c r="BJ118" i="5" s="1"/>
  <c r="BJ111" i="5" s="1"/>
  <c r="BN118" i="5" a="1"/>
  <c r="BN118" i="5" s="1"/>
  <c r="BN111" i="5" s="1"/>
  <c r="BR118" i="5" a="1"/>
  <c r="BR118" i="5" s="1"/>
  <c r="BR111" i="5" s="1"/>
  <c r="AM114" i="5" a="1"/>
  <c r="AM114" i="5" s="1"/>
  <c r="AU114" i="5" a="1"/>
  <c r="AU114" i="5" s="1"/>
  <c r="AK131" i="5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BB124" i="4"/>
  <c r="BT123" i="4"/>
  <c r="BQ123" i="4"/>
  <c r="BN123" i="4"/>
  <c r="BM123" i="4"/>
  <c r="BK123" i="4"/>
  <c r="BH123" i="4"/>
  <c r="BB123" i="4"/>
  <c r="AS123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BU116" i="4"/>
  <c r="BT116" i="4"/>
  <c r="BT110" i="4" s="1"/>
  <c r="BS116" i="4"/>
  <c r="BR116" i="4"/>
  <c r="BQ116" i="4"/>
  <c r="BQ110" i="4" s="1"/>
  <c r="BP116" i="4"/>
  <c r="BP110" i="4" s="1"/>
  <c r="BO116" i="4"/>
  <c r="BN116" i="4"/>
  <c r="BM116" i="4"/>
  <c r="BM110" i="4" s="1"/>
  <c r="BL116" i="4"/>
  <c r="BK116" i="4"/>
  <c r="BJ116" i="4"/>
  <c r="BI116" i="4"/>
  <c r="BH116" i="4"/>
  <c r="BH110" i="4" s="1"/>
  <c r="BG116" i="4"/>
  <c r="BF116" i="4"/>
  <c r="BE116" i="4"/>
  <c r="BE110" i="4" s="1"/>
  <c r="BD116" i="4"/>
  <c r="BD110" i="4" s="1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R110" i="4" s="1"/>
  <c r="AQ116" i="4"/>
  <c r="AP116" i="4"/>
  <c r="AO116" i="4"/>
  <c r="AN116" i="4"/>
  <c r="AN110" i="4" s="1"/>
  <c r="AM116" i="4"/>
  <c r="AJ116" i="4"/>
  <c r="AI116" i="4"/>
  <c r="AH116" i="4"/>
  <c r="AG116" i="4"/>
  <c r="AF116" i="4"/>
  <c r="AE116" i="4"/>
  <c r="AD116" i="4"/>
  <c r="AD115" i="4" s="1"/>
  <c r="AC116" i="4"/>
  <c r="AB116" i="4"/>
  <c r="AA116" i="4"/>
  <c r="Z116" i="4"/>
  <c r="Z115" i="4" s="1"/>
  <c r="Y116" i="4"/>
  <c r="X116" i="4"/>
  <c r="W116" i="4"/>
  <c r="V116" i="4"/>
  <c r="V115" i="4" s="1"/>
  <c r="U116" i="4"/>
  <c r="T116" i="4"/>
  <c r="S116" i="4"/>
  <c r="R116" i="4"/>
  <c r="R115" i="4" s="1"/>
  <c r="Q116" i="4"/>
  <c r="P116" i="4"/>
  <c r="O116" i="4"/>
  <c r="N116" i="4"/>
  <c r="N115" i="4" s="1"/>
  <c r="M116" i="4"/>
  <c r="L116" i="4"/>
  <c r="K116" i="4"/>
  <c r="J116" i="4"/>
  <c r="J115" i="4" s="1"/>
  <c r="I116" i="4"/>
  <c r="H116" i="4"/>
  <c r="G116" i="4"/>
  <c r="F116" i="4"/>
  <c r="F115" i="4" s="1"/>
  <c r="E116" i="4"/>
  <c r="D116" i="4"/>
  <c r="C116" i="4"/>
  <c r="B116" i="4"/>
  <c r="B115" i="4" s="1"/>
  <c r="BU115" i="4"/>
  <c r="BU118" i="4" s="1" a="1"/>
  <c r="BU118" i="4" s="1"/>
  <c r="BU111" i="4" s="1"/>
  <c r="BT115" i="4"/>
  <c r="BT114" i="4" s="1" a="1"/>
  <c r="BT114" i="4" s="1"/>
  <c r="BT108" i="4" s="1"/>
  <c r="BS115" i="4"/>
  <c r="BR115" i="4"/>
  <c r="BR109" i="4" s="1"/>
  <c r="BQ115" i="4"/>
  <c r="BQ118" i="4" s="1" a="1"/>
  <c r="BQ118" i="4" s="1"/>
  <c r="BQ111" i="4" s="1"/>
  <c r="BP115" i="4"/>
  <c r="BO115" i="4"/>
  <c r="BO114" i="4" s="1" a="1"/>
  <c r="BO114" i="4" s="1"/>
  <c r="BN115" i="4"/>
  <c r="BN114" i="4" s="1" a="1"/>
  <c r="BN114" i="4" s="1"/>
  <c r="BM115" i="4"/>
  <c r="BM118" i="4" s="1" a="1"/>
  <c r="BM118" i="4" s="1"/>
  <c r="BL115" i="4"/>
  <c r="BL114" i="4" s="1" a="1"/>
  <c r="BL114" i="4" s="1"/>
  <c r="BL108" i="4" s="1"/>
  <c r="BK115" i="4"/>
  <c r="BJ115" i="4"/>
  <c r="BJ109" i="4" s="1"/>
  <c r="BI115" i="4"/>
  <c r="BI118" i="4" s="1" a="1"/>
  <c r="BI118" i="4" s="1"/>
  <c r="BI111" i="4" s="1"/>
  <c r="BH115" i="4"/>
  <c r="BH114" i="4" s="1" a="1"/>
  <c r="BH114" i="4" s="1"/>
  <c r="BH108" i="4" s="1"/>
  <c r="BG115" i="4"/>
  <c r="BF115" i="4"/>
  <c r="BF114" i="4" s="1" a="1"/>
  <c r="BF114" i="4" s="1"/>
  <c r="BE115" i="4"/>
  <c r="BE118" i="4" s="1" a="1"/>
  <c r="BE118" i="4" s="1"/>
  <c r="BD115" i="4"/>
  <c r="BC115" i="4"/>
  <c r="BB115" i="4"/>
  <c r="BB109" i="4" s="1"/>
  <c r="BA115" i="4"/>
  <c r="BA118" i="4" s="1" a="1"/>
  <c r="BA118" i="4" s="1"/>
  <c r="BA111" i="4" s="1"/>
  <c r="AZ115" i="4"/>
  <c r="AY115" i="4"/>
  <c r="AX115" i="4"/>
  <c r="AX114" i="4" s="1" a="1"/>
  <c r="AX114" i="4" s="1"/>
  <c r="AW115" i="4"/>
  <c r="AW118" i="4" s="1" a="1"/>
  <c r="AW118" i="4" s="1"/>
  <c r="AW111" i="4" s="1"/>
  <c r="AV115" i="4"/>
  <c r="AU115" i="4"/>
  <c r="AU114" i="4" s="1" a="1"/>
  <c r="AU114" i="4" s="1"/>
  <c r="AU108" i="4" s="1"/>
  <c r="AT115" i="4"/>
  <c r="AT114" i="4" s="1" a="1"/>
  <c r="AT114" i="4" s="1"/>
  <c r="AS115" i="4"/>
  <c r="AS118" i="4" s="1" a="1"/>
  <c r="AS118" i="4" s="1"/>
  <c r="AS111" i="4" s="1"/>
  <c r="AR115" i="4"/>
  <c r="AQ115" i="4"/>
  <c r="AQ114" i="4" s="1" a="1"/>
  <c r="AQ114" i="4" s="1"/>
  <c r="AP115" i="4"/>
  <c r="AP114" i="4" s="1" a="1"/>
  <c r="AP114" i="4" s="1"/>
  <c r="AO115" i="4"/>
  <c r="AO118" i="4" s="1" a="1"/>
  <c r="AO118" i="4" s="1"/>
  <c r="AO111" i="4" s="1"/>
  <c r="AN115" i="4"/>
  <c r="AM115" i="4"/>
  <c r="AM109" i="4" s="1"/>
  <c r="AH115" i="4"/>
  <c r="BU114" i="4" a="1"/>
  <c r="BU114" i="4" s="1"/>
  <c r="BP114" i="4" a="1"/>
  <c r="BP114" i="4" s="1"/>
  <c r="BP108" i="4" s="1"/>
  <c r="BD114" i="4" a="1"/>
  <c r="BD114" i="4" s="1"/>
  <c r="BD108" i="4" s="1"/>
  <c r="AZ114" i="4" a="1"/>
  <c r="AZ114" i="4" s="1"/>
  <c r="AZ108" i="4" s="1"/>
  <c r="AV114" i="4" a="1"/>
  <c r="AV114" i="4" s="1"/>
  <c r="AV108" i="4" s="1"/>
  <c r="AR114" i="4" a="1"/>
  <c r="AR114" i="4" s="1"/>
  <c r="AN114" i="4" a="1"/>
  <c r="AN114" i="4" s="1"/>
  <c r="AN108" i="4" s="1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BM111" i="4"/>
  <c r="BE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BA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BN109" i="4"/>
  <c r="AU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BU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P107" i="1"/>
  <c r="B107" i="1"/>
  <c r="BM114" i="4" l="1" a="1"/>
  <c r="BM114" i="4" s="1"/>
  <c r="BM108" i="4" s="1"/>
  <c r="BI109" i="4"/>
  <c r="BU109" i="4"/>
  <c r="BE114" i="4" a="1"/>
  <c r="BE114" i="4" s="1"/>
  <c r="BE108" i="4" s="1"/>
  <c r="BE109" i="4"/>
  <c r="AM114" i="4" a="1"/>
  <c r="AM114" i="4" s="1"/>
  <c r="AM108" i="4" s="1"/>
  <c r="AV109" i="4"/>
  <c r="AZ109" i="4"/>
  <c r="BL109" i="4"/>
  <c r="H115" i="4"/>
  <c r="P115" i="4"/>
  <c r="X115" i="4"/>
  <c r="AF115" i="4"/>
  <c r="AP110" i="4"/>
  <c r="AT110" i="4"/>
  <c r="AX110" i="4"/>
  <c r="BB110" i="4"/>
  <c r="BF110" i="4"/>
  <c r="BJ110" i="4"/>
  <c r="BN110" i="4"/>
  <c r="BR110" i="4"/>
  <c r="BD109" i="4"/>
  <c r="BT109" i="4"/>
  <c r="AW114" i="4" a="1"/>
  <c r="AW114" i="4" s="1"/>
  <c r="AW108" i="4" s="1"/>
  <c r="BI114" i="4" a="1"/>
  <c r="BI114" i="4" s="1"/>
  <c r="BI108" i="4" s="1"/>
  <c r="BQ114" i="4" a="1"/>
  <c r="BQ114" i="4" s="1"/>
  <c r="BQ108" i="4" s="1"/>
  <c r="AY109" i="4"/>
  <c r="BC109" i="4"/>
  <c r="BG109" i="4"/>
  <c r="BS109" i="4"/>
  <c r="C115" i="4"/>
  <c r="G115" i="4"/>
  <c r="K115" i="4"/>
  <c r="O115" i="4"/>
  <c r="S115" i="4"/>
  <c r="W115" i="4"/>
  <c r="AA115" i="4"/>
  <c r="AE115" i="4"/>
  <c r="AI115" i="4"/>
  <c r="AS110" i="4"/>
  <c r="AW110" i="4"/>
  <c r="BI110" i="4"/>
  <c r="BM109" i="4"/>
  <c r="BQ109" i="4"/>
  <c r="BU110" i="4"/>
  <c r="E115" i="4"/>
  <c r="I115" i="4"/>
  <c r="M115" i="4"/>
  <c r="Q115" i="4"/>
  <c r="U115" i="4"/>
  <c r="Y115" i="4"/>
  <c r="AC115" i="4"/>
  <c r="AG115" i="4"/>
  <c r="BL110" i="4"/>
  <c r="AN109" i="4"/>
  <c r="AZ110" i="4"/>
  <c r="AV110" i="4"/>
  <c r="AP109" i="4"/>
  <c r="BP109" i="4"/>
  <c r="AR109" i="4"/>
  <c r="AX109" i="4"/>
  <c r="BF109" i="4"/>
  <c r="AT109" i="4"/>
  <c r="BH109" i="4"/>
  <c r="AO109" i="4"/>
  <c r="AS109" i="4"/>
  <c r="AW109" i="4"/>
  <c r="BA109" i="4"/>
  <c r="BK110" i="4"/>
  <c r="BS110" i="4"/>
  <c r="BA114" i="4" a="1"/>
  <c r="BA114" i="4" s="1"/>
  <c r="BA108" i="4" s="1"/>
  <c r="D115" i="4"/>
  <c r="L115" i="4"/>
  <c r="T115" i="4"/>
  <c r="AB115" i="4"/>
  <c r="AJ115" i="4"/>
  <c r="AM118" i="4" a="1"/>
  <c r="AM118" i="4" s="1"/>
  <c r="AM111" i="4" s="1"/>
  <c r="BC118" i="4" a="1"/>
  <c r="BC118" i="4" s="1"/>
  <c r="BC111" i="4" s="1"/>
  <c r="BG118" i="4" a="1"/>
  <c r="BG118" i="4" s="1"/>
  <c r="BG111" i="4" s="1"/>
  <c r="AQ109" i="4"/>
  <c r="AO110" i="4"/>
  <c r="AY114" i="4" a="1"/>
  <c r="AY114" i="4" s="1"/>
  <c r="AY108" i="4" s="1"/>
  <c r="BC114" i="4" a="1"/>
  <c r="BC114" i="4" s="1"/>
  <c r="BC108" i="4" s="1"/>
  <c r="AN118" i="4" a="1"/>
  <c r="AN118" i="4" s="1"/>
  <c r="AN111" i="4" s="1"/>
  <c r="AR118" i="4" a="1"/>
  <c r="AR118" i="4" s="1"/>
  <c r="AR111" i="4" s="1"/>
  <c r="AV118" i="4" a="1"/>
  <c r="AV118" i="4" s="1"/>
  <c r="AV111" i="4" s="1"/>
  <c r="AZ118" i="4" a="1"/>
  <c r="AZ118" i="4" s="1"/>
  <c r="AZ111" i="4" s="1"/>
  <c r="BD118" i="4" a="1"/>
  <c r="BD118" i="4" s="1"/>
  <c r="BD111" i="4" s="1"/>
  <c r="BH118" i="4" a="1"/>
  <c r="BH118" i="4" s="1"/>
  <c r="BH111" i="4" s="1"/>
  <c r="BL118" i="4" a="1"/>
  <c r="BL118" i="4" s="1"/>
  <c r="BL111" i="4" s="1"/>
  <c r="BP118" i="4" a="1"/>
  <c r="BP118" i="4" s="1"/>
  <c r="BP111" i="4" s="1"/>
  <c r="BT118" i="4" a="1"/>
  <c r="BT118" i="4" s="1"/>
  <c r="BT111" i="4" s="1"/>
  <c r="AU118" i="4" a="1"/>
  <c r="AU118" i="4" s="1"/>
  <c r="AU111" i="4" s="1"/>
  <c r="BO118" i="4" a="1"/>
  <c r="BO118" i="4" s="1"/>
  <c r="BO111" i="4" s="1"/>
  <c r="BO108" i="4"/>
  <c r="AU110" i="4"/>
  <c r="BC110" i="4"/>
  <c r="BG110" i="4"/>
  <c r="BO110" i="4"/>
  <c r="BG114" i="4" a="1"/>
  <c r="BG114" i="4" s="1"/>
  <c r="BG108" i="4" s="1"/>
  <c r="BK114" i="4" a="1"/>
  <c r="BK114" i="4" s="1"/>
  <c r="BK108" i="4" s="1"/>
  <c r="AK135" i="4"/>
  <c r="AQ118" i="4" a="1"/>
  <c r="AQ118" i="4" s="1"/>
  <c r="AQ111" i="4" s="1"/>
  <c r="AY118" i="4" a="1"/>
  <c r="AY118" i="4" s="1"/>
  <c r="AY111" i="4" s="1"/>
  <c r="BK118" i="4" a="1"/>
  <c r="BK118" i="4" s="1"/>
  <c r="BK111" i="4" s="1"/>
  <c r="BK109" i="4"/>
  <c r="BO109" i="4"/>
  <c r="AY110" i="4"/>
  <c r="AO114" i="4" a="1"/>
  <c r="AO114" i="4" s="1"/>
  <c r="AO108" i="4" s="1"/>
  <c r="AS114" i="4" a="1"/>
  <c r="AS114" i="4" s="1"/>
  <c r="AS108" i="4" s="1"/>
  <c r="AU108" i="5"/>
  <c r="AM121" i="5"/>
  <c r="AQ107" i="5" s="1"/>
  <c r="AM108" i="5"/>
  <c r="AQ108" i="5"/>
  <c r="BR108" i="5"/>
  <c r="BN108" i="5"/>
  <c r="BJ108" i="5"/>
  <c r="BF108" i="5"/>
  <c r="BB108" i="5"/>
  <c r="AX108" i="5"/>
  <c r="AT108" i="5"/>
  <c r="AP108" i="5"/>
  <c r="AR108" i="4"/>
  <c r="AQ108" i="4"/>
  <c r="AP108" i="4"/>
  <c r="AT108" i="4"/>
  <c r="AX108" i="4"/>
  <c r="BB114" i="4" a="1"/>
  <c r="BB114" i="4" s="1"/>
  <c r="BF108" i="4"/>
  <c r="BJ114" i="4" a="1"/>
  <c r="BJ114" i="4" s="1"/>
  <c r="BJ108" i="4" s="1"/>
  <c r="BN108" i="4"/>
  <c r="BR114" i="4" a="1"/>
  <c r="BR114" i="4" s="1"/>
  <c r="BR108" i="4" s="1"/>
  <c r="AM110" i="4"/>
  <c r="AQ110" i="4"/>
  <c r="AP118" i="4" a="1"/>
  <c r="AP118" i="4" s="1"/>
  <c r="AP111" i="4" s="1"/>
  <c r="AT118" i="4" a="1"/>
  <c r="AT118" i="4" s="1"/>
  <c r="AT111" i="4" s="1"/>
  <c r="AX118" i="4" a="1"/>
  <c r="AX118" i="4" s="1"/>
  <c r="AX111" i="4" s="1"/>
  <c r="BB118" i="4" a="1"/>
  <c r="BB118" i="4" s="1"/>
  <c r="BB111" i="4" s="1"/>
  <c r="BF118" i="4" a="1"/>
  <c r="BF118" i="4" s="1"/>
  <c r="BF111" i="4" s="1"/>
  <c r="BJ118" i="4" a="1"/>
  <c r="BJ118" i="4" s="1"/>
  <c r="BJ111" i="4" s="1"/>
  <c r="BN118" i="4" a="1"/>
  <c r="BN118" i="4" s="1"/>
  <c r="BN111" i="4" s="1"/>
  <c r="BR118" i="4" a="1"/>
  <c r="BR118" i="4" s="1"/>
  <c r="BR111" i="4" s="1"/>
  <c r="BS118" i="4" a="1"/>
  <c r="BS118" i="4" s="1"/>
  <c r="BS111" i="4" s="1"/>
  <c r="BS114" i="4" a="1"/>
  <c r="BS114" i="4" s="1"/>
  <c r="AK131" i="4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B124" i="1"/>
  <c r="BT123" i="1"/>
  <c r="BQ123" i="1"/>
  <c r="BN123" i="1"/>
  <c r="BM123" i="1"/>
  <c r="BK123" i="1"/>
  <c r="BH123" i="1"/>
  <c r="BB123" i="1"/>
  <c r="AS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U117" i="1"/>
  <c r="BT117" i="1"/>
  <c r="BS117" i="1"/>
  <c r="BR117" i="1"/>
  <c r="BR110" i="1" s="1"/>
  <c r="BQ117" i="1"/>
  <c r="BP117" i="1"/>
  <c r="BO117" i="1"/>
  <c r="BN117" i="1"/>
  <c r="BN110" i="1" s="1"/>
  <c r="BM117" i="1"/>
  <c r="BL117" i="1"/>
  <c r="BK117" i="1"/>
  <c r="BJ117" i="1"/>
  <c r="BJ110" i="1" s="1"/>
  <c r="BI117" i="1"/>
  <c r="BH117" i="1"/>
  <c r="BG117" i="1"/>
  <c r="BF117" i="1"/>
  <c r="BF110" i="1" s="1"/>
  <c r="BE117" i="1"/>
  <c r="BD117" i="1"/>
  <c r="BC117" i="1"/>
  <c r="BB117" i="1"/>
  <c r="BB110" i="1" s="1"/>
  <c r="BA117" i="1"/>
  <c r="AZ117" i="1"/>
  <c r="AY117" i="1"/>
  <c r="AX117" i="1"/>
  <c r="AX110" i="1" s="1"/>
  <c r="AW117" i="1"/>
  <c r="AV117" i="1"/>
  <c r="AU117" i="1"/>
  <c r="AT117" i="1"/>
  <c r="AT110" i="1" s="1"/>
  <c r="AS117" i="1"/>
  <c r="AR117" i="1"/>
  <c r="AQ117" i="1"/>
  <c r="AP117" i="1"/>
  <c r="AP110" i="1" s="1"/>
  <c r="AO117" i="1"/>
  <c r="AN117" i="1"/>
  <c r="AM117" i="1"/>
  <c r="AJ117" i="1"/>
  <c r="AI117" i="1"/>
  <c r="AH117" i="1"/>
  <c r="AG117" i="1"/>
  <c r="AF117" i="1"/>
  <c r="AF115" i="1" s="1"/>
  <c r="AE117" i="1"/>
  <c r="AD117" i="1"/>
  <c r="AC117" i="1"/>
  <c r="AB117" i="1"/>
  <c r="AA117" i="1"/>
  <c r="Z117" i="1"/>
  <c r="Y117" i="1"/>
  <c r="X117" i="1"/>
  <c r="X115" i="1" s="1"/>
  <c r="W117" i="1"/>
  <c r="V117" i="1"/>
  <c r="U117" i="1"/>
  <c r="T117" i="1"/>
  <c r="T115" i="1" s="1"/>
  <c r="S117" i="1"/>
  <c r="R117" i="1"/>
  <c r="Q117" i="1"/>
  <c r="P117" i="1"/>
  <c r="O117" i="1"/>
  <c r="N117" i="1"/>
  <c r="M117" i="1"/>
  <c r="L117" i="1"/>
  <c r="L115" i="1" s="1"/>
  <c r="K117" i="1"/>
  <c r="J117" i="1"/>
  <c r="I117" i="1"/>
  <c r="H117" i="1"/>
  <c r="G117" i="1"/>
  <c r="F117" i="1"/>
  <c r="E117" i="1"/>
  <c r="D117" i="1"/>
  <c r="C117" i="1"/>
  <c r="B117" i="1"/>
  <c r="BU116" i="1"/>
  <c r="BT116" i="1"/>
  <c r="BT109" i="1" s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J116" i="1"/>
  <c r="AI116" i="1"/>
  <c r="AH116" i="1"/>
  <c r="AH115" i="1" s="1"/>
  <c r="AG116" i="1"/>
  <c r="AF116" i="1"/>
  <c r="AE116" i="1"/>
  <c r="AD116" i="1"/>
  <c r="AD115" i="1" s="1"/>
  <c r="AC116" i="1"/>
  <c r="AB116" i="1"/>
  <c r="AA116" i="1"/>
  <c r="Z116" i="1"/>
  <c r="Z115" i="1" s="1"/>
  <c r="Y116" i="1"/>
  <c r="X116" i="1"/>
  <c r="W116" i="1"/>
  <c r="V116" i="1"/>
  <c r="U116" i="1"/>
  <c r="T116" i="1"/>
  <c r="S116" i="1"/>
  <c r="R116" i="1"/>
  <c r="R115" i="1" s="1"/>
  <c r="Q116" i="1"/>
  <c r="P116" i="1"/>
  <c r="O116" i="1"/>
  <c r="N116" i="1"/>
  <c r="N115" i="1" s="1"/>
  <c r="M116" i="1"/>
  <c r="L116" i="1"/>
  <c r="K116" i="1"/>
  <c r="J116" i="1"/>
  <c r="I116" i="1"/>
  <c r="H116" i="1"/>
  <c r="G116" i="1"/>
  <c r="F116" i="1"/>
  <c r="F115" i="1" s="1"/>
  <c r="E116" i="1"/>
  <c r="D116" i="1"/>
  <c r="C116" i="1"/>
  <c r="B116" i="1"/>
  <c r="B115" i="1" s="1"/>
  <c r="BU115" i="1"/>
  <c r="BU118" i="1" s="1" a="1"/>
  <c r="BU118" i="1" s="1"/>
  <c r="BT115" i="1"/>
  <c r="BT114" i="1" s="1" a="1"/>
  <c r="BT114" i="1" s="1"/>
  <c r="BT108" i="1" s="1"/>
  <c r="BS115" i="1"/>
  <c r="BS114" i="1" s="1" a="1"/>
  <c r="BS114" i="1" s="1"/>
  <c r="BR115" i="1"/>
  <c r="BR114" i="1" s="1" a="1"/>
  <c r="BR114" i="1" s="1"/>
  <c r="BQ115" i="1"/>
  <c r="BQ118" i="1" s="1" a="1"/>
  <c r="BQ118" i="1" s="1"/>
  <c r="BP115" i="1"/>
  <c r="BP114" i="1" s="1" a="1"/>
  <c r="BP114" i="1" s="1"/>
  <c r="BP108" i="1" s="1"/>
  <c r="BO115" i="1"/>
  <c r="BO114" i="1" s="1" a="1"/>
  <c r="BO114" i="1" s="1"/>
  <c r="BN115" i="1"/>
  <c r="BN114" i="1" s="1" a="1"/>
  <c r="BN114" i="1" s="1"/>
  <c r="BN108" i="1" s="1"/>
  <c r="BM115" i="1"/>
  <c r="BM118" i="1" s="1" a="1"/>
  <c r="BM118" i="1" s="1"/>
  <c r="BL115" i="1"/>
  <c r="BL114" i="1" s="1" a="1"/>
  <c r="BL114" i="1" s="1"/>
  <c r="BK115" i="1"/>
  <c r="BK114" i="1" s="1" a="1"/>
  <c r="BK114" i="1" s="1"/>
  <c r="BK108" i="1" s="1"/>
  <c r="BJ115" i="1"/>
  <c r="BJ114" i="1" s="1" a="1"/>
  <c r="BJ114" i="1" s="1"/>
  <c r="BJ108" i="1" s="1"/>
  <c r="BI115" i="1"/>
  <c r="BI118" i="1" s="1" a="1"/>
  <c r="BI118" i="1" s="1"/>
  <c r="BH115" i="1"/>
  <c r="BH114" i="1" s="1" a="1"/>
  <c r="BH114" i="1" s="1"/>
  <c r="BG115" i="1"/>
  <c r="BG114" i="1" s="1" a="1"/>
  <c r="BG114" i="1" s="1"/>
  <c r="BG108" i="1" s="1"/>
  <c r="BF115" i="1"/>
  <c r="BF114" i="1" s="1" a="1"/>
  <c r="BF114" i="1" s="1"/>
  <c r="BF108" i="1" s="1"/>
  <c r="BE115" i="1"/>
  <c r="BE118" i="1" s="1" a="1"/>
  <c r="BE118" i="1" s="1"/>
  <c r="BD115" i="1"/>
  <c r="BD114" i="1" s="1" a="1"/>
  <c r="BC115" i="1"/>
  <c r="BC114" i="1" s="1" a="1"/>
  <c r="BC114" i="1" s="1"/>
  <c r="BB115" i="1"/>
  <c r="BB114" i="1" s="1" a="1"/>
  <c r="BB114" i="1" s="1"/>
  <c r="BA115" i="1"/>
  <c r="BA118" i="1" s="1" a="1"/>
  <c r="BA118" i="1" s="1"/>
  <c r="AZ115" i="1"/>
  <c r="AZ114" i="1" s="1" a="1"/>
  <c r="AZ114" i="1" s="1"/>
  <c r="AZ108" i="1" s="1"/>
  <c r="AY115" i="1"/>
  <c r="AY114" i="1" s="1" a="1"/>
  <c r="AY114" i="1" s="1"/>
  <c r="AY108" i="1" s="1"/>
  <c r="AX115" i="1"/>
  <c r="AX114" i="1" s="1" a="1"/>
  <c r="AX114" i="1" s="1"/>
  <c r="AX108" i="1" s="1"/>
  <c r="AW115" i="1"/>
  <c r="AW118" i="1" s="1" a="1"/>
  <c r="AW118" i="1" s="1"/>
  <c r="AV115" i="1"/>
  <c r="AV114" i="1" s="1" a="1"/>
  <c r="AV114" i="1" s="1"/>
  <c r="AV108" i="1" s="1"/>
  <c r="AU115" i="1"/>
  <c r="AU114" i="1" s="1" a="1"/>
  <c r="AU114" i="1" s="1"/>
  <c r="AU108" i="1" s="1"/>
  <c r="AT115" i="1"/>
  <c r="AT114" i="1" s="1" a="1"/>
  <c r="AT114" i="1" s="1"/>
  <c r="AT108" i="1" s="1"/>
  <c r="AS115" i="1"/>
  <c r="AS118" i="1" s="1" a="1"/>
  <c r="AS118" i="1" s="1"/>
  <c r="AS111" i="1" s="1"/>
  <c r="AR115" i="1"/>
  <c r="AR114" i="1" s="1" a="1"/>
  <c r="AR114" i="1" s="1"/>
  <c r="AR108" i="1" s="1"/>
  <c r="AQ115" i="1"/>
  <c r="AQ114" i="1" s="1" a="1"/>
  <c r="AQ114" i="1" s="1"/>
  <c r="AQ108" i="1" s="1"/>
  <c r="AP115" i="1"/>
  <c r="AP114" i="1" s="1" a="1"/>
  <c r="AP114" i="1" s="1"/>
  <c r="AP108" i="1" s="1"/>
  <c r="AO115" i="1"/>
  <c r="AN115" i="1"/>
  <c r="AN114" i="1" s="1" a="1"/>
  <c r="AN114" i="1" s="1"/>
  <c r="AN108" i="1" s="1"/>
  <c r="AM115" i="1"/>
  <c r="AM114" i="1" s="1" a="1"/>
  <c r="AM114" i="1" s="1"/>
  <c r="AM108" i="1" s="1"/>
  <c r="AJ115" i="1"/>
  <c r="AC115" i="1"/>
  <c r="V115" i="1"/>
  <c r="P115" i="1"/>
  <c r="J115" i="1"/>
  <c r="E115" i="1"/>
  <c r="D115" i="1"/>
  <c r="BU114" i="1" a="1"/>
  <c r="BU114" i="1" s="1"/>
  <c r="BQ114" i="1" a="1"/>
  <c r="BQ114" i="1" s="1"/>
  <c r="BM114" i="1" a="1"/>
  <c r="BM114" i="1" s="1"/>
  <c r="BE114" i="1" a="1"/>
  <c r="BE114" i="1" s="1"/>
  <c r="BD114" i="1"/>
  <c r="BD108" i="1" s="1"/>
  <c r="AO114" i="1" a="1"/>
  <c r="AO114" i="1" s="1"/>
  <c r="AO108" i="1" s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U111" i="1"/>
  <c r="BQ111" i="1"/>
  <c r="BM111" i="1"/>
  <c r="BI111" i="1"/>
  <c r="BE111" i="1"/>
  <c r="BA111" i="1"/>
  <c r="AW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U110" i="1"/>
  <c r="BT110" i="1"/>
  <c r="BQ110" i="1"/>
  <c r="BP110" i="1"/>
  <c r="BM110" i="1"/>
  <c r="BL110" i="1"/>
  <c r="BI110" i="1"/>
  <c r="BH110" i="1"/>
  <c r="BE110" i="1"/>
  <c r="BD110" i="1"/>
  <c r="BA110" i="1"/>
  <c r="AZ110" i="1"/>
  <c r="AW110" i="1"/>
  <c r="AV110" i="1"/>
  <c r="AS110" i="1"/>
  <c r="AR110" i="1"/>
  <c r="AO110" i="1"/>
  <c r="AN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S109" i="1"/>
  <c r="BR109" i="1"/>
  <c r="BO109" i="1"/>
  <c r="BN109" i="1"/>
  <c r="BK109" i="1"/>
  <c r="BJ109" i="1"/>
  <c r="BG109" i="1"/>
  <c r="BF109" i="1"/>
  <c r="BC109" i="1"/>
  <c r="BB109" i="1"/>
  <c r="AY109" i="1"/>
  <c r="AX109" i="1"/>
  <c r="AU109" i="1"/>
  <c r="AT109" i="1"/>
  <c r="AQ109" i="1"/>
  <c r="AP109" i="1"/>
  <c r="AM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S108" i="1"/>
  <c r="BO108" i="1"/>
  <c r="BC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P105" i="1" s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BB124" i="2"/>
  <c r="BT123" i="2"/>
  <c r="BQ123" i="2"/>
  <c r="BN123" i="2"/>
  <c r="BM123" i="2"/>
  <c r="BK123" i="2"/>
  <c r="BH123" i="2"/>
  <c r="BB123" i="2"/>
  <c r="AS123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BU117" i="2"/>
  <c r="BT117" i="2"/>
  <c r="BT110" i="2" s="1"/>
  <c r="BS117" i="2"/>
  <c r="BR117" i="2"/>
  <c r="BQ117" i="2"/>
  <c r="BP117" i="2"/>
  <c r="BP110" i="2" s="1"/>
  <c r="BO117" i="2"/>
  <c r="BN117" i="2"/>
  <c r="BM117" i="2"/>
  <c r="BL117" i="2"/>
  <c r="BL110" i="2" s="1"/>
  <c r="BK117" i="2"/>
  <c r="BJ117" i="2"/>
  <c r="BI117" i="2"/>
  <c r="BH117" i="2"/>
  <c r="BH110" i="2" s="1"/>
  <c r="BG117" i="2"/>
  <c r="BF117" i="2"/>
  <c r="BE117" i="2"/>
  <c r="BD117" i="2"/>
  <c r="BD110" i="2" s="1"/>
  <c r="BC117" i="2"/>
  <c r="BB117" i="2"/>
  <c r="BA117" i="2"/>
  <c r="AZ117" i="2"/>
  <c r="AZ110" i="2" s="1"/>
  <c r="AY117" i="2"/>
  <c r="AX117" i="2"/>
  <c r="AW117" i="2"/>
  <c r="AV117" i="2"/>
  <c r="AV110" i="2" s="1"/>
  <c r="AU117" i="2"/>
  <c r="AT117" i="2"/>
  <c r="AS117" i="2"/>
  <c r="AR117" i="2"/>
  <c r="AR110" i="2" s="1"/>
  <c r="AQ117" i="2"/>
  <c r="AP117" i="2"/>
  <c r="AO117" i="2"/>
  <c r="AN117" i="2"/>
  <c r="AN110" i="2" s="1"/>
  <c r="AM117" i="2"/>
  <c r="AJ117" i="2"/>
  <c r="AI117" i="2"/>
  <c r="AH117" i="2"/>
  <c r="AG117" i="2"/>
  <c r="AF117" i="2"/>
  <c r="AE117" i="2"/>
  <c r="AD117" i="2"/>
  <c r="AD115" i="2" s="1"/>
  <c r="AC117" i="2"/>
  <c r="AB117" i="2"/>
  <c r="AA117" i="2"/>
  <c r="Z117" i="2"/>
  <c r="Y117" i="2"/>
  <c r="X117" i="2"/>
  <c r="W117" i="2"/>
  <c r="V117" i="2"/>
  <c r="V115" i="2" s="1"/>
  <c r="U117" i="2"/>
  <c r="T117" i="2"/>
  <c r="S117" i="2"/>
  <c r="R117" i="2"/>
  <c r="Q117" i="2"/>
  <c r="P117" i="2"/>
  <c r="O117" i="2"/>
  <c r="N117" i="2"/>
  <c r="N115" i="2" s="1"/>
  <c r="M117" i="2"/>
  <c r="L117" i="2"/>
  <c r="K117" i="2"/>
  <c r="J117" i="2"/>
  <c r="I117" i="2"/>
  <c r="H117" i="2"/>
  <c r="G117" i="2"/>
  <c r="F117" i="2"/>
  <c r="F115" i="2" s="1"/>
  <c r="E117" i="2"/>
  <c r="D117" i="2"/>
  <c r="C117" i="2"/>
  <c r="B117" i="2"/>
  <c r="BU116" i="2"/>
  <c r="BT116" i="2"/>
  <c r="BS116" i="2"/>
  <c r="BR116" i="2"/>
  <c r="BR110" i="2" s="1"/>
  <c r="BQ116" i="2"/>
  <c r="BP116" i="2"/>
  <c r="BO116" i="2"/>
  <c r="BN116" i="2"/>
  <c r="BN110" i="2" s="1"/>
  <c r="BM116" i="2"/>
  <c r="BL116" i="2"/>
  <c r="BK116" i="2"/>
  <c r="BJ116" i="2"/>
  <c r="BJ109" i="2" s="1"/>
  <c r="BI116" i="2"/>
  <c r="BH116" i="2"/>
  <c r="BG116" i="2"/>
  <c r="BF116" i="2"/>
  <c r="BF110" i="2" s="1"/>
  <c r="BE116" i="2"/>
  <c r="BD116" i="2"/>
  <c r="BC116" i="2"/>
  <c r="BB116" i="2"/>
  <c r="BB110" i="2" s="1"/>
  <c r="BA116" i="2"/>
  <c r="AZ116" i="2"/>
  <c r="AY116" i="2"/>
  <c r="AX116" i="2"/>
  <c r="AX110" i="2" s="1"/>
  <c r="AW116" i="2"/>
  <c r="AV116" i="2"/>
  <c r="AU116" i="2"/>
  <c r="AT116" i="2"/>
  <c r="AT110" i="2" s="1"/>
  <c r="AS116" i="2"/>
  <c r="AR116" i="2"/>
  <c r="AQ116" i="2"/>
  <c r="AP116" i="2"/>
  <c r="AO116" i="2"/>
  <c r="AN116" i="2"/>
  <c r="AM116" i="2"/>
  <c r="AJ116" i="2"/>
  <c r="AJ115" i="2" s="1"/>
  <c r="AI116" i="2"/>
  <c r="AH116" i="2"/>
  <c r="AG116" i="2"/>
  <c r="AF116" i="2"/>
  <c r="AE116" i="2"/>
  <c r="AD116" i="2"/>
  <c r="AC116" i="2"/>
  <c r="AB116" i="2"/>
  <c r="AB115" i="2" s="1"/>
  <c r="AA116" i="2"/>
  <c r="Z116" i="2"/>
  <c r="Y116" i="2"/>
  <c r="X116" i="2"/>
  <c r="W116" i="2"/>
  <c r="V116" i="2"/>
  <c r="U116" i="2"/>
  <c r="T116" i="2"/>
  <c r="T115" i="2" s="1"/>
  <c r="S116" i="2"/>
  <c r="R116" i="2"/>
  <c r="Q116" i="2"/>
  <c r="P116" i="2"/>
  <c r="P115" i="2" s="1"/>
  <c r="O116" i="2"/>
  <c r="N116" i="2"/>
  <c r="M116" i="2"/>
  <c r="L116" i="2"/>
  <c r="L115" i="2" s="1"/>
  <c r="K116" i="2"/>
  <c r="J116" i="2"/>
  <c r="I116" i="2"/>
  <c r="H116" i="2"/>
  <c r="H115" i="2" s="1"/>
  <c r="G116" i="2"/>
  <c r="F116" i="2"/>
  <c r="E116" i="2"/>
  <c r="D116" i="2"/>
  <c r="D115" i="2" s="1"/>
  <c r="C116" i="2"/>
  <c r="B116" i="2"/>
  <c r="BU115" i="2"/>
  <c r="BU114" i="2" s="1" a="1"/>
  <c r="BU114" i="2" s="1"/>
  <c r="BT115" i="2"/>
  <c r="BT118" i="2" s="1" a="1"/>
  <c r="BT118" i="2" s="1"/>
  <c r="BT111" i="2" s="1"/>
  <c r="BS115" i="2"/>
  <c r="BR115" i="2"/>
  <c r="BR114" i="2" s="1" a="1"/>
  <c r="BR114" i="2" s="1"/>
  <c r="BQ115" i="2"/>
  <c r="BQ114" i="2" s="1" a="1"/>
  <c r="BQ114" i="2" s="1"/>
  <c r="BP115" i="2"/>
  <c r="BP118" i="2" s="1" a="1"/>
  <c r="BP118" i="2" s="1"/>
  <c r="BP111" i="2" s="1"/>
  <c r="BO115" i="2"/>
  <c r="BN115" i="2"/>
  <c r="BN114" i="2" s="1" a="1"/>
  <c r="BN114" i="2" s="1"/>
  <c r="BM115" i="2"/>
  <c r="BM114" i="2" s="1" a="1"/>
  <c r="BM114" i="2" s="1"/>
  <c r="BM108" i="2" s="1"/>
  <c r="BL115" i="2"/>
  <c r="BL118" i="2" s="1" a="1"/>
  <c r="BL118" i="2" s="1"/>
  <c r="BL111" i="2" s="1"/>
  <c r="BK115" i="2"/>
  <c r="BJ115" i="2"/>
  <c r="BJ114" i="2" s="1" a="1"/>
  <c r="BJ114" i="2" s="1"/>
  <c r="BI115" i="2"/>
  <c r="BI114" i="2" s="1" a="1"/>
  <c r="BI114" i="2" s="1"/>
  <c r="BH115" i="2"/>
  <c r="BH118" i="2" s="1" a="1"/>
  <c r="BH118" i="2" s="1"/>
  <c r="BH111" i="2" s="1"/>
  <c r="BG115" i="2"/>
  <c r="BF115" i="2"/>
  <c r="BF114" i="2" s="1" a="1"/>
  <c r="BF114" i="2" s="1"/>
  <c r="BE115" i="2"/>
  <c r="BE114" i="2" s="1" a="1"/>
  <c r="BE114" i="2" s="1"/>
  <c r="BD115" i="2"/>
  <c r="BD118" i="2" s="1" a="1"/>
  <c r="BD118" i="2" s="1"/>
  <c r="BD111" i="2" s="1"/>
  <c r="BC115" i="2"/>
  <c r="BB115" i="2"/>
  <c r="BA115" i="2"/>
  <c r="BA114" i="2" s="1" a="1"/>
  <c r="BA114" i="2" s="1"/>
  <c r="AZ115" i="2"/>
  <c r="AZ118" i="2" s="1" a="1"/>
  <c r="AZ118" i="2" s="1"/>
  <c r="AZ111" i="2" s="1"/>
  <c r="AY115" i="2"/>
  <c r="AX115" i="2"/>
  <c r="AX114" i="2" s="1" a="1"/>
  <c r="AX114" i="2" s="1"/>
  <c r="AW115" i="2"/>
  <c r="AW114" i="2" s="1" a="1"/>
  <c r="AW114" i="2" s="1"/>
  <c r="AV115" i="2"/>
  <c r="AV118" i="2" s="1" a="1"/>
  <c r="AV118" i="2" s="1"/>
  <c r="AV111" i="2" s="1"/>
  <c r="AU115" i="2"/>
  <c r="AT115" i="2"/>
  <c r="AT114" i="2" s="1" a="1"/>
  <c r="AT114" i="2" s="1"/>
  <c r="AS115" i="2"/>
  <c r="AS114" i="2" s="1" a="1"/>
  <c r="AS114" i="2" s="1"/>
  <c r="AR115" i="2"/>
  <c r="AR118" i="2" s="1" a="1"/>
  <c r="AR118" i="2" s="1"/>
  <c r="AR111" i="2" s="1"/>
  <c r="AQ115" i="2"/>
  <c r="AP115" i="2"/>
  <c r="AP114" i="2" s="1" a="1"/>
  <c r="AP114" i="2" s="1"/>
  <c r="AO115" i="2"/>
  <c r="AO114" i="2" s="1" a="1"/>
  <c r="AO114" i="2" s="1"/>
  <c r="AN115" i="2"/>
  <c r="AN118" i="2" s="1" a="1"/>
  <c r="AN118" i="2" s="1"/>
  <c r="AN111" i="2" s="1"/>
  <c r="AM115" i="2"/>
  <c r="BB114" i="2" a="1"/>
  <c r="BB114" i="2" s="1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BB124" i="3"/>
  <c r="BT123" i="3"/>
  <c r="BQ123" i="3"/>
  <c r="BN123" i="3"/>
  <c r="BM123" i="3"/>
  <c r="BK123" i="3"/>
  <c r="BH123" i="3"/>
  <c r="BB123" i="3"/>
  <c r="AS123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BA110" i="3" s="1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BU116" i="3"/>
  <c r="BT116" i="3"/>
  <c r="BS116" i="3"/>
  <c r="BS109" i="3" s="1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Q110" i="3" s="1"/>
  <c r="AP116" i="3"/>
  <c r="AO116" i="3"/>
  <c r="AN116" i="3"/>
  <c r="AM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BU115" i="3"/>
  <c r="BU114" i="3" s="1" a="1"/>
  <c r="BU114" i="3" s="1"/>
  <c r="BU108" i="3" s="1"/>
  <c r="BT115" i="3"/>
  <c r="BT114" i="3" s="1" a="1"/>
  <c r="BT114" i="3" s="1"/>
  <c r="BT108" i="3" s="1"/>
  <c r="BS115" i="3"/>
  <c r="BS114" i="3" s="1" a="1"/>
  <c r="BS114" i="3" s="1"/>
  <c r="BS108" i="3" s="1"/>
  <c r="BR115" i="3"/>
  <c r="BR114" i="3" s="1" a="1"/>
  <c r="BQ115" i="3"/>
  <c r="BQ114" i="3" s="1" a="1"/>
  <c r="BQ114" i="3" s="1"/>
  <c r="BQ108" i="3" s="1"/>
  <c r="BP115" i="3"/>
  <c r="BP114" i="3" s="1" a="1"/>
  <c r="BP114" i="3" s="1"/>
  <c r="BP108" i="3" s="1"/>
  <c r="BO115" i="3"/>
  <c r="BO114" i="3" s="1" a="1"/>
  <c r="BO114" i="3" s="1"/>
  <c r="BO108" i="3" s="1"/>
  <c r="BN115" i="3"/>
  <c r="BN114" i="3" s="1" a="1"/>
  <c r="BN114" i="3" s="1"/>
  <c r="BN108" i="3" s="1"/>
  <c r="BM115" i="3"/>
  <c r="BM114" i="3" s="1" a="1"/>
  <c r="BM114" i="3" s="1"/>
  <c r="BM108" i="3" s="1"/>
  <c r="BL115" i="3"/>
  <c r="BL114" i="3" s="1" a="1"/>
  <c r="BL114" i="3" s="1"/>
  <c r="BL108" i="3" s="1"/>
  <c r="BK115" i="3"/>
  <c r="BK114" i="3" s="1" a="1"/>
  <c r="BK114" i="3" s="1"/>
  <c r="BK108" i="3" s="1"/>
  <c r="BJ115" i="3"/>
  <c r="BJ114" i="3" s="1" a="1"/>
  <c r="BJ114" i="3" s="1"/>
  <c r="BJ108" i="3" s="1"/>
  <c r="BI115" i="3"/>
  <c r="BH115" i="3"/>
  <c r="BH114" i="3" s="1" a="1"/>
  <c r="BG115" i="3"/>
  <c r="BG114" i="3" s="1" a="1"/>
  <c r="BG114" i="3" s="1"/>
  <c r="BF115" i="3"/>
  <c r="BF114" i="3" s="1" a="1"/>
  <c r="BF114" i="3" s="1"/>
  <c r="BF108" i="3" s="1"/>
  <c r="BE115" i="3"/>
  <c r="BE114" i="3" s="1" a="1"/>
  <c r="BE114" i="3" s="1"/>
  <c r="BD115" i="3"/>
  <c r="BD114" i="3" s="1" a="1"/>
  <c r="BD114" i="3" s="1"/>
  <c r="BC115" i="3"/>
  <c r="BC114" i="3" s="1" a="1"/>
  <c r="BC114" i="3" s="1"/>
  <c r="BB115" i="3"/>
  <c r="BA115" i="3"/>
  <c r="BA114" i="3" s="1" a="1"/>
  <c r="BA114" i="3" s="1"/>
  <c r="BA108" i="3" s="1"/>
  <c r="AZ115" i="3"/>
  <c r="AZ114" i="3" s="1" a="1"/>
  <c r="AZ114" i="3" s="1"/>
  <c r="AY115" i="3"/>
  <c r="AY114" i="3" s="1" a="1"/>
  <c r="AY114" i="3" s="1"/>
  <c r="AX115" i="3"/>
  <c r="AX114" i="3" s="1" a="1"/>
  <c r="AX114" i="3" s="1"/>
  <c r="AX108" i="3" s="1"/>
  <c r="AW115" i="3"/>
  <c r="AW114" i="3" s="1" a="1"/>
  <c r="AW114" i="3" s="1"/>
  <c r="AW108" i="3" s="1"/>
  <c r="AV115" i="3"/>
  <c r="AU115" i="3"/>
  <c r="AU114" i="3" s="1" a="1"/>
  <c r="AU114" i="3" s="1"/>
  <c r="AT115" i="3"/>
  <c r="AT114" i="3" s="1" a="1"/>
  <c r="AT114" i="3" s="1"/>
  <c r="AT108" i="3" s="1"/>
  <c r="AS115" i="3"/>
  <c r="AS114" i="3" s="1" a="1"/>
  <c r="AS114" i="3" s="1"/>
  <c r="AS108" i="3" s="1"/>
  <c r="AR115" i="3"/>
  <c r="AR114" i="3" s="1" a="1"/>
  <c r="AR114" i="3" s="1"/>
  <c r="AR108" i="3" s="1"/>
  <c r="AQ115" i="3"/>
  <c r="AP115" i="3"/>
  <c r="AP114" i="3" s="1" a="1"/>
  <c r="AP114" i="3" s="1"/>
  <c r="AP108" i="3" s="1"/>
  <c r="AO115" i="3"/>
  <c r="AO114" i="3" s="1" a="1"/>
  <c r="AO114" i="3" s="1"/>
  <c r="AO108" i="3" s="1"/>
  <c r="AN115" i="3"/>
  <c r="AN114" i="3" s="1" a="1"/>
  <c r="AN114" i="3" s="1"/>
  <c r="AN108" i="3" s="1"/>
  <c r="AM115" i="3"/>
  <c r="AM114" i="3" s="1" a="1"/>
  <c r="AM114" i="3" s="1"/>
  <c r="AF115" i="3"/>
  <c r="Z115" i="3"/>
  <c r="T115" i="3"/>
  <c r="F115" i="3"/>
  <c r="BR114" i="3"/>
  <c r="BR108" i="3" s="1"/>
  <c r="BH114" i="3"/>
  <c r="BH108" i="3" s="1"/>
  <c r="BB114" i="3" a="1"/>
  <c r="BB114" i="3" s="1"/>
  <c r="BB108" i="3" s="1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BT110" i="3"/>
  <c r="BP110" i="3"/>
  <c r="BL110" i="3"/>
  <c r="BH110" i="3"/>
  <c r="BD110" i="3"/>
  <c r="AZ110" i="3"/>
  <c r="AV110" i="3"/>
  <c r="AR110" i="3"/>
  <c r="AN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BR109" i="3"/>
  <c r="BN109" i="3"/>
  <c r="BJ109" i="3"/>
  <c r="BF109" i="3"/>
  <c r="BB109" i="3"/>
  <c r="AX109" i="3"/>
  <c r="AP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A124" i="5"/>
  <c r="AG123" i="5"/>
  <c r="CP114" i="5"/>
  <c r="CS114" i="5"/>
  <c r="T130" i="5"/>
  <c r="AE130" i="5"/>
  <c r="CD107" i="5"/>
  <c r="CV108" i="5"/>
  <c r="CO108" i="5"/>
  <c r="DB108" i="5"/>
  <c r="BZ114" i="5"/>
  <c r="CU108" i="5"/>
  <c r="Y123" i="5"/>
  <c r="DE114" i="5"/>
  <c r="CQ107" i="5"/>
  <c r="N124" i="5"/>
  <c r="CL107" i="5"/>
  <c r="DE107" i="4"/>
  <c r="CQ107" i="4"/>
  <c r="CS107" i="4"/>
  <c r="N124" i="4"/>
  <c r="CS114" i="4"/>
  <c r="CU114" i="4"/>
  <c r="Z123" i="4"/>
  <c r="N123" i="4"/>
  <c r="X124" i="4"/>
  <c r="P124" i="4"/>
  <c r="AD130" i="4"/>
  <c r="CH108" i="4"/>
  <c r="CW114" i="4"/>
  <c r="Y123" i="4"/>
  <c r="U123" i="4"/>
  <c r="AB123" i="4"/>
  <c r="CY108" i="5"/>
  <c r="CF107" i="5"/>
  <c r="D123" i="5"/>
  <c r="CR107" i="5"/>
  <c r="DE107" i="5"/>
  <c r="CU114" i="5"/>
  <c r="CL108" i="5"/>
  <c r="CF114" i="5"/>
  <c r="CI108" i="5"/>
  <c r="R130" i="5"/>
  <c r="CH114" i="5"/>
  <c r="AJ124" i="5"/>
  <c r="CY115" i="5"/>
  <c r="W130" i="5"/>
  <c r="CJ114" i="5"/>
  <c r="CT107" i="4"/>
  <c r="CF107" i="4"/>
  <c r="CX108" i="4"/>
  <c r="DF114" i="4"/>
  <c r="CX114" i="4"/>
  <c r="AE123" i="4"/>
  <c r="CL114" i="4"/>
  <c r="V123" i="4"/>
  <c r="BX108" i="4"/>
  <c r="AD123" i="4"/>
  <c r="D130" i="4"/>
  <c r="CG115" i="4"/>
  <c r="CG114" i="4"/>
  <c r="BY108" i="4"/>
  <c r="CR115" i="4"/>
  <c r="S123" i="4"/>
  <c r="BX114" i="5"/>
  <c r="CW114" i="5"/>
  <c r="CV115" i="5"/>
  <c r="BY114" i="5"/>
  <c r="DA115" i="5"/>
  <c r="CI107" i="5"/>
  <c r="BX108" i="5"/>
  <c r="F130" i="5"/>
  <c r="CQ108" i="4"/>
  <c r="DF108" i="4"/>
  <c r="CP108" i="4"/>
  <c r="DA107" i="4"/>
  <c r="AJ124" i="4"/>
  <c r="P123" i="4"/>
  <c r="CM108" i="4"/>
  <c r="CV108" i="4"/>
  <c r="M124" i="4"/>
  <c r="K130" i="4"/>
  <c r="CW107" i="4"/>
  <c r="V130" i="5"/>
  <c r="CG114" i="5"/>
  <c r="AB130" i="4"/>
  <c r="BZ114" i="4"/>
  <c r="CA115" i="4"/>
  <c r="AD130" i="5"/>
  <c r="CB108" i="5"/>
  <c r="CX107" i="5"/>
  <c r="CN107" i="5"/>
  <c r="AI123" i="5"/>
  <c r="R123" i="5"/>
  <c r="DF114" i="5"/>
  <c r="DC114" i="4"/>
  <c r="CR114" i="4"/>
  <c r="CJ107" i="4"/>
  <c r="X123" i="4"/>
  <c r="DC108" i="4"/>
  <c r="CJ115" i="5"/>
  <c r="CO115" i="5"/>
  <c r="CG108" i="4"/>
  <c r="CW115" i="4"/>
  <c r="T123" i="5"/>
  <c r="AD124" i="5"/>
  <c r="CB114" i="5"/>
  <c r="L130" i="5"/>
  <c r="CS115" i="5"/>
  <c r="M123" i="5"/>
  <c r="DA108" i="5"/>
  <c r="V130" i="4"/>
  <c r="CF108" i="4"/>
  <c r="DB108" i="4"/>
  <c r="CK115" i="4"/>
  <c r="G130" i="4"/>
  <c r="AC124" i="4"/>
  <c r="DA114" i="4"/>
  <c r="E124" i="4"/>
  <c r="H124" i="5"/>
  <c r="CX108" i="5"/>
  <c r="I123" i="5"/>
  <c r="AG123" i="4"/>
  <c r="CO108" i="4"/>
  <c r="CV115" i="4"/>
  <c r="BY108" i="5"/>
  <c r="L124" i="5"/>
  <c r="P130" i="5"/>
  <c r="CM108" i="5"/>
  <c r="CM114" i="5"/>
  <c r="CD115" i="5"/>
  <c r="DB115" i="5"/>
  <c r="CE114" i="5"/>
  <c r="CT107" i="5"/>
  <c r="DD108" i="5"/>
  <c r="U123" i="5"/>
  <c r="DF115" i="5"/>
  <c r="J123" i="5"/>
  <c r="AB124" i="5"/>
  <c r="CN108" i="5"/>
  <c r="AG130" i="4"/>
  <c r="O123" i="4"/>
  <c r="CZ108" i="4"/>
  <c r="C130" i="4"/>
  <c r="Z124" i="4"/>
  <c r="CC115" i="4"/>
  <c r="O130" i="4"/>
  <c r="T124" i="4"/>
  <c r="CZ114" i="4"/>
  <c r="G123" i="4"/>
  <c r="CB108" i="4"/>
  <c r="CL115" i="4"/>
  <c r="F124" i="4"/>
  <c r="CJ108" i="4"/>
  <c r="N130" i="4"/>
  <c r="G130" i="5"/>
  <c r="BX115" i="5"/>
  <c r="CD108" i="5"/>
  <c r="DE115" i="5"/>
  <c r="DF108" i="5"/>
  <c r="CW115" i="5"/>
  <c r="DC108" i="5"/>
  <c r="AI130" i="5"/>
  <c r="DD107" i="5"/>
  <c r="CF108" i="5"/>
  <c r="CZ108" i="5"/>
  <c r="CD114" i="5"/>
  <c r="CK115" i="5"/>
  <c r="CQ108" i="5"/>
  <c r="BY107" i="5"/>
  <c r="AH124" i="5"/>
  <c r="AA124" i="4"/>
  <c r="L130" i="4"/>
  <c r="CY108" i="4"/>
  <c r="CG107" i="4"/>
  <c r="P130" i="4"/>
  <c r="CI108" i="4"/>
  <c r="CT108" i="4"/>
  <c r="E130" i="4"/>
  <c r="DF107" i="4"/>
  <c r="DD108" i="4"/>
  <c r="CN115" i="4"/>
  <c r="CC114" i="4"/>
  <c r="CL108" i="4"/>
  <c r="CT115" i="4"/>
  <c r="R124" i="4"/>
  <c r="CQ115" i="5"/>
  <c r="P124" i="5"/>
  <c r="CT108" i="5"/>
  <c r="D124" i="5"/>
  <c r="CF115" i="5"/>
  <c r="CY107" i="5"/>
  <c r="CG107" i="5"/>
  <c r="CZ115" i="5"/>
  <c r="CK114" i="5"/>
  <c r="CO107" i="4"/>
  <c r="DC115" i="4"/>
  <c r="DE108" i="4"/>
  <c r="AE124" i="4"/>
  <c r="CR108" i="4"/>
  <c r="AC123" i="4"/>
  <c r="CR107" i="4"/>
  <c r="U124" i="4"/>
  <c r="F123" i="4"/>
  <c r="CO114" i="4"/>
  <c r="X123" i="5"/>
  <c r="O123" i="5"/>
  <c r="CS108" i="5"/>
  <c r="DA115" i="4"/>
  <c r="AA130" i="4"/>
  <c r="X130" i="4"/>
  <c r="CH115" i="5"/>
  <c r="M130" i="5"/>
  <c r="B123" i="5"/>
  <c r="CA115" i="5"/>
  <c r="CI114" i="5"/>
  <c r="DD114" i="5"/>
  <c r="CV107" i="5"/>
  <c r="CU107" i="4"/>
  <c r="CE114" i="4"/>
  <c r="Q124" i="4"/>
  <c r="BZ115" i="4"/>
  <c r="AJ123" i="4"/>
  <c r="H123" i="5"/>
  <c r="G124" i="4"/>
  <c r="AF130" i="4"/>
  <c r="AB130" i="5"/>
  <c r="CO107" i="5"/>
  <c r="H130" i="5"/>
  <c r="CN114" i="5"/>
  <c r="CR115" i="5"/>
  <c r="F123" i="5"/>
  <c r="CB107" i="5"/>
  <c r="AC124" i="5"/>
  <c r="S124" i="4"/>
  <c r="AI124" i="4"/>
  <c r="BX115" i="4"/>
  <c r="CV107" i="4"/>
  <c r="CP107" i="4"/>
  <c r="CQ115" i="4"/>
  <c r="CB114" i="4"/>
  <c r="L123" i="5"/>
  <c r="CS107" i="5"/>
  <c r="DC107" i="5"/>
  <c r="AG124" i="4"/>
  <c r="J124" i="4"/>
  <c r="CH114" i="4"/>
  <c r="AG130" i="5"/>
  <c r="AA130" i="5"/>
  <c r="CP107" i="5"/>
  <c r="CW108" i="5"/>
  <c r="BZ107" i="5"/>
  <c r="CL115" i="5"/>
  <c r="CA114" i="5"/>
  <c r="AC130" i="5"/>
  <c r="C124" i="5"/>
  <c r="CM107" i="5"/>
  <c r="E124" i="5"/>
  <c r="CN114" i="4"/>
  <c r="CN107" i="4"/>
  <c r="CA108" i="4"/>
  <c r="CK107" i="4"/>
  <c r="J130" i="4"/>
  <c r="CI114" i="4"/>
  <c r="CN108" i="4"/>
  <c r="CE108" i="4"/>
  <c r="DC115" i="5"/>
  <c r="B124" i="5"/>
  <c r="CP108" i="5"/>
  <c r="CW107" i="5"/>
  <c r="CM115" i="5"/>
  <c r="E123" i="5"/>
  <c r="P123" i="5"/>
  <c r="K123" i="5"/>
  <c r="AF123" i="4"/>
  <c r="CC108" i="4"/>
  <c r="AF124" i="4"/>
  <c r="CJ115" i="4"/>
  <c r="H124" i="4"/>
  <c r="DE115" i="4"/>
  <c r="AH130" i="4"/>
  <c r="AH130" i="5"/>
  <c r="AI124" i="5"/>
  <c r="AG124" i="5"/>
  <c r="CI115" i="5"/>
  <c r="L123" i="4"/>
  <c r="AI130" i="4"/>
  <c r="T130" i="4"/>
  <c r="AI123" i="4"/>
  <c r="AD124" i="4"/>
  <c r="AH123" i="4"/>
  <c r="CH108" i="5"/>
  <c r="I123" i="4"/>
  <c r="DF115" i="4"/>
  <c r="AD123" i="5"/>
  <c r="T124" i="5"/>
  <c r="O130" i="5"/>
  <c r="CM114" i="4"/>
  <c r="CU115" i="4"/>
  <c r="CV114" i="4"/>
  <c r="H130" i="4"/>
  <c r="J124" i="5"/>
  <c r="F124" i="5"/>
  <c r="AC123" i="5"/>
  <c r="DA107" i="5"/>
  <c r="CY114" i="4"/>
  <c r="CI107" i="4"/>
  <c r="CA107" i="4"/>
  <c r="CF114" i="4"/>
  <c r="CG115" i="5"/>
  <c r="CY107" i="4"/>
  <c r="Y124" i="4"/>
  <c r="DE108" i="5"/>
  <c r="CP114" i="4"/>
  <c r="AB124" i="4"/>
  <c r="CU108" i="4"/>
  <c r="Y124" i="5"/>
  <c r="CC107" i="5"/>
  <c r="G124" i="5"/>
  <c r="AF124" i="5"/>
  <c r="CE107" i="4"/>
  <c r="W124" i="4"/>
  <c r="CO115" i="4"/>
  <c r="CK108" i="5"/>
  <c r="AF130" i="5"/>
  <c r="DF107" i="5"/>
  <c r="I124" i="4"/>
  <c r="DB114" i="4"/>
  <c r="E123" i="4"/>
  <c r="CU107" i="5"/>
  <c r="CE115" i="4"/>
  <c r="S130" i="4"/>
  <c r="DB107" i="4"/>
  <c r="Z130" i="4"/>
  <c r="F130" i="4"/>
  <c r="V124" i="5"/>
  <c r="Z124" i="5"/>
  <c r="DD114" i="4"/>
  <c r="M123" i="4"/>
  <c r="CK107" i="5"/>
  <c r="K130" i="5"/>
  <c r="M124" i="5"/>
  <c r="J123" i="4"/>
  <c r="Q130" i="4"/>
  <c r="V123" i="5"/>
  <c r="CK114" i="4"/>
  <c r="B124" i="4"/>
  <c r="CE115" i="5"/>
  <c r="CC114" i="5"/>
  <c r="CX114" i="5"/>
  <c r="Q123" i="5"/>
  <c r="CA108" i="5"/>
  <c r="U124" i="5"/>
  <c r="CE107" i="5"/>
  <c r="DC107" i="4"/>
  <c r="C124" i="4"/>
  <c r="AJ130" i="4"/>
  <c r="BY107" i="4"/>
  <c r="B130" i="4"/>
  <c r="CY115" i="4"/>
  <c r="R123" i="4"/>
  <c r="CA114" i="4"/>
  <c r="S130" i="5"/>
  <c r="CC108" i="5"/>
  <c r="CG108" i="5"/>
  <c r="W123" i="5"/>
  <c r="C130" i="5"/>
  <c r="CH107" i="5"/>
  <c r="S124" i="5"/>
  <c r="Z130" i="5"/>
  <c r="DD107" i="4"/>
  <c r="R130" i="4"/>
  <c r="Q123" i="4"/>
  <c r="DA108" i="4"/>
  <c r="BZ107" i="4"/>
  <c r="CD108" i="4"/>
  <c r="L124" i="4"/>
  <c r="CN115" i="5"/>
  <c r="CR108" i="5"/>
  <c r="CX115" i="5"/>
  <c r="CC107" i="4"/>
  <c r="CB107" i="4"/>
  <c r="W130" i="4"/>
  <c r="BY115" i="4"/>
  <c r="X130" i="5"/>
  <c r="DD115" i="5"/>
  <c r="CJ107" i="5"/>
  <c r="CZ115" i="4"/>
  <c r="C123" i="4"/>
  <c r="N123" i="5"/>
  <c r="C123" i="5"/>
  <c r="CX107" i="4"/>
  <c r="CH115" i="4"/>
  <c r="CU115" i="5"/>
  <c r="CP115" i="5"/>
  <c r="K124" i="5"/>
  <c r="CV114" i="5"/>
  <c r="Q130" i="5"/>
  <c r="CA107" i="5"/>
  <c r="BX107" i="4"/>
  <c r="D123" i="4"/>
  <c r="K123" i="4"/>
  <c r="CP115" i="4"/>
  <c r="M130" i="4"/>
  <c r="W123" i="4"/>
  <c r="CJ114" i="4"/>
  <c r="O124" i="5"/>
  <c r="AJ130" i="5"/>
  <c r="CJ108" i="5"/>
  <c r="AF123" i="5"/>
  <c r="AH123" i="5"/>
  <c r="D130" i="5"/>
  <c r="Y130" i="5"/>
  <c r="AA123" i="5"/>
  <c r="CT114" i="4"/>
  <c r="DE114" i="4"/>
  <c r="K124" i="4"/>
  <c r="V124" i="4"/>
  <c r="DD115" i="4"/>
  <c r="Y130" i="4"/>
  <c r="CZ107" i="4"/>
  <c r="CB115" i="4"/>
  <c r="DB114" i="5"/>
  <c r="CY114" i="5"/>
  <c r="CL114" i="5"/>
  <c r="AE124" i="5"/>
  <c r="CK108" i="4"/>
  <c r="CL107" i="4"/>
  <c r="B123" i="4"/>
  <c r="H123" i="4"/>
  <c r="D124" i="4"/>
  <c r="AE123" i="5"/>
  <c r="CB115" i="5"/>
  <c r="AH124" i="4"/>
  <c r="S123" i="5"/>
  <c r="I130" i="5"/>
  <c r="DB107" i="5"/>
  <c r="B130" i="5"/>
  <c r="CW108" i="4"/>
  <c r="CQ114" i="4"/>
  <c r="BZ108" i="5"/>
  <c r="CD115" i="4"/>
  <c r="CT114" i="5"/>
  <c r="CZ114" i="5"/>
  <c r="X124" i="5"/>
  <c r="R124" i="5"/>
  <c r="DB115" i="4"/>
  <c r="CM115" i="4"/>
  <c r="T123" i="4"/>
  <c r="CO114" i="5"/>
  <c r="CZ107" i="5"/>
  <c r="CD107" i="4"/>
  <c r="BX107" i="5"/>
  <c r="Q124" i="5"/>
  <c r="DC114" i="5"/>
  <c r="G123" i="5"/>
  <c r="CC115" i="5"/>
  <c r="BY115" i="5"/>
  <c r="I130" i="4"/>
  <c r="O124" i="4"/>
  <c r="AC130" i="4"/>
  <c r="CS115" i="4"/>
  <c r="BX114" i="4"/>
  <c r="CS108" i="4"/>
  <c r="AA123" i="4"/>
  <c r="BZ115" i="5"/>
  <c r="N130" i="5"/>
  <c r="I124" i="5"/>
  <c r="AB123" i="5"/>
  <c r="CQ114" i="5"/>
  <c r="DA114" i="5"/>
  <c r="CE108" i="5"/>
  <c r="U130" i="5"/>
  <c r="AE130" i="4"/>
  <c r="CI115" i="4"/>
  <c r="U130" i="4"/>
  <c r="CF115" i="4"/>
  <c r="E130" i="5"/>
  <c r="W124" i="5"/>
  <c r="BY114" i="4"/>
  <c r="CD114" i="4"/>
  <c r="CX115" i="4"/>
  <c r="CH107" i="4"/>
  <c r="Z123" i="5"/>
  <c r="J130" i="5"/>
  <c r="CM107" i="4"/>
  <c r="CT115" i="5"/>
  <c r="CR114" i="5"/>
  <c r="BZ108" i="4"/>
  <c r="AJ123" i="5"/>
  <c r="BR107" i="5" l="1"/>
  <c r="AT109" i="3"/>
  <c r="D115" i="3"/>
  <c r="AP109" i="2"/>
  <c r="AI115" i="2"/>
  <c r="BR109" i="2"/>
  <c r="AT109" i="2"/>
  <c r="BF109" i="2"/>
  <c r="BJ110" i="2"/>
  <c r="AP110" i="2"/>
  <c r="AX109" i="2"/>
  <c r="BT109" i="2"/>
  <c r="BB109" i="2"/>
  <c r="BL109" i="2"/>
  <c r="BD109" i="2"/>
  <c r="BN109" i="2"/>
  <c r="AN109" i="2"/>
  <c r="AV109" i="2"/>
  <c r="BL114" i="2" a="1"/>
  <c r="BL114" i="2" s="1"/>
  <c r="BL108" i="2" s="1"/>
  <c r="BP114" i="2" a="1"/>
  <c r="BP114" i="2" s="1"/>
  <c r="BP108" i="2" s="1"/>
  <c r="B115" i="2"/>
  <c r="J115" i="2"/>
  <c r="R115" i="2"/>
  <c r="Z115" i="2"/>
  <c r="AH115" i="2"/>
  <c r="AR109" i="2"/>
  <c r="AZ109" i="2"/>
  <c r="BH109" i="2"/>
  <c r="BP109" i="2"/>
  <c r="BH114" i="2" a="1"/>
  <c r="BH114" i="2" s="1"/>
  <c r="BH108" i="2" s="1"/>
  <c r="BT114" i="2" a="1"/>
  <c r="BT114" i="2" s="1"/>
  <c r="BT108" i="2" s="1"/>
  <c r="BL108" i="1"/>
  <c r="BI114" i="1" a="1"/>
  <c r="BI114" i="1" s="1"/>
  <c r="AN109" i="1"/>
  <c r="AR109" i="1"/>
  <c r="AV109" i="1"/>
  <c r="AZ109" i="1"/>
  <c r="BD109" i="1"/>
  <c r="BH109" i="1"/>
  <c r="BL109" i="1"/>
  <c r="BP109" i="1"/>
  <c r="BA114" i="1" a="1"/>
  <c r="BA114" i="1" s="1"/>
  <c r="BA108" i="1" s="1"/>
  <c r="AO109" i="1"/>
  <c r="AS109" i="1"/>
  <c r="AW109" i="1"/>
  <c r="BA109" i="1"/>
  <c r="BE109" i="1"/>
  <c r="BI109" i="1"/>
  <c r="BM109" i="1"/>
  <c r="BQ109" i="1"/>
  <c r="BU109" i="1"/>
  <c r="M115" i="1"/>
  <c r="U115" i="1"/>
  <c r="AQ110" i="1"/>
  <c r="AU110" i="1"/>
  <c r="AY110" i="1"/>
  <c r="BC110" i="1"/>
  <c r="BG110" i="1"/>
  <c r="BK110" i="1"/>
  <c r="BO110" i="1"/>
  <c r="BS110" i="1"/>
  <c r="H115" i="1"/>
  <c r="AB115" i="1"/>
  <c r="AM110" i="1"/>
  <c r="BZ110" i="4"/>
  <c r="CT117" i="5"/>
  <c r="J132" i="5"/>
  <c r="CX117" i="4"/>
  <c r="E132" i="5"/>
  <c r="CF117" i="4"/>
  <c r="U132" i="4"/>
  <c r="CI117" i="4"/>
  <c r="AE132" i="4"/>
  <c r="U132" i="5"/>
  <c r="CE110" i="5"/>
  <c r="N132" i="5"/>
  <c r="BZ117" i="5"/>
  <c r="CS110" i="4"/>
  <c r="CS117" i="4"/>
  <c r="AC132" i="4"/>
  <c r="I132" i="4"/>
  <c r="BY117" i="5"/>
  <c r="CC117" i="5"/>
  <c r="CM117" i="4"/>
  <c r="DB117" i="4"/>
  <c r="CD117" i="4"/>
  <c r="BZ110" i="5"/>
  <c r="CW110" i="4"/>
  <c r="B132" i="5"/>
  <c r="I132" i="5"/>
  <c r="CB117" i="5"/>
  <c r="CK110" i="4"/>
  <c r="CB117" i="4"/>
  <c r="Y132" i="4"/>
  <c r="DD117" i="4"/>
  <c r="Y132" i="5"/>
  <c r="D132" i="5"/>
  <c r="CJ110" i="5"/>
  <c r="AJ132" i="5"/>
  <c r="M132" i="4"/>
  <c r="CP117" i="4"/>
  <c r="Q132" i="5"/>
  <c r="CP117" i="5"/>
  <c r="CU117" i="5"/>
  <c r="CH117" i="4"/>
  <c r="CZ117" i="4"/>
  <c r="DD117" i="5"/>
  <c r="X132" i="5"/>
  <c r="BY117" i="4"/>
  <c r="W132" i="4"/>
  <c r="CX117" i="5"/>
  <c r="CR110" i="5"/>
  <c r="CN117" i="5"/>
  <c r="CD110" i="4"/>
  <c r="DA110" i="4"/>
  <c r="R132" i="4"/>
  <c r="Z132" i="5"/>
  <c r="C132" i="5"/>
  <c r="CG110" i="5"/>
  <c r="CC110" i="5"/>
  <c r="S132" i="5"/>
  <c r="CY117" i="4"/>
  <c r="B132" i="4"/>
  <c r="AJ132" i="4"/>
  <c r="CA110" i="5"/>
  <c r="CE117" i="5"/>
  <c r="Q132" i="4"/>
  <c r="K132" i="5"/>
  <c r="F132" i="4"/>
  <c r="Z132" i="4"/>
  <c r="S132" i="4"/>
  <c r="CE117" i="4"/>
  <c r="AF132" i="5"/>
  <c r="CK110" i="5"/>
  <c r="CO117" i="4"/>
  <c r="CU110" i="4"/>
  <c r="DE110" i="5"/>
  <c r="CG117" i="5"/>
  <c r="H132" i="4"/>
  <c r="CU117" i="4"/>
  <c r="O132" i="5"/>
  <c r="DF117" i="4"/>
  <c r="CH110" i="5"/>
  <c r="T132" i="4"/>
  <c r="AI132" i="4"/>
  <c r="CI117" i="5"/>
  <c r="AH132" i="5"/>
  <c r="AH132" i="4"/>
  <c r="DE117" i="4"/>
  <c r="CJ117" i="4"/>
  <c r="CC110" i="4"/>
  <c r="CM117" i="5"/>
  <c r="CP110" i="5"/>
  <c r="DC117" i="5"/>
  <c r="CE110" i="4"/>
  <c r="CN110" i="4"/>
  <c r="J132" i="4"/>
  <c r="CA110" i="4"/>
  <c r="AC132" i="5"/>
  <c r="CL117" i="5"/>
  <c r="CW110" i="5"/>
  <c r="AA132" i="5"/>
  <c r="AG132" i="5"/>
  <c r="CQ117" i="4"/>
  <c r="BX117" i="4"/>
  <c r="CR117" i="5"/>
  <c r="H132" i="5"/>
  <c r="AB132" i="5"/>
  <c r="AF132" i="4"/>
  <c r="BZ117" i="4"/>
  <c r="CA117" i="5"/>
  <c r="M132" i="5"/>
  <c r="CH117" i="5"/>
  <c r="X132" i="4"/>
  <c r="AA132" i="4"/>
  <c r="DA117" i="4"/>
  <c r="CS110" i="5"/>
  <c r="CR110" i="4"/>
  <c r="DE110" i="4"/>
  <c r="DC117" i="4"/>
  <c r="CZ117" i="5"/>
  <c r="CF117" i="5"/>
  <c r="CT110" i="5"/>
  <c r="CQ117" i="5"/>
  <c r="CT117" i="4"/>
  <c r="CL110" i="4"/>
  <c r="CN117" i="4"/>
  <c r="DD110" i="4"/>
  <c r="E132" i="4"/>
  <c r="CT110" i="4"/>
  <c r="CI110" i="4"/>
  <c r="P132" i="4"/>
  <c r="CY110" i="4"/>
  <c r="L132" i="4"/>
  <c r="CQ110" i="5"/>
  <c r="CK117" i="5"/>
  <c r="CZ110" i="5"/>
  <c r="CF110" i="5"/>
  <c r="AI132" i="5"/>
  <c r="DC110" i="5"/>
  <c r="CW117" i="5"/>
  <c r="DF110" i="5"/>
  <c r="DE117" i="5"/>
  <c r="CD110" i="5"/>
  <c r="BX117" i="5"/>
  <c r="G132" i="5"/>
  <c r="N132" i="4"/>
  <c r="CJ110" i="4"/>
  <c r="CL117" i="4"/>
  <c r="CB110" i="4"/>
  <c r="O132" i="4"/>
  <c r="CC117" i="4"/>
  <c r="C132" i="4"/>
  <c r="CZ110" i="4"/>
  <c r="AG132" i="4"/>
  <c r="CN110" i="5"/>
  <c r="DF117" i="5"/>
  <c r="DD110" i="5"/>
  <c r="DB117" i="5"/>
  <c r="CD117" i="5"/>
  <c r="CM110" i="5"/>
  <c r="P132" i="5"/>
  <c r="BY110" i="5"/>
  <c r="CV117" i="4"/>
  <c r="CO110" i="4"/>
  <c r="CX110" i="5"/>
  <c r="G132" i="4"/>
  <c r="CK117" i="4"/>
  <c r="DB110" i="4"/>
  <c r="CF110" i="4"/>
  <c r="V132" i="4"/>
  <c r="DA110" i="5"/>
  <c r="CS117" i="5"/>
  <c r="L132" i="5"/>
  <c r="CW117" i="4"/>
  <c r="CG110" i="4"/>
  <c r="CO117" i="5"/>
  <c r="CJ117" i="5"/>
  <c r="DC110" i="4"/>
  <c r="CB110" i="5"/>
  <c r="AD132" i="5"/>
  <c r="CA117" i="4"/>
  <c r="AB132" i="4"/>
  <c r="V132" i="5"/>
  <c r="K132" i="4"/>
  <c r="CV110" i="4"/>
  <c r="CM110" i="4"/>
  <c r="CP110" i="4"/>
  <c r="DF110" i="4"/>
  <c r="CQ110" i="4"/>
  <c r="F132" i="5"/>
  <c r="BX110" i="5"/>
  <c r="DA117" i="5"/>
  <c r="CV117" i="5"/>
  <c r="CR117" i="4"/>
  <c r="BY110" i="4"/>
  <c r="CG117" i="4"/>
  <c r="D132" i="4"/>
  <c r="BX110" i="4"/>
  <c r="CX110" i="4"/>
  <c r="W132" i="5"/>
  <c r="CY117" i="5"/>
  <c r="R132" i="5"/>
  <c r="CI110" i="5"/>
  <c r="CL110" i="5"/>
  <c r="CY110" i="5"/>
  <c r="CH110" i="4"/>
  <c r="AD132" i="4"/>
  <c r="CU110" i="5"/>
  <c r="DB110" i="5"/>
  <c r="CO110" i="5"/>
  <c r="CV110" i="5"/>
  <c r="AE132" i="5"/>
  <c r="T132" i="5"/>
  <c r="BH108" i="1"/>
  <c r="BR108" i="1"/>
  <c r="E115" i="2"/>
  <c r="I115" i="2"/>
  <c r="M115" i="2"/>
  <c r="Q115" i="2"/>
  <c r="U115" i="2"/>
  <c r="Y115" i="2"/>
  <c r="AC115" i="2"/>
  <c r="AG115" i="2"/>
  <c r="AM109" i="2"/>
  <c r="AQ109" i="2"/>
  <c r="AU109" i="2"/>
  <c r="AY109" i="2"/>
  <c r="BC109" i="2"/>
  <c r="BG109" i="2"/>
  <c r="BK109" i="2"/>
  <c r="BO109" i="2"/>
  <c r="BS109" i="2"/>
  <c r="C115" i="2"/>
  <c r="G115" i="2"/>
  <c r="O115" i="2"/>
  <c r="S115" i="2"/>
  <c r="W115" i="2"/>
  <c r="AE115" i="2"/>
  <c r="AK135" i="2"/>
  <c r="X115" i="2"/>
  <c r="AF115" i="2"/>
  <c r="BE108" i="3"/>
  <c r="AS109" i="3"/>
  <c r="BI114" i="3" a="1"/>
  <c r="BI114" i="3" s="1"/>
  <c r="BI108" i="3" s="1"/>
  <c r="BI109" i="3"/>
  <c r="AQ109" i="3"/>
  <c r="AO110" i="3"/>
  <c r="AS110" i="3"/>
  <c r="AW109" i="3"/>
  <c r="BA109" i="3"/>
  <c r="BE110" i="3"/>
  <c r="BI110" i="3"/>
  <c r="BM109" i="3"/>
  <c r="BQ109" i="3"/>
  <c r="BU110" i="3"/>
  <c r="E115" i="3"/>
  <c r="M115" i="3"/>
  <c r="U115" i="3"/>
  <c r="AC115" i="3"/>
  <c r="AM110" i="3"/>
  <c r="AU110" i="3"/>
  <c r="AY110" i="3"/>
  <c r="BC110" i="3"/>
  <c r="BG110" i="3"/>
  <c r="BK110" i="3"/>
  <c r="BO110" i="3"/>
  <c r="BS110" i="3"/>
  <c r="H115" i="3"/>
  <c r="L115" i="3"/>
  <c r="P115" i="3"/>
  <c r="X115" i="3"/>
  <c r="AB115" i="3"/>
  <c r="AJ115" i="3"/>
  <c r="AP110" i="3"/>
  <c r="AT110" i="3"/>
  <c r="AX110" i="3"/>
  <c r="BB110" i="3"/>
  <c r="BF110" i="3"/>
  <c r="BJ110" i="3"/>
  <c r="BN110" i="3"/>
  <c r="BR110" i="3"/>
  <c r="AP107" i="5"/>
  <c r="AX107" i="5"/>
  <c r="BF107" i="5"/>
  <c r="AT107" i="5"/>
  <c r="BB107" i="5"/>
  <c r="BJ107" i="5"/>
  <c r="BD107" i="5"/>
  <c r="AZ107" i="5"/>
  <c r="BU112" i="5"/>
  <c r="AR107" i="5"/>
  <c r="BH107" i="5"/>
  <c r="BL107" i="5"/>
  <c r="BT107" i="5"/>
  <c r="AN107" i="5"/>
  <c r="AV107" i="5"/>
  <c r="BN107" i="5"/>
  <c r="AU107" i="5"/>
  <c r="AM107" i="5"/>
  <c r="BS112" i="5"/>
  <c r="BO112" i="5"/>
  <c r="BK112" i="5"/>
  <c r="BG112" i="5"/>
  <c r="BC112" i="5"/>
  <c r="AY112" i="5"/>
  <c r="AU112" i="5"/>
  <c r="AQ112" i="5"/>
  <c r="AM112" i="5"/>
  <c r="BQ112" i="5"/>
  <c r="BM112" i="5"/>
  <c r="BI112" i="5"/>
  <c r="BE112" i="5"/>
  <c r="BA112" i="5"/>
  <c r="AW112" i="5"/>
  <c r="AS112" i="5"/>
  <c r="AO112" i="5"/>
  <c r="BP107" i="5"/>
  <c r="BT112" i="5"/>
  <c r="BL112" i="5"/>
  <c r="BD112" i="5"/>
  <c r="AV112" i="5"/>
  <c r="AN112" i="5"/>
  <c r="BR112" i="5"/>
  <c r="BJ112" i="5"/>
  <c r="BB112" i="5"/>
  <c r="AT112" i="5"/>
  <c r="BU107" i="5"/>
  <c r="BM107" i="5"/>
  <c r="BE107" i="5"/>
  <c r="AW107" i="5"/>
  <c r="AO107" i="5"/>
  <c r="BS107" i="5"/>
  <c r="BC107" i="5"/>
  <c r="BO107" i="5"/>
  <c r="BG107" i="5"/>
  <c r="AY107" i="5"/>
  <c r="BP112" i="5"/>
  <c r="BH112" i="5"/>
  <c r="AZ112" i="5"/>
  <c r="AR112" i="5"/>
  <c r="BK107" i="5"/>
  <c r="BN112" i="5"/>
  <c r="BF112" i="5"/>
  <c r="AX112" i="5"/>
  <c r="AP112" i="5"/>
  <c r="BQ107" i="5"/>
  <c r="BI107" i="5"/>
  <c r="BA107" i="5"/>
  <c r="AS107" i="5"/>
  <c r="AM121" i="4"/>
  <c r="BR107" i="4" s="1"/>
  <c r="BB108" i="4"/>
  <c r="BS108" i="4"/>
  <c r="AP112" i="4"/>
  <c r="BL107" i="4"/>
  <c r="AQ114" i="3" a="1"/>
  <c r="AQ114" i="3" s="1"/>
  <c r="AQ108" i="3" s="1"/>
  <c r="BC109" i="3"/>
  <c r="BQ110" i="3"/>
  <c r="AM109" i="3"/>
  <c r="AO109" i="3"/>
  <c r="AY109" i="3"/>
  <c r="BE109" i="3"/>
  <c r="BO109" i="3"/>
  <c r="BU109" i="3"/>
  <c r="B115" i="3"/>
  <c r="J115" i="3"/>
  <c r="N115" i="3"/>
  <c r="R115" i="3"/>
  <c r="V115" i="3"/>
  <c r="AD115" i="3"/>
  <c r="AH115" i="3"/>
  <c r="AW110" i="3"/>
  <c r="BM110" i="3"/>
  <c r="AU109" i="3"/>
  <c r="BK109" i="3"/>
  <c r="I115" i="3"/>
  <c r="Q115" i="3"/>
  <c r="Y115" i="3"/>
  <c r="AG115" i="3"/>
  <c r="BG109" i="3"/>
  <c r="AS114" i="1" a="1"/>
  <c r="AS114" i="1" s="1"/>
  <c r="AS108" i="1" s="1"/>
  <c r="AW114" i="1" a="1"/>
  <c r="AW114" i="1" s="1"/>
  <c r="AW108" i="1" s="1"/>
  <c r="C115" i="1"/>
  <c r="G115" i="1"/>
  <c r="K115" i="1"/>
  <c r="O115" i="1"/>
  <c r="S115" i="1"/>
  <c r="W115" i="1"/>
  <c r="AA115" i="1"/>
  <c r="AE115" i="1"/>
  <c r="AI115" i="1"/>
  <c r="I115" i="1"/>
  <c r="Q115" i="1"/>
  <c r="Y115" i="1"/>
  <c r="AG115" i="1"/>
  <c r="BH118" i="1" a="1"/>
  <c r="BH118" i="1" s="1"/>
  <c r="BH111" i="1" s="1"/>
  <c r="BL118" i="1" a="1"/>
  <c r="BL118" i="1" s="1"/>
  <c r="BL111" i="1" s="1"/>
  <c r="BP118" i="1" a="1"/>
  <c r="BP118" i="1" s="1"/>
  <c r="BP111" i="1" s="1"/>
  <c r="BT118" i="1" a="1"/>
  <c r="BT118" i="1" s="1"/>
  <c r="BT111" i="1" s="1"/>
  <c r="AO118" i="1" a="1"/>
  <c r="AO118" i="1" s="1"/>
  <c r="AO111" i="1" s="1"/>
  <c r="AK135" i="1"/>
  <c r="AO118" i="2" a="1"/>
  <c r="AO118" i="2" s="1"/>
  <c r="AO111" i="2" s="1"/>
  <c r="AW118" i="2" a="1"/>
  <c r="AW118" i="2" s="1"/>
  <c r="AW111" i="2" s="1"/>
  <c r="BE118" i="2" a="1"/>
  <c r="BE118" i="2" s="1"/>
  <c r="BE111" i="2" s="1"/>
  <c r="BI118" i="2" a="1"/>
  <c r="BI118" i="2" s="1"/>
  <c r="BI111" i="2" s="1"/>
  <c r="BQ118" i="2" a="1"/>
  <c r="BQ118" i="2" s="1"/>
  <c r="BQ111" i="2" s="1"/>
  <c r="BU118" i="2" a="1"/>
  <c r="BU118" i="2" s="1"/>
  <c r="BU111" i="2" s="1"/>
  <c r="BE108" i="2"/>
  <c r="AO109" i="2"/>
  <c r="AS109" i="2"/>
  <c r="AW109" i="2"/>
  <c r="BA109" i="2"/>
  <c r="BE109" i="2"/>
  <c r="BI109" i="2"/>
  <c r="BM109" i="2"/>
  <c r="BQ109" i="2"/>
  <c r="BU109" i="2"/>
  <c r="AM110" i="2"/>
  <c r="AQ110" i="2"/>
  <c r="AU110" i="2"/>
  <c r="AY110" i="2"/>
  <c r="BC110" i="2"/>
  <c r="BG110" i="2"/>
  <c r="BK110" i="2"/>
  <c r="BO110" i="2"/>
  <c r="BS110" i="2"/>
  <c r="BF108" i="2"/>
  <c r="BJ108" i="2"/>
  <c r="BN108" i="2"/>
  <c r="K115" i="2"/>
  <c r="AA115" i="2"/>
  <c r="AM118" i="2" a="1"/>
  <c r="AM118" i="2" s="1"/>
  <c r="AM111" i="2" s="1"/>
  <c r="AQ118" i="2" a="1"/>
  <c r="AQ118" i="2" s="1"/>
  <c r="AQ111" i="2" s="1"/>
  <c r="AU118" i="2" a="1"/>
  <c r="AU118" i="2" s="1"/>
  <c r="AU111" i="2" s="1"/>
  <c r="AY118" i="2" a="1"/>
  <c r="AY118" i="2" s="1"/>
  <c r="AY111" i="2" s="1"/>
  <c r="AS118" i="2" a="1"/>
  <c r="AS118" i="2" s="1"/>
  <c r="AS111" i="2" s="1"/>
  <c r="BA118" i="2" a="1"/>
  <c r="BA118" i="2" s="1"/>
  <c r="BA111" i="2" s="1"/>
  <c r="BM118" i="2" a="1"/>
  <c r="BM118" i="2" s="1"/>
  <c r="BM111" i="2" s="1"/>
  <c r="BU108" i="2"/>
  <c r="AO110" i="2"/>
  <c r="AS110" i="2"/>
  <c r="AW110" i="2"/>
  <c r="BA110" i="2"/>
  <c r="BE110" i="2"/>
  <c r="BI110" i="2"/>
  <c r="BM110" i="2"/>
  <c r="BQ110" i="2"/>
  <c r="BU110" i="2"/>
  <c r="BD108" i="3"/>
  <c r="AV114" i="3" a="1"/>
  <c r="AV114" i="3" s="1"/>
  <c r="AV108" i="3" s="1"/>
  <c r="AO118" i="3" a="1"/>
  <c r="AO118" i="3" s="1"/>
  <c r="AO111" i="3" s="1"/>
  <c r="AS118" i="3" a="1"/>
  <c r="AS118" i="3" s="1"/>
  <c r="AS111" i="3" s="1"/>
  <c r="AW118" i="3" a="1"/>
  <c r="AW118" i="3" s="1"/>
  <c r="AW111" i="3" s="1"/>
  <c r="BA118" i="3" a="1"/>
  <c r="BA118" i="3" s="1"/>
  <c r="BA111" i="3" s="1"/>
  <c r="BE118" i="3" a="1"/>
  <c r="BE118" i="3" s="1"/>
  <c r="BE111" i="3" s="1"/>
  <c r="BI118" i="3" a="1"/>
  <c r="BI118" i="3" s="1"/>
  <c r="BI111" i="3" s="1"/>
  <c r="BM118" i="3" a="1"/>
  <c r="BM118" i="3" s="1"/>
  <c r="BM111" i="3" s="1"/>
  <c r="BQ118" i="3" a="1"/>
  <c r="BQ118" i="3" s="1"/>
  <c r="BQ111" i="3" s="1"/>
  <c r="BU118" i="3" a="1"/>
  <c r="BU118" i="3" s="1"/>
  <c r="BU111" i="3" s="1"/>
  <c r="AK135" i="3"/>
  <c r="AZ108" i="3"/>
  <c r="AN109" i="3"/>
  <c r="AR109" i="3"/>
  <c r="AV109" i="3"/>
  <c r="AZ109" i="3"/>
  <c r="BD109" i="3"/>
  <c r="BH109" i="3"/>
  <c r="BL109" i="3"/>
  <c r="BP109" i="3"/>
  <c r="BT109" i="3"/>
  <c r="BT118" i="3" a="1"/>
  <c r="BT118" i="3" s="1"/>
  <c r="BT111" i="3" s="1"/>
  <c r="C115" i="3"/>
  <c r="G115" i="3"/>
  <c r="K115" i="3"/>
  <c r="O115" i="3"/>
  <c r="S115" i="3"/>
  <c r="W115" i="3"/>
  <c r="AA115" i="3"/>
  <c r="AE115" i="3"/>
  <c r="AI115" i="3"/>
  <c r="BK118" i="3" a="1"/>
  <c r="BK118" i="3" s="1"/>
  <c r="BK111" i="3" s="1"/>
  <c r="BO118" i="3" a="1"/>
  <c r="BO118" i="3" s="1"/>
  <c r="BO111" i="3" s="1"/>
  <c r="BS118" i="3" a="1"/>
  <c r="BS118" i="3" s="1"/>
  <c r="BS111" i="3" s="1"/>
  <c r="BP107" i="4" l="1"/>
  <c r="AS107" i="4"/>
  <c r="AQ112" i="4"/>
  <c r="BN112" i="4"/>
  <c r="AY112" i="4"/>
  <c r="AS112" i="4"/>
  <c r="AY107" i="4"/>
  <c r="BK112" i="4"/>
  <c r="BD107" i="4"/>
  <c r="BH112" i="4"/>
  <c r="AT112" i="4"/>
  <c r="AM112" i="4"/>
  <c r="AU107" i="4"/>
  <c r="BF112" i="4"/>
  <c r="AZ107" i="4"/>
  <c r="AZ112" i="4"/>
  <c r="BF107" i="4"/>
  <c r="BO112" i="4"/>
  <c r="BI112" i="4"/>
  <c r="BM107" i="4"/>
  <c r="BE107" i="4"/>
  <c r="BT107" i="4"/>
  <c r="AO107" i="4"/>
  <c r="BQ107" i="4"/>
  <c r="BE112" i="4"/>
  <c r="BA107" i="4"/>
  <c r="AX112" i="4"/>
  <c r="BS112" i="4"/>
  <c r="BC107" i="4"/>
  <c r="AU112" i="4"/>
  <c r="BQ112" i="4"/>
  <c r="AN107" i="4"/>
  <c r="BI107" i="4"/>
  <c r="BB112" i="4"/>
  <c r="BP112" i="4"/>
  <c r="AP107" i="4"/>
  <c r="AO112" i="4"/>
  <c r="BJ112" i="4"/>
  <c r="BU107" i="4"/>
  <c r="BC112" i="4"/>
  <c r="AM107" i="4"/>
  <c r="BH107" i="4"/>
  <c r="BA112" i="4"/>
  <c r="AW107" i="4"/>
  <c r="AV107" i="4"/>
  <c r="BN107" i="4"/>
  <c r="BG112" i="4"/>
  <c r="AK132" i="4"/>
  <c r="AK133" i="4" s="1"/>
  <c r="AK132" i="5"/>
  <c r="AK133" i="5" s="1"/>
  <c r="BR112" i="4"/>
  <c r="AW112" i="4"/>
  <c r="BO107" i="4"/>
  <c r="AR112" i="4"/>
  <c r="BG107" i="4"/>
  <c r="AV112" i="4"/>
  <c r="BL112" i="4"/>
  <c r="BS107" i="4"/>
  <c r="BJ107" i="4"/>
  <c r="BM112" i="4"/>
  <c r="AN112" i="4"/>
  <c r="BD112" i="4"/>
  <c r="BT112" i="4"/>
  <c r="AX107" i="4"/>
  <c r="AT107" i="4"/>
  <c r="BK107" i="4"/>
  <c r="AQ107" i="4"/>
  <c r="AR107" i="4"/>
  <c r="BU112" i="4"/>
  <c r="BB107" i="4"/>
  <c r="BQ108" i="1"/>
  <c r="BM108" i="1"/>
  <c r="BB108" i="1"/>
  <c r="BI108" i="1"/>
  <c r="AM121" i="1"/>
  <c r="BQ107" i="1" s="1"/>
  <c r="BE108" i="1"/>
  <c r="BU108" i="1"/>
  <c r="AP118" i="1" a="1"/>
  <c r="AP118" i="1" s="1"/>
  <c r="AP111" i="1" s="1"/>
  <c r="AT118" i="1" a="1"/>
  <c r="AT118" i="1" s="1"/>
  <c r="AT111" i="1" s="1"/>
  <c r="AX118" i="1" a="1"/>
  <c r="AX118" i="1" s="1"/>
  <c r="AX111" i="1" s="1"/>
  <c r="BB118" i="1" a="1"/>
  <c r="BB118" i="1" s="1"/>
  <c r="BB111" i="1" s="1"/>
  <c r="BF118" i="1" a="1"/>
  <c r="BF118" i="1" s="1"/>
  <c r="BF111" i="1" s="1"/>
  <c r="BJ118" i="1" a="1"/>
  <c r="BJ118" i="1" s="1"/>
  <c r="BJ111" i="1" s="1"/>
  <c r="BN118" i="1" a="1"/>
  <c r="BN118" i="1" s="1"/>
  <c r="BN111" i="1" s="1"/>
  <c r="BR118" i="1" a="1"/>
  <c r="BR118" i="1" s="1"/>
  <c r="BR111" i="1" s="1"/>
  <c r="AM118" i="1" a="1"/>
  <c r="AM118" i="1" s="1"/>
  <c r="AM111" i="1" s="1"/>
  <c r="AQ118" i="1" a="1"/>
  <c r="AQ118" i="1" s="1"/>
  <c r="AQ111" i="1" s="1"/>
  <c r="AU118" i="1" a="1"/>
  <c r="AU118" i="1" s="1"/>
  <c r="AU111" i="1" s="1"/>
  <c r="AY118" i="1" a="1"/>
  <c r="AY118" i="1" s="1"/>
  <c r="AY111" i="1" s="1"/>
  <c r="BC118" i="1" a="1"/>
  <c r="BC118" i="1" s="1"/>
  <c r="BC111" i="1" s="1"/>
  <c r="BG118" i="1" a="1"/>
  <c r="BG118" i="1" s="1"/>
  <c r="BG111" i="1" s="1"/>
  <c r="BK118" i="1" a="1"/>
  <c r="BK118" i="1" s="1"/>
  <c r="BK111" i="1" s="1"/>
  <c r="BO118" i="1" a="1"/>
  <c r="BO118" i="1" s="1"/>
  <c r="BO111" i="1" s="1"/>
  <c r="BS118" i="1" a="1"/>
  <c r="BS118" i="1" s="1"/>
  <c r="BS111" i="1" s="1"/>
  <c r="AN118" i="1" a="1"/>
  <c r="AN118" i="1" s="1"/>
  <c r="AN111" i="1" s="1"/>
  <c r="AR118" i="1" a="1"/>
  <c r="AR118" i="1" s="1"/>
  <c r="AR111" i="1" s="1"/>
  <c r="AV118" i="1" a="1"/>
  <c r="AV118" i="1" s="1"/>
  <c r="AV111" i="1" s="1"/>
  <c r="AZ118" i="1" a="1"/>
  <c r="AZ118" i="1" s="1"/>
  <c r="AZ111" i="1" s="1"/>
  <c r="BD118" i="1" a="1"/>
  <c r="BD118" i="1" s="1"/>
  <c r="BD111" i="1" s="1"/>
  <c r="AK131" i="1"/>
  <c r="BB108" i="2"/>
  <c r="BR108" i="2"/>
  <c r="AO108" i="2"/>
  <c r="AS108" i="2"/>
  <c r="AW108" i="2"/>
  <c r="BA108" i="2"/>
  <c r="BI108" i="2"/>
  <c r="BQ108" i="2"/>
  <c r="AP108" i="2"/>
  <c r="AT108" i="2"/>
  <c r="AX108" i="2"/>
  <c r="AM114" i="2" a="1"/>
  <c r="AM114" i="2" s="1"/>
  <c r="AQ114" i="2" a="1"/>
  <c r="AQ114" i="2" s="1"/>
  <c r="AU114" i="2" a="1"/>
  <c r="AU114" i="2" s="1"/>
  <c r="AY114" i="2" a="1"/>
  <c r="AY114" i="2" s="1"/>
  <c r="BD114" i="2" a="1"/>
  <c r="BD114" i="2" s="1"/>
  <c r="AP118" i="2" a="1"/>
  <c r="AP118" i="2" s="1"/>
  <c r="AP111" i="2" s="1"/>
  <c r="AT118" i="2" a="1"/>
  <c r="AT118" i="2" s="1"/>
  <c r="AT111" i="2" s="1"/>
  <c r="AX118" i="2" a="1"/>
  <c r="AX118" i="2" s="1"/>
  <c r="AX111" i="2" s="1"/>
  <c r="BB118" i="2" a="1"/>
  <c r="BB118" i="2" s="1"/>
  <c r="BB111" i="2" s="1"/>
  <c r="BF118" i="2" a="1"/>
  <c r="BF118" i="2" s="1"/>
  <c r="BF111" i="2" s="1"/>
  <c r="BJ118" i="2" a="1"/>
  <c r="BJ118" i="2" s="1"/>
  <c r="BJ111" i="2" s="1"/>
  <c r="BN118" i="2" a="1"/>
  <c r="BN118" i="2" s="1"/>
  <c r="BN111" i="2" s="1"/>
  <c r="BR118" i="2" a="1"/>
  <c r="BR118" i="2" s="1"/>
  <c r="BR111" i="2" s="1"/>
  <c r="BC118" i="2" a="1"/>
  <c r="BC118" i="2" s="1"/>
  <c r="BC111" i="2" s="1"/>
  <c r="BC114" i="2" a="1"/>
  <c r="BC114" i="2" s="1"/>
  <c r="BG118" i="2" a="1"/>
  <c r="BG118" i="2" s="1"/>
  <c r="BG111" i="2" s="1"/>
  <c r="BG114" i="2" a="1"/>
  <c r="BG114" i="2" s="1"/>
  <c r="BK118" i="2" a="1"/>
  <c r="BK118" i="2" s="1"/>
  <c r="BK111" i="2" s="1"/>
  <c r="BK114" i="2" a="1"/>
  <c r="BK114" i="2" s="1"/>
  <c r="BO118" i="2" a="1"/>
  <c r="BO118" i="2" s="1"/>
  <c r="BO111" i="2" s="1"/>
  <c r="BO114" i="2" a="1"/>
  <c r="BO114" i="2" s="1"/>
  <c r="BS118" i="2" a="1"/>
  <c r="BS118" i="2" s="1"/>
  <c r="BS111" i="2" s="1"/>
  <c r="BS114" i="2" a="1"/>
  <c r="BS114" i="2" s="1"/>
  <c r="AN114" i="2" a="1"/>
  <c r="AN114" i="2" s="1"/>
  <c r="AR114" i="2" a="1"/>
  <c r="AR114" i="2" s="1"/>
  <c r="AV114" i="2" a="1"/>
  <c r="AV114" i="2" s="1"/>
  <c r="AZ114" i="2" a="1"/>
  <c r="AZ114" i="2" s="1"/>
  <c r="AK131" i="2"/>
  <c r="AM121" i="3"/>
  <c r="AY107" i="3" s="1"/>
  <c r="AM108" i="3"/>
  <c r="AU108" i="3"/>
  <c r="BC108" i="3"/>
  <c r="BG108" i="3"/>
  <c r="AY108" i="3"/>
  <c r="AP118" i="3" a="1"/>
  <c r="AP118" i="3" s="1"/>
  <c r="AP111" i="3" s="1"/>
  <c r="AT118" i="3" a="1"/>
  <c r="AT118" i="3" s="1"/>
  <c r="AT111" i="3" s="1"/>
  <c r="AX118" i="3" a="1"/>
  <c r="AX118" i="3" s="1"/>
  <c r="AX111" i="3" s="1"/>
  <c r="BB118" i="3" a="1"/>
  <c r="BB118" i="3" s="1"/>
  <c r="BB111" i="3" s="1"/>
  <c r="BF118" i="3" a="1"/>
  <c r="BF118" i="3" s="1"/>
  <c r="BF111" i="3" s="1"/>
  <c r="BJ118" i="3" a="1"/>
  <c r="BJ118" i="3" s="1"/>
  <c r="BJ111" i="3" s="1"/>
  <c r="BN118" i="3" a="1"/>
  <c r="BN118" i="3" s="1"/>
  <c r="BN111" i="3" s="1"/>
  <c r="BR118" i="3" a="1"/>
  <c r="BR118" i="3" s="1"/>
  <c r="BR111" i="3" s="1"/>
  <c r="AM118" i="3" a="1"/>
  <c r="AM118" i="3" s="1"/>
  <c r="AM111" i="3" s="1"/>
  <c r="AQ118" i="3" a="1"/>
  <c r="AQ118" i="3" s="1"/>
  <c r="AQ111" i="3" s="1"/>
  <c r="AU118" i="3" a="1"/>
  <c r="AU118" i="3" s="1"/>
  <c r="AU111" i="3" s="1"/>
  <c r="AY118" i="3" a="1"/>
  <c r="AY118" i="3" s="1"/>
  <c r="AY111" i="3" s="1"/>
  <c r="BC118" i="3" a="1"/>
  <c r="BC118" i="3" s="1"/>
  <c r="BC111" i="3" s="1"/>
  <c r="BG118" i="3" a="1"/>
  <c r="BG118" i="3" s="1"/>
  <c r="BG111" i="3" s="1"/>
  <c r="AN118" i="3" a="1"/>
  <c r="AN118" i="3" s="1"/>
  <c r="AN111" i="3" s="1"/>
  <c r="AR118" i="3" a="1"/>
  <c r="AR118" i="3" s="1"/>
  <c r="AR111" i="3" s="1"/>
  <c r="AV118" i="3" a="1"/>
  <c r="AV118" i="3" s="1"/>
  <c r="AV111" i="3" s="1"/>
  <c r="AZ118" i="3" a="1"/>
  <c r="AZ118" i="3" s="1"/>
  <c r="AZ111" i="3" s="1"/>
  <c r="BD118" i="3" a="1"/>
  <c r="BD118" i="3" s="1"/>
  <c r="BD111" i="3" s="1"/>
  <c r="BH118" i="3" a="1"/>
  <c r="BH118" i="3" s="1"/>
  <c r="BH111" i="3" s="1"/>
  <c r="BL118" i="3" a="1"/>
  <c r="BL118" i="3" s="1"/>
  <c r="BL111" i="3" s="1"/>
  <c r="BP118" i="3" a="1"/>
  <c r="BP118" i="3" s="1"/>
  <c r="BP111" i="3" s="1"/>
  <c r="AK131" i="3"/>
  <c r="AK134" i="4"/>
  <c r="AK134" i="5"/>
  <c r="AK136" i="4" l="1"/>
  <c r="AK138" i="4" s="1"/>
  <c r="AK136" i="5"/>
  <c r="AK138" i="5" s="1"/>
  <c r="BO107" i="1"/>
  <c r="BM107" i="1"/>
  <c r="BK107" i="1"/>
  <c r="BI107" i="1"/>
  <c r="BE107" i="1"/>
  <c r="AY107" i="1"/>
  <c r="AU107" i="1"/>
  <c r="BG107" i="3"/>
  <c r="BC107" i="3"/>
  <c r="AM107" i="3"/>
  <c r="BG107" i="1"/>
  <c r="AQ107" i="1"/>
  <c r="AU107" i="3"/>
  <c r="BU107" i="1"/>
  <c r="BS107" i="1"/>
  <c r="BC107" i="1"/>
  <c r="AM107" i="1"/>
  <c r="BB107" i="1"/>
  <c r="BT112" i="1"/>
  <c r="BP112" i="1"/>
  <c r="BL112" i="1"/>
  <c r="BH112" i="1"/>
  <c r="BD112" i="1"/>
  <c r="AZ112" i="1"/>
  <c r="AV112" i="1"/>
  <c r="AR112" i="1"/>
  <c r="AN112" i="1"/>
  <c r="BR107" i="1"/>
  <c r="BN107" i="1"/>
  <c r="BJ107" i="1"/>
  <c r="BF107" i="1"/>
  <c r="AX107" i="1"/>
  <c r="AT107" i="1"/>
  <c r="AP107" i="1"/>
  <c r="BS112" i="1"/>
  <c r="BO112" i="1"/>
  <c r="BK112" i="1"/>
  <c r="BG112" i="1"/>
  <c r="BC112" i="1"/>
  <c r="AY112" i="1"/>
  <c r="AU112" i="1"/>
  <c r="AQ112" i="1"/>
  <c r="AM112" i="1"/>
  <c r="BR112" i="1"/>
  <c r="BN112" i="1"/>
  <c r="BJ112" i="1"/>
  <c r="BF112" i="1"/>
  <c r="BB112" i="1"/>
  <c r="AX112" i="1"/>
  <c r="AT112" i="1"/>
  <c r="AP112" i="1"/>
  <c r="BA107" i="1"/>
  <c r="AW107" i="1"/>
  <c r="AS107" i="1"/>
  <c r="AO107" i="1"/>
  <c r="BU112" i="1"/>
  <c r="BQ112" i="1"/>
  <c r="BM112" i="1"/>
  <c r="BI112" i="1"/>
  <c r="BE112" i="1"/>
  <c r="BA112" i="1"/>
  <c r="AW112" i="1"/>
  <c r="AS112" i="1"/>
  <c r="AO112" i="1"/>
  <c r="AZ107" i="1"/>
  <c r="BD107" i="1"/>
  <c r="BL107" i="1"/>
  <c r="AV107" i="1"/>
  <c r="BH107" i="1"/>
  <c r="AR107" i="1"/>
  <c r="BT107" i="1"/>
  <c r="AN107" i="1"/>
  <c r="BP107" i="1"/>
  <c r="AZ108" i="2"/>
  <c r="AV108" i="2"/>
  <c r="AR108" i="2"/>
  <c r="AN108" i="2"/>
  <c r="BS108" i="2"/>
  <c r="BO108" i="2"/>
  <c r="BK108" i="2"/>
  <c r="BG108" i="2"/>
  <c r="BC108" i="2"/>
  <c r="BD108" i="2"/>
  <c r="AY108" i="2"/>
  <c r="AU108" i="2"/>
  <c r="AQ108" i="2"/>
  <c r="AM121" i="2"/>
  <c r="AN107" i="2" s="1"/>
  <c r="AM108" i="2"/>
  <c r="BT112" i="3"/>
  <c r="BP112" i="3"/>
  <c r="BL112" i="3"/>
  <c r="BH112" i="3"/>
  <c r="BD112" i="3"/>
  <c r="AZ112" i="3"/>
  <c r="AV112" i="3"/>
  <c r="AR112" i="3"/>
  <c r="AN112" i="3"/>
  <c r="BK107" i="3"/>
  <c r="BS112" i="3"/>
  <c r="BO112" i="3"/>
  <c r="BK112" i="3"/>
  <c r="BG112" i="3"/>
  <c r="BC112" i="3"/>
  <c r="AY112" i="3"/>
  <c r="AU112" i="3"/>
  <c r="AQ112" i="3"/>
  <c r="AM112" i="3"/>
  <c r="BR112" i="3"/>
  <c r="BN112" i="3"/>
  <c r="BJ112" i="3"/>
  <c r="BF112" i="3"/>
  <c r="BB112" i="3"/>
  <c r="AX112" i="3"/>
  <c r="AT112" i="3"/>
  <c r="AP112" i="3"/>
  <c r="BU112" i="3"/>
  <c r="BQ112" i="3"/>
  <c r="BM112" i="3"/>
  <c r="BI112" i="3"/>
  <c r="BE112" i="3"/>
  <c r="BA112" i="3"/>
  <c r="AW112" i="3"/>
  <c r="AS112" i="3"/>
  <c r="AO112" i="3"/>
  <c r="BT107" i="3"/>
  <c r="BP107" i="3"/>
  <c r="BL107" i="3"/>
  <c r="BH107" i="3"/>
  <c r="BD107" i="3"/>
  <c r="AZ107" i="3"/>
  <c r="AV107" i="3"/>
  <c r="AR107" i="3"/>
  <c r="AN107" i="3"/>
  <c r="BS107" i="3"/>
  <c r="BO107" i="3"/>
  <c r="AQ107" i="3"/>
  <c r="BN107" i="3"/>
  <c r="BF107" i="3"/>
  <c r="AX107" i="3"/>
  <c r="AP107" i="3"/>
  <c r="BU107" i="3"/>
  <c r="BM107" i="3"/>
  <c r="BE107" i="3"/>
  <c r="AW107" i="3"/>
  <c r="AO107" i="3"/>
  <c r="BQ107" i="3"/>
  <c r="BI107" i="3"/>
  <c r="BA107" i="3"/>
  <c r="AS107" i="3"/>
  <c r="BR107" i="3"/>
  <c r="BJ107" i="3"/>
  <c r="BB107" i="3"/>
  <c r="AT107" i="3"/>
  <c r="AZ107" i="2" l="1"/>
  <c r="BD107" i="2"/>
  <c r="AR107" i="2"/>
  <c r="AQ107" i="2"/>
  <c r="AM107" i="2"/>
  <c r="AY107" i="2"/>
  <c r="BC107" i="2"/>
  <c r="BK107" i="2"/>
  <c r="BS107" i="2"/>
  <c r="AX107" i="2"/>
  <c r="BN107" i="2"/>
  <c r="AW107" i="2"/>
  <c r="AP107" i="2"/>
  <c r="AT107" i="2"/>
  <c r="BA107" i="2"/>
  <c r="BB107" i="2"/>
  <c r="BF107" i="2"/>
  <c r="AS107" i="2"/>
  <c r="BQ107" i="2"/>
  <c r="BR107" i="2"/>
  <c r="BJ107" i="2"/>
  <c r="AO107" i="2"/>
  <c r="BI107" i="2"/>
  <c r="AU107" i="2"/>
  <c r="BG107" i="2"/>
  <c r="BO107" i="2"/>
  <c r="AV107" i="2"/>
  <c r="BR112" i="2"/>
  <c r="BN112" i="2"/>
  <c r="BJ112" i="2"/>
  <c r="BF112" i="2"/>
  <c r="BB112" i="2"/>
  <c r="AX112" i="2"/>
  <c r="AT112" i="2"/>
  <c r="AP112" i="2"/>
  <c r="BU107" i="2"/>
  <c r="BP107" i="2"/>
  <c r="BU112" i="2"/>
  <c r="BQ112" i="2"/>
  <c r="BM112" i="2"/>
  <c r="BI112" i="2"/>
  <c r="BE112" i="2"/>
  <c r="BA112" i="2"/>
  <c r="AW112" i="2"/>
  <c r="AS112" i="2"/>
  <c r="AO112" i="2"/>
  <c r="BT112" i="2"/>
  <c r="BP112" i="2"/>
  <c r="BL112" i="2"/>
  <c r="BH112" i="2"/>
  <c r="BD112" i="2"/>
  <c r="AZ112" i="2"/>
  <c r="AV112" i="2"/>
  <c r="AR112" i="2"/>
  <c r="AN112" i="2"/>
  <c r="BM107" i="2"/>
  <c r="BE107" i="2"/>
  <c r="BH107" i="2"/>
  <c r="BS112" i="2"/>
  <c r="BO112" i="2"/>
  <c r="BK112" i="2"/>
  <c r="BG112" i="2"/>
  <c r="BC112" i="2"/>
  <c r="AY112" i="2"/>
  <c r="AU112" i="2"/>
  <c r="AQ112" i="2"/>
  <c r="AM112" i="2"/>
  <c r="BT107" i="2"/>
  <c r="BL107" i="2"/>
  <c r="AJ130" i="3" l="1"/>
  <c r="E124" i="2"/>
  <c r="C130" i="2"/>
  <c r="CS107" i="1"/>
  <c r="CV115" i="3"/>
  <c r="CH107" i="3"/>
  <c r="CE115" i="3"/>
  <c r="CC107" i="3"/>
  <c r="CR115" i="1"/>
  <c r="CK114" i="1"/>
  <c r="CU108" i="3"/>
  <c r="CF114" i="3"/>
  <c r="L123" i="3"/>
  <c r="J130" i="3"/>
  <c r="D130" i="3"/>
  <c r="CT114" i="3"/>
  <c r="AG130" i="1"/>
  <c r="CM108" i="1"/>
  <c r="DD107" i="1"/>
  <c r="AH124" i="3"/>
  <c r="CA108" i="3"/>
  <c r="CZ115" i="1"/>
  <c r="CK115" i="1"/>
  <c r="E130" i="2"/>
  <c r="CM107" i="1"/>
  <c r="P123" i="3"/>
  <c r="M130" i="1"/>
  <c r="CD115" i="3"/>
  <c r="CA108" i="1"/>
  <c r="CL108" i="1"/>
  <c r="CO107" i="2"/>
  <c r="T124" i="1"/>
  <c r="BX108" i="2"/>
  <c r="CS114" i="1"/>
  <c r="DD114" i="1"/>
  <c r="CN114" i="1"/>
  <c r="CQ108" i="3"/>
  <c r="AA124" i="3"/>
  <c r="K123" i="1"/>
  <c r="DA107" i="1"/>
  <c r="AI124" i="2"/>
  <c r="DA108" i="2"/>
  <c r="Z124" i="2"/>
  <c r="CV115" i="2"/>
  <c r="CA115" i="3"/>
  <c r="DF114" i="2"/>
  <c r="AD123" i="2"/>
  <c r="AB123" i="2"/>
  <c r="W123" i="3"/>
  <c r="AD124" i="3"/>
  <c r="BX115" i="1"/>
  <c r="CW108" i="3"/>
  <c r="D130" i="2"/>
  <c r="CY107" i="1"/>
  <c r="AA124" i="2"/>
  <c r="CR114" i="2"/>
  <c r="CN115" i="2"/>
  <c r="DC114" i="3"/>
  <c r="AJ123" i="2"/>
  <c r="CL108" i="2"/>
  <c r="CE108" i="2"/>
  <c r="BX114" i="2"/>
  <c r="B123" i="2"/>
  <c r="J123" i="3"/>
  <c r="E124" i="3"/>
  <c r="F130" i="1"/>
  <c r="BX115" i="2"/>
  <c r="CM108" i="2"/>
  <c r="CW115" i="1"/>
  <c r="Q124" i="1"/>
  <c r="D130" i="1"/>
  <c r="CK114" i="2"/>
  <c r="DE115" i="2"/>
  <c r="H130" i="1"/>
  <c r="M123" i="1"/>
  <c r="CX107" i="1"/>
  <c r="CM108" i="3"/>
  <c r="K130" i="2"/>
  <c r="CZ107" i="1"/>
  <c r="J123" i="2"/>
  <c r="T130" i="2"/>
  <c r="O124" i="3"/>
  <c r="CC114" i="1"/>
  <c r="DB114" i="3"/>
  <c r="BY115" i="1"/>
  <c r="DC115" i="3"/>
  <c r="V130" i="1"/>
  <c r="DA115" i="3"/>
  <c r="DB115" i="2"/>
  <c r="BY114" i="1"/>
  <c r="T123" i="2"/>
  <c r="AD123" i="3"/>
  <c r="DF108" i="2"/>
  <c r="CV108" i="2"/>
  <c r="CD107" i="3"/>
  <c r="K124" i="2"/>
  <c r="DE107" i="3"/>
  <c r="BZ114" i="2"/>
  <c r="S124" i="1"/>
  <c r="CO107" i="3"/>
  <c r="Q123" i="1"/>
  <c r="S123" i="3"/>
  <c r="N123" i="1"/>
  <c r="D123" i="2"/>
  <c r="V124" i="2"/>
  <c r="CB115" i="3"/>
  <c r="DF108" i="3"/>
  <c r="CJ114" i="1"/>
  <c r="CG107" i="1"/>
  <c r="DB114" i="1"/>
  <c r="AG124" i="1"/>
  <c r="CJ115" i="1"/>
  <c r="C123" i="3"/>
  <c r="DA114" i="1"/>
  <c r="R130" i="1"/>
  <c r="CH115" i="3"/>
  <c r="CM114" i="3"/>
  <c r="CV115" i="1"/>
  <c r="CR107" i="3"/>
  <c r="DE114" i="1"/>
  <c r="CO114" i="1"/>
  <c r="AE124" i="1"/>
  <c r="AB124" i="1"/>
  <c r="AB130" i="1"/>
  <c r="CL114" i="2"/>
  <c r="CN108" i="3"/>
  <c r="CG114" i="1"/>
  <c r="CV107" i="1"/>
  <c r="CU107" i="3"/>
  <c r="CK115" i="2"/>
  <c r="BY114" i="3"/>
  <c r="AI123" i="1"/>
  <c r="K123" i="3"/>
  <c r="CE114" i="3"/>
  <c r="CI107" i="2"/>
  <c r="CX115" i="1"/>
  <c r="V123" i="1"/>
  <c r="AH123" i="2"/>
  <c r="T123" i="1"/>
  <c r="DE108" i="2"/>
  <c r="CG115" i="2"/>
  <c r="W130" i="3"/>
  <c r="CT114" i="1"/>
  <c r="CR108" i="1"/>
  <c r="CH107" i="2"/>
  <c r="Y123" i="2"/>
  <c r="CF107" i="2"/>
  <c r="AD130" i="2"/>
  <c r="CD114" i="2"/>
  <c r="AF124" i="1"/>
  <c r="Y124" i="2"/>
  <c r="CB114" i="1"/>
  <c r="K130" i="3"/>
  <c r="AC123" i="1"/>
  <c r="CW114" i="1"/>
  <c r="F130" i="2"/>
  <c r="CT115" i="1"/>
  <c r="BZ107" i="3"/>
  <c r="R124" i="1"/>
  <c r="DE107" i="1"/>
  <c r="P130" i="1"/>
  <c r="CH108" i="1"/>
  <c r="N124" i="2"/>
  <c r="CE108" i="3"/>
  <c r="CX107" i="3"/>
  <c r="W123" i="1"/>
  <c r="CW107" i="3"/>
  <c r="AI123" i="2"/>
  <c r="BX114" i="1"/>
  <c r="DB107" i="3"/>
  <c r="I130" i="1"/>
  <c r="CX108" i="2"/>
  <c r="CB108" i="2"/>
  <c r="CC107" i="2"/>
  <c r="CY108" i="3"/>
  <c r="CR114" i="3"/>
  <c r="AH123" i="3"/>
  <c r="CQ115" i="2"/>
  <c r="CI115" i="1"/>
  <c r="AF130" i="3"/>
  <c r="U123" i="1"/>
  <c r="O123" i="3"/>
  <c r="BY107" i="3"/>
  <c r="V124" i="3"/>
  <c r="AF123" i="3"/>
  <c r="X123" i="2"/>
  <c r="DF107" i="2"/>
  <c r="G123" i="3"/>
  <c r="CZ114" i="1"/>
  <c r="DE115" i="3"/>
  <c r="AI124" i="3"/>
  <c r="C124" i="1"/>
  <c r="CD115" i="1"/>
  <c r="DC108" i="3"/>
  <c r="DD107" i="3"/>
  <c r="CF107" i="3"/>
  <c r="U123" i="2"/>
  <c r="BZ107" i="2"/>
  <c r="F123" i="2"/>
  <c r="CE115" i="2"/>
  <c r="Q124" i="3"/>
  <c r="CC114" i="2"/>
  <c r="CN108" i="2"/>
  <c r="CL115" i="3"/>
  <c r="AE123" i="3"/>
  <c r="M123" i="2"/>
  <c r="CY108" i="1"/>
  <c r="CL108" i="3"/>
  <c r="CR107" i="1"/>
  <c r="CZ108" i="1"/>
  <c r="V130" i="2"/>
  <c r="CT115" i="2"/>
  <c r="CE108" i="1"/>
  <c r="CS114" i="3"/>
  <c r="CJ114" i="2"/>
  <c r="AG123" i="2"/>
  <c r="L124" i="1"/>
  <c r="I124" i="3"/>
  <c r="B130" i="2"/>
  <c r="CQ107" i="3"/>
  <c r="DA114" i="2"/>
  <c r="CX108" i="3"/>
  <c r="CE107" i="2"/>
  <c r="BY108" i="1"/>
  <c r="B123" i="3"/>
  <c r="CQ107" i="1"/>
  <c r="CP108" i="2"/>
  <c r="AC130" i="2"/>
  <c r="CM115" i="3"/>
  <c r="CB115" i="2"/>
  <c r="X124" i="2"/>
  <c r="CZ114" i="3"/>
  <c r="P130" i="2"/>
  <c r="CQ108" i="1"/>
  <c r="CU108" i="1"/>
  <c r="W130" i="2"/>
  <c r="CJ107" i="1"/>
  <c r="CU115" i="3"/>
  <c r="AA124" i="1"/>
  <c r="BZ115" i="2"/>
  <c r="AE123" i="2"/>
  <c r="G124" i="3"/>
  <c r="CI115" i="3"/>
  <c r="CW107" i="1"/>
  <c r="BY115" i="3"/>
  <c r="G130" i="1"/>
  <c r="Z130" i="3"/>
  <c r="CI108" i="1"/>
  <c r="M130" i="3"/>
  <c r="N123" i="2"/>
  <c r="CY114" i="1"/>
  <c r="S130" i="2"/>
  <c r="DF107" i="1"/>
  <c r="CK108" i="2"/>
  <c r="R124" i="3"/>
  <c r="DD114" i="2"/>
  <c r="CE107" i="1"/>
  <c r="CI114" i="1"/>
  <c r="DD115" i="2"/>
  <c r="F130" i="3"/>
  <c r="CW107" i="2"/>
  <c r="CC115" i="1"/>
  <c r="CM114" i="1"/>
  <c r="DA115" i="1"/>
  <c r="AE124" i="2"/>
  <c r="L123" i="2"/>
  <c r="CA114" i="2"/>
  <c r="K124" i="3"/>
  <c r="CD115" i="2"/>
  <c r="AI130" i="1"/>
  <c r="CA108" i="2"/>
  <c r="DB107" i="1"/>
  <c r="C130" i="1"/>
  <c r="P123" i="2"/>
  <c r="AE130" i="2"/>
  <c r="CF115" i="1"/>
  <c r="CV114" i="2"/>
  <c r="G124" i="2"/>
  <c r="P123" i="1"/>
  <c r="CW114" i="2"/>
  <c r="BZ108" i="3"/>
  <c r="DA107" i="3"/>
  <c r="CZ108" i="3"/>
  <c r="N130" i="2"/>
  <c r="CC114" i="3"/>
  <c r="CM115" i="2"/>
  <c r="CP115" i="3"/>
  <c r="BZ115" i="1"/>
  <c r="DD115" i="3"/>
  <c r="U124" i="1"/>
  <c r="CY114" i="3"/>
  <c r="AG130" i="2"/>
  <c r="AF130" i="2"/>
  <c r="O130" i="1"/>
  <c r="O124" i="2"/>
  <c r="CH114" i="2"/>
  <c r="AJ124" i="3"/>
  <c r="AD130" i="3"/>
  <c r="CV114" i="3"/>
  <c r="BZ114" i="3"/>
  <c r="DF115" i="3"/>
  <c r="CS108" i="2"/>
  <c r="B124" i="2"/>
  <c r="CA115" i="1"/>
  <c r="AI130" i="3"/>
  <c r="K130" i="1"/>
  <c r="E123" i="2"/>
  <c r="DB114" i="2"/>
  <c r="I130" i="3"/>
  <c r="L130" i="1"/>
  <c r="Y130" i="1"/>
  <c r="DC107" i="1"/>
  <c r="CL115" i="2"/>
  <c r="H124" i="2"/>
  <c r="CM107" i="3"/>
  <c r="CF115" i="3"/>
  <c r="AC130" i="1"/>
  <c r="G123" i="1"/>
  <c r="CI108" i="3"/>
  <c r="AB130" i="3"/>
  <c r="J124" i="3"/>
  <c r="CV108" i="3"/>
  <c r="W130" i="1"/>
  <c r="AA130" i="2"/>
  <c r="CR108" i="2"/>
  <c r="CD107" i="2"/>
  <c r="CL115" i="1"/>
  <c r="CF114" i="2"/>
  <c r="CX115" i="3"/>
  <c r="Y123" i="1"/>
  <c r="E124" i="1"/>
  <c r="CK114" i="3"/>
  <c r="CA107" i="1"/>
  <c r="CP115" i="1"/>
  <c r="Z130" i="1"/>
  <c r="CF108" i="2"/>
  <c r="AF123" i="2"/>
  <c r="CB107" i="3"/>
  <c r="CF108" i="3"/>
  <c r="CZ115" i="3"/>
  <c r="CN107" i="1"/>
  <c r="AE123" i="1"/>
  <c r="Z123" i="3"/>
  <c r="CE107" i="3"/>
  <c r="G130" i="2"/>
  <c r="DD114" i="3"/>
  <c r="K123" i="2"/>
  <c r="CJ114" i="3"/>
  <c r="CF108" i="1"/>
  <c r="U130" i="1"/>
  <c r="CH115" i="1"/>
  <c r="CP114" i="3"/>
  <c r="B130" i="3"/>
  <c r="AD123" i="1"/>
  <c r="DF115" i="2"/>
  <c r="AG123" i="3"/>
  <c r="CC108" i="2"/>
  <c r="B124" i="1"/>
  <c r="CR114" i="1"/>
  <c r="CO107" i="1"/>
  <c r="Q130" i="3"/>
  <c r="CA114" i="3"/>
  <c r="CT107" i="1"/>
  <c r="CT115" i="3"/>
  <c r="AC124" i="3"/>
  <c r="CW108" i="1"/>
  <c r="Q130" i="2"/>
  <c r="AI130" i="2"/>
  <c r="CG108" i="3"/>
  <c r="CU107" i="1"/>
  <c r="CE114" i="1"/>
  <c r="CG107" i="2"/>
  <c r="D123" i="1"/>
  <c r="J130" i="2"/>
  <c r="L124" i="2"/>
  <c r="H124" i="3"/>
  <c r="CP108" i="3"/>
  <c r="CX114" i="1"/>
  <c r="CM115" i="1"/>
  <c r="CB107" i="2"/>
  <c r="CW108" i="2"/>
  <c r="CI108" i="2"/>
  <c r="CI114" i="2"/>
  <c r="E130" i="1"/>
  <c r="CP114" i="1"/>
  <c r="CP107" i="2"/>
  <c r="DF108" i="1"/>
  <c r="DA108" i="3"/>
  <c r="P124" i="1"/>
  <c r="T123" i="3"/>
  <c r="S124" i="2"/>
  <c r="CK107" i="1"/>
  <c r="AI124" i="1"/>
  <c r="H124" i="1"/>
  <c r="G124" i="1"/>
  <c r="CJ107" i="2"/>
  <c r="S123" i="1"/>
  <c r="AF124" i="2"/>
  <c r="X123" i="1"/>
  <c r="AA123" i="1"/>
  <c r="CU114" i="1"/>
  <c r="DF114" i="3"/>
  <c r="V124" i="1"/>
  <c r="U124" i="3"/>
  <c r="DB107" i="2"/>
  <c r="C123" i="1"/>
  <c r="S124" i="3"/>
  <c r="AB124" i="3"/>
  <c r="CZ107" i="2"/>
  <c r="CU115" i="1"/>
  <c r="CG107" i="3"/>
  <c r="J124" i="2"/>
  <c r="S130" i="1"/>
  <c r="AB124" i="2"/>
  <c r="BX108" i="1"/>
  <c r="CO114" i="3"/>
  <c r="BZ107" i="1"/>
  <c r="DA114" i="3"/>
  <c r="CX115" i="2"/>
  <c r="M123" i="3"/>
  <c r="CJ108" i="3"/>
  <c r="CV108" i="1"/>
  <c r="CJ115" i="2"/>
  <c r="DD115" i="1"/>
  <c r="I130" i="2"/>
  <c r="N130" i="3"/>
  <c r="AA123" i="2"/>
  <c r="AD124" i="1"/>
  <c r="C130" i="3"/>
  <c r="M124" i="1"/>
  <c r="AF130" i="1"/>
  <c r="U123" i="3"/>
  <c r="AA130" i="1"/>
  <c r="CB115" i="1"/>
  <c r="CU108" i="2"/>
  <c r="AB123" i="1"/>
  <c r="V123" i="2"/>
  <c r="CT107" i="2"/>
  <c r="CK107" i="2"/>
  <c r="BZ108" i="1"/>
  <c r="P124" i="3"/>
  <c r="BX107" i="2"/>
  <c r="CD108" i="1"/>
  <c r="DC114" i="1"/>
  <c r="CP115" i="2"/>
  <c r="CS115" i="1"/>
  <c r="R124" i="2"/>
  <c r="CJ108" i="2"/>
  <c r="CA107" i="3"/>
  <c r="CO115" i="2"/>
  <c r="L130" i="3"/>
  <c r="AH130" i="1"/>
  <c r="M124" i="3"/>
  <c r="AH124" i="1"/>
  <c r="CS114" i="2"/>
  <c r="DE114" i="2"/>
  <c r="F124" i="1"/>
  <c r="CA115" i="2"/>
  <c r="AJ123" i="3"/>
  <c r="CT108" i="3"/>
  <c r="Y123" i="3"/>
  <c r="CT108" i="1"/>
  <c r="AF124" i="3"/>
  <c r="Z123" i="2"/>
  <c r="O123" i="1"/>
  <c r="DB115" i="3"/>
  <c r="CG115" i="3"/>
  <c r="CD114" i="1"/>
  <c r="CX107" i="2"/>
  <c r="Y124" i="1"/>
  <c r="O123" i="2"/>
  <c r="AE124" i="3"/>
  <c r="CN108" i="1"/>
  <c r="DB108" i="2"/>
  <c r="T130" i="3"/>
  <c r="CH114" i="1"/>
  <c r="Z130" i="2"/>
  <c r="CQ114" i="1"/>
  <c r="DD108" i="2"/>
  <c r="AC124" i="2"/>
  <c r="DA107" i="2"/>
  <c r="CG108" i="2"/>
  <c r="CS107" i="2"/>
  <c r="P130" i="3"/>
  <c r="BY107" i="2"/>
  <c r="DB115" i="1"/>
  <c r="O130" i="2"/>
  <c r="X130" i="3"/>
  <c r="CN107" i="2"/>
  <c r="AJ124" i="1"/>
  <c r="H130" i="2"/>
  <c r="AG124" i="2"/>
  <c r="S123" i="2"/>
  <c r="AB123" i="3"/>
  <c r="DC108" i="1"/>
  <c r="CC115" i="2"/>
  <c r="I124" i="2"/>
  <c r="CW115" i="3"/>
  <c r="O130" i="3"/>
  <c r="U130" i="2"/>
  <c r="CG108" i="1"/>
  <c r="BZ114" i="1"/>
  <c r="AH130" i="2"/>
  <c r="AD124" i="2"/>
  <c r="CR115" i="2"/>
  <c r="CM107" i="2"/>
  <c r="CT107" i="3"/>
  <c r="DC115" i="2"/>
  <c r="AG124" i="3"/>
  <c r="CV114" i="1"/>
  <c r="DC107" i="3"/>
  <c r="DC115" i="1"/>
  <c r="CX114" i="3"/>
  <c r="DD108" i="1"/>
  <c r="E123" i="3"/>
  <c r="B130" i="1"/>
  <c r="S130" i="3"/>
  <c r="BY114" i="2"/>
  <c r="I123" i="3"/>
  <c r="E123" i="1"/>
  <c r="CS108" i="3"/>
  <c r="CS107" i="3"/>
  <c r="AF123" i="1"/>
  <c r="AC130" i="3"/>
  <c r="CQ114" i="2"/>
  <c r="CB114" i="3"/>
  <c r="CA114" i="1"/>
  <c r="CU107" i="2"/>
  <c r="T130" i="1"/>
  <c r="X130" i="2"/>
  <c r="CK115" i="3"/>
  <c r="CV107" i="3"/>
  <c r="CO115" i="3"/>
  <c r="CZ107" i="3"/>
  <c r="AC123" i="3"/>
  <c r="CS115" i="3"/>
  <c r="AA130" i="3"/>
  <c r="CZ114" i="2"/>
  <c r="N130" i="1"/>
  <c r="CP107" i="1"/>
  <c r="CQ114" i="3"/>
  <c r="BY108" i="3"/>
  <c r="DE115" i="1"/>
  <c r="CN107" i="3"/>
  <c r="CJ107" i="3"/>
  <c r="CK108" i="3"/>
  <c r="CL107" i="1"/>
  <c r="BZ115" i="3"/>
  <c r="AG123" i="1"/>
  <c r="CU114" i="2"/>
  <c r="CU115" i="2"/>
  <c r="Z123" i="1"/>
  <c r="CD107" i="1"/>
  <c r="CO108" i="1"/>
  <c r="CP114" i="2"/>
  <c r="P124" i="2"/>
  <c r="CB107" i="1"/>
  <c r="J123" i="1"/>
  <c r="CB108" i="1"/>
  <c r="CQ108" i="2"/>
  <c r="CN114" i="3"/>
  <c r="CB114" i="2"/>
  <c r="CV107" i="2"/>
  <c r="CF114" i="1"/>
  <c r="CS108" i="1"/>
  <c r="CM114" i="2"/>
  <c r="CQ107" i="2"/>
  <c r="CC108" i="3"/>
  <c r="AJ124" i="2"/>
  <c r="AE130" i="3"/>
  <c r="W123" i="2"/>
  <c r="CX108" i="1"/>
  <c r="U124" i="2"/>
  <c r="AH130" i="3"/>
  <c r="CZ108" i="2"/>
  <c r="BX114" i="3"/>
  <c r="CL107" i="3"/>
  <c r="DF115" i="1"/>
  <c r="X123" i="3"/>
  <c r="CJ115" i="3"/>
  <c r="CF107" i="1"/>
  <c r="C124" i="3"/>
  <c r="N123" i="3"/>
  <c r="DE114" i="3"/>
  <c r="H123" i="1"/>
  <c r="Y130" i="3"/>
  <c r="B124" i="3"/>
  <c r="DE108" i="3"/>
  <c r="CD108" i="3"/>
  <c r="CT108" i="2"/>
  <c r="BX107" i="1"/>
  <c r="L123" i="1"/>
  <c r="G123" i="2"/>
  <c r="CK107" i="3"/>
  <c r="F123" i="1"/>
  <c r="H130" i="3"/>
  <c r="CY115" i="1"/>
  <c r="CC108" i="1"/>
  <c r="BY115" i="2"/>
  <c r="CL114" i="1"/>
  <c r="CD108" i="2"/>
  <c r="CK108" i="1"/>
  <c r="O124" i="1"/>
  <c r="CI115" i="2"/>
  <c r="Y124" i="3"/>
  <c r="AC123" i="2"/>
  <c r="Z124" i="1"/>
  <c r="AH123" i="1"/>
  <c r="AC124" i="1"/>
  <c r="N124" i="3"/>
  <c r="T124" i="3"/>
  <c r="CO114" i="2"/>
  <c r="CC107" i="1"/>
  <c r="F123" i="3"/>
  <c r="CQ115" i="3"/>
  <c r="M130" i="2"/>
  <c r="Q130" i="1"/>
  <c r="N124" i="1"/>
  <c r="DE108" i="1"/>
  <c r="B123" i="1"/>
  <c r="CO115" i="1"/>
  <c r="CH115" i="2"/>
  <c r="CH114" i="3"/>
  <c r="D124" i="3"/>
  <c r="DA108" i="1"/>
  <c r="CN114" i="2"/>
  <c r="DF107" i="3"/>
  <c r="CT114" i="2"/>
  <c r="X124" i="3"/>
  <c r="G130" i="3"/>
  <c r="I123" i="1"/>
  <c r="AD130" i="1"/>
  <c r="DD108" i="3"/>
  <c r="CW115" i="2"/>
  <c r="DC107" i="2"/>
  <c r="DB108" i="3"/>
  <c r="CI114" i="3"/>
  <c r="C124" i="2"/>
  <c r="CR107" i="2"/>
  <c r="W124" i="2"/>
  <c r="DD107" i="2"/>
  <c r="CY115" i="3"/>
  <c r="Q123" i="3"/>
  <c r="W124" i="1"/>
  <c r="Q124" i="2"/>
  <c r="CB108" i="3"/>
  <c r="BX108" i="3"/>
  <c r="CU114" i="3"/>
  <c r="AG130" i="3"/>
  <c r="DE107" i="2"/>
  <c r="DC108" i="2"/>
  <c r="I124" i="1"/>
  <c r="R123" i="2"/>
  <c r="CR108" i="3"/>
  <c r="CS115" i="2"/>
  <c r="BY108" i="2"/>
  <c r="CN115" i="3"/>
  <c r="CC115" i="3"/>
  <c r="R123" i="3"/>
  <c r="X130" i="1"/>
  <c r="CE114" i="2"/>
  <c r="CI107" i="1"/>
  <c r="DC114" i="2"/>
  <c r="L130" i="2"/>
  <c r="M124" i="2"/>
  <c r="CY107" i="2"/>
  <c r="CO108" i="2"/>
  <c r="AI123" i="3"/>
  <c r="CL114" i="3"/>
  <c r="K124" i="1"/>
  <c r="CY115" i="2"/>
  <c r="CG114" i="3"/>
  <c r="D124" i="1"/>
  <c r="AA123" i="3"/>
  <c r="CG115" i="1"/>
  <c r="V123" i="3"/>
  <c r="AB130" i="2"/>
  <c r="I123" i="2"/>
  <c r="J124" i="1"/>
  <c r="CL107" i="2"/>
  <c r="U130" i="3"/>
  <c r="CO108" i="3"/>
  <c r="CY108" i="2"/>
  <c r="AJ130" i="2"/>
  <c r="DA115" i="2"/>
  <c r="BY107" i="1"/>
  <c r="Q123" i="2"/>
  <c r="CH108" i="3"/>
  <c r="Z124" i="3"/>
  <c r="R123" i="1"/>
  <c r="CY107" i="3"/>
  <c r="DB108" i="1"/>
  <c r="H123" i="3"/>
  <c r="DF114" i="1"/>
  <c r="BX115" i="3"/>
  <c r="R130" i="3"/>
  <c r="CJ108" i="1"/>
  <c r="X124" i="1"/>
  <c r="CH107" i="1"/>
  <c r="CY114" i="2"/>
  <c r="BZ108" i="2"/>
  <c r="CP108" i="1"/>
  <c r="AH124" i="2"/>
  <c r="CP107" i="3"/>
  <c r="R130" i="2"/>
  <c r="CQ115" i="1"/>
  <c r="C123" i="2"/>
  <c r="J130" i="1"/>
  <c r="CD114" i="3"/>
  <c r="CR115" i="3"/>
  <c r="CG114" i="2"/>
  <c r="CE115" i="1"/>
  <c r="CN115" i="1"/>
  <c r="CI107" i="3"/>
  <c r="F124" i="2"/>
  <c r="AJ123" i="1"/>
  <c r="CZ115" i="2"/>
  <c r="CX114" i="2"/>
  <c r="T124" i="2"/>
  <c r="CA107" i="2"/>
  <c r="F124" i="3"/>
  <c r="W124" i="3"/>
  <c r="CF115" i="2"/>
  <c r="D124" i="2"/>
  <c r="H123" i="2"/>
  <c r="D123" i="3"/>
  <c r="V130" i="3"/>
  <c r="L124" i="3"/>
  <c r="AJ130" i="1"/>
  <c r="CH108" i="2"/>
  <c r="CW114" i="3"/>
  <c r="BX107" i="3"/>
  <c r="Y130" i="2"/>
  <c r="AE130" i="1"/>
  <c r="E130" i="3"/>
  <c r="E132" i="3" l="1"/>
  <c r="AE132" i="1"/>
  <c r="Y132" i="2"/>
  <c r="CH110" i="2"/>
  <c r="AJ132" i="1"/>
  <c r="V132" i="3"/>
  <c r="CF117" i="2"/>
  <c r="CZ117" i="2"/>
  <c r="CN117" i="1"/>
  <c r="CE117" i="1"/>
  <c r="CR117" i="3"/>
  <c r="J132" i="1"/>
  <c r="CQ117" i="1"/>
  <c r="R132" i="2"/>
  <c r="CP110" i="1"/>
  <c r="BZ110" i="2"/>
  <c r="CJ110" i="1"/>
  <c r="R132" i="3"/>
  <c r="BX117" i="3"/>
  <c r="DB110" i="1"/>
  <c r="CH110" i="3"/>
  <c r="DA117" i="2"/>
  <c r="AJ132" i="2"/>
  <c r="CY110" i="2"/>
  <c r="CO110" i="3"/>
  <c r="U132" i="3"/>
  <c r="AB132" i="2"/>
  <c r="CG117" i="1"/>
  <c r="CY117" i="2"/>
  <c r="CO110" i="2"/>
  <c r="L132" i="2"/>
  <c r="X132" i="1"/>
  <c r="CC117" i="3"/>
  <c r="CN117" i="3"/>
  <c r="BY110" i="2"/>
  <c r="CS117" i="2"/>
  <c r="CR110" i="3"/>
  <c r="DC110" i="2"/>
  <c r="AG132" i="3"/>
  <c r="BX110" i="3"/>
  <c r="CB110" i="3"/>
  <c r="CY117" i="3"/>
  <c r="DB110" i="3"/>
  <c r="CW117" i="2"/>
  <c r="DD110" i="3"/>
  <c r="AD132" i="1"/>
  <c r="G132" i="3"/>
  <c r="DA110" i="1"/>
  <c r="CH117" i="2"/>
  <c r="CO117" i="1"/>
  <c r="DE110" i="1"/>
  <c r="Q132" i="1"/>
  <c r="M132" i="2"/>
  <c r="CQ117" i="3"/>
  <c r="CI117" i="2"/>
  <c r="CK110" i="1"/>
  <c r="CD110" i="2"/>
  <c r="BY117" i="2"/>
  <c r="CC110" i="1"/>
  <c r="CY117" i="1"/>
  <c r="H132" i="3"/>
  <c r="CT110" i="2"/>
  <c r="CD110" i="3"/>
  <c r="DE110" i="3"/>
  <c r="Y132" i="3"/>
  <c r="CJ117" i="3"/>
  <c r="DF117" i="1"/>
  <c r="CZ110" i="2"/>
  <c r="AH132" i="3"/>
  <c r="CX110" i="1"/>
  <c r="AE132" i="3"/>
  <c r="CC110" i="3"/>
  <c r="CS110" i="1"/>
  <c r="CQ110" i="2"/>
  <c r="CB110" i="1"/>
  <c r="CO110" i="1"/>
  <c r="CU117" i="2"/>
  <c r="BZ117" i="3"/>
  <c r="CK110" i="3"/>
  <c r="DE117" i="1"/>
  <c r="BY110" i="3"/>
  <c r="N132" i="1"/>
  <c r="AA132" i="3"/>
  <c r="CS117" i="3"/>
  <c r="CO117" i="3"/>
  <c r="CK117" i="3"/>
  <c r="X132" i="2"/>
  <c r="T132" i="1"/>
  <c r="AC132" i="3"/>
  <c r="CS110" i="3"/>
  <c r="S132" i="3"/>
  <c r="B132" i="1"/>
  <c r="DD110" i="1"/>
  <c r="DC117" i="1"/>
  <c r="DC117" i="2"/>
  <c r="CR117" i="2"/>
  <c r="AH132" i="2"/>
  <c r="CG110" i="1"/>
  <c r="U132" i="2"/>
  <c r="O132" i="3"/>
  <c r="CW117" i="3"/>
  <c r="CC117" i="2"/>
  <c r="DC110" i="1"/>
  <c r="H132" i="2"/>
  <c r="X132" i="3"/>
  <c r="O132" i="2"/>
  <c r="DB117" i="1"/>
  <c r="P132" i="3"/>
  <c r="CG110" i="2"/>
  <c r="DD110" i="2"/>
  <c r="Z132" i="2"/>
  <c r="T132" i="3"/>
  <c r="DB110" i="2"/>
  <c r="CN110" i="1"/>
  <c r="CG117" i="3"/>
  <c r="DB117" i="3"/>
  <c r="CT110" i="1"/>
  <c r="CT110" i="3"/>
  <c r="CA117" i="2"/>
  <c r="AH132" i="1"/>
  <c r="L132" i="3"/>
  <c r="CO117" i="2"/>
  <c r="CJ110" i="2"/>
  <c r="CS117" i="1"/>
  <c r="CP117" i="2"/>
  <c r="CD110" i="1"/>
  <c r="BZ110" i="1"/>
  <c r="CU110" i="2"/>
  <c r="CB117" i="1"/>
  <c r="AA132" i="1"/>
  <c r="AF132" i="1"/>
  <c r="C132" i="3"/>
  <c r="N132" i="3"/>
  <c r="I132" i="2"/>
  <c r="DD117" i="1"/>
  <c r="CJ117" i="2"/>
  <c r="CV110" i="1"/>
  <c r="CJ110" i="3"/>
  <c r="CX117" i="2"/>
  <c r="BX110" i="1"/>
  <c r="S132" i="1"/>
  <c r="CU117" i="1"/>
  <c r="DA110" i="3"/>
  <c r="DF110" i="1"/>
  <c r="E132" i="1"/>
  <c r="CI110" i="2"/>
  <c r="CW110" i="2"/>
  <c r="CM117" i="1"/>
  <c r="CP110" i="3"/>
  <c r="J132" i="2"/>
  <c r="CG110" i="3"/>
  <c r="AI132" i="2"/>
  <c r="Q132" i="2"/>
  <c r="CW110" i="1"/>
  <c r="CT117" i="3"/>
  <c r="Q132" i="3"/>
  <c r="CC110" i="2"/>
  <c r="DF117" i="2"/>
  <c r="B132" i="3"/>
  <c r="CH117" i="1"/>
  <c r="U132" i="1"/>
  <c r="CF110" i="1"/>
  <c r="G132" i="2"/>
  <c r="CZ117" i="3"/>
  <c r="CF110" i="3"/>
  <c r="CF110" i="2"/>
  <c r="Z132" i="1"/>
  <c r="CP117" i="1"/>
  <c r="CX117" i="3"/>
  <c r="CL117" i="1"/>
  <c r="CR110" i="2"/>
  <c r="AA132" i="2"/>
  <c r="W132" i="1"/>
  <c r="CV110" i="3"/>
  <c r="AB132" i="3"/>
  <c r="CI110" i="3"/>
  <c r="AC132" i="1"/>
  <c r="CF117" i="3"/>
  <c r="CL117" i="2"/>
  <c r="Y132" i="1"/>
  <c r="L132" i="1"/>
  <c r="I132" i="3"/>
  <c r="K132" i="1"/>
  <c r="AI132" i="3"/>
  <c r="CA117" i="1"/>
  <c r="CS110" i="2"/>
  <c r="DF117" i="3"/>
  <c r="AD132" i="3"/>
  <c r="O132" i="1"/>
  <c r="AF132" i="2"/>
  <c r="AG132" i="2"/>
  <c r="DD117" i="3"/>
  <c r="BZ117" i="1"/>
  <c r="CP117" i="3"/>
  <c r="CM117" i="2"/>
  <c r="N132" i="2"/>
  <c r="CZ110" i="3"/>
  <c r="BZ110" i="3"/>
  <c r="CF117" i="1"/>
  <c r="AE132" i="2"/>
  <c r="C132" i="1"/>
  <c r="CA110" i="2"/>
  <c r="AI132" i="1"/>
  <c r="CD117" i="2"/>
  <c r="DA117" i="1"/>
  <c r="CC117" i="1"/>
  <c r="F132" i="3"/>
  <c r="DD117" i="2"/>
  <c r="CK110" i="2"/>
  <c r="S132" i="2"/>
  <c r="M132" i="3"/>
  <c r="CI110" i="1"/>
  <c r="Z132" i="3"/>
  <c r="G132" i="1"/>
  <c r="BY117" i="3"/>
  <c r="CI117" i="3"/>
  <c r="BZ117" i="2"/>
  <c r="CU117" i="3"/>
  <c r="W132" i="2"/>
  <c r="CU110" i="1"/>
  <c r="CQ110" i="1"/>
  <c r="P132" i="2"/>
  <c r="CB117" i="2"/>
  <c r="CM117" i="3"/>
  <c r="AC132" i="2"/>
  <c r="CP110" i="2"/>
  <c r="BY110" i="1"/>
  <c r="CX110" i="3"/>
  <c r="B132" i="2"/>
  <c r="CE110" i="1"/>
  <c r="CT117" i="2"/>
  <c r="V132" i="2"/>
  <c r="CZ110" i="1"/>
  <c r="CL110" i="3"/>
  <c r="CY110" i="1"/>
  <c r="CL117" i="3"/>
  <c r="CN110" i="2"/>
  <c r="CE117" i="2"/>
  <c r="DC110" i="3"/>
  <c r="CD117" i="1"/>
  <c r="DE117" i="3"/>
  <c r="AF132" i="3"/>
  <c r="CI117" i="1"/>
  <c r="CQ117" i="2"/>
  <c r="CY110" i="3"/>
  <c r="CB110" i="2"/>
  <c r="CX110" i="2"/>
  <c r="I132" i="1"/>
  <c r="CE110" i="3"/>
  <c r="CH110" i="1"/>
  <c r="P132" i="1"/>
  <c r="CT117" i="1"/>
  <c r="F132" i="2"/>
  <c r="K132" i="3"/>
  <c r="AD132" i="2"/>
  <c r="CR110" i="1"/>
  <c r="W132" i="3"/>
  <c r="CG117" i="2"/>
  <c r="DE110" i="2"/>
  <c r="CX117" i="1"/>
  <c r="CK117" i="2"/>
  <c r="CN110" i="3"/>
  <c r="AB132" i="1"/>
  <c r="CV117" i="1"/>
  <c r="CH117" i="3"/>
  <c r="R132" i="1"/>
  <c r="CJ117" i="1"/>
  <c r="DF110" i="3"/>
  <c r="CB117" i="3"/>
  <c r="CV110" i="2"/>
  <c r="DF110" i="2"/>
  <c r="DB117" i="2"/>
  <c r="DA117" i="3"/>
  <c r="V132" i="1"/>
  <c r="DC117" i="3"/>
  <c r="BY117" i="1"/>
  <c r="T132" i="2"/>
  <c r="K132" i="2"/>
  <c r="CM110" i="3"/>
  <c r="H132" i="1"/>
  <c r="DE117" i="2"/>
  <c r="D132" i="1"/>
  <c r="CW117" i="1"/>
  <c r="CM110" i="2"/>
  <c r="BX117" i="2"/>
  <c r="F132" i="1"/>
  <c r="CE110" i="2"/>
  <c r="CL110" i="2"/>
  <c r="CN117" i="2"/>
  <c r="D132" i="2"/>
  <c r="CW110" i="3"/>
  <c r="BX117" i="1"/>
  <c r="CA117" i="3"/>
  <c r="CV117" i="2"/>
  <c r="DA110" i="2"/>
  <c r="CQ110" i="3"/>
  <c r="BX110" i="2"/>
  <c r="CL110" i="1"/>
  <c r="CA110" i="1"/>
  <c r="CD117" i="3"/>
  <c r="M132" i="1"/>
  <c r="E132" i="2"/>
  <c r="CK117" i="1"/>
  <c r="CZ117" i="1"/>
  <c r="CA110" i="3"/>
  <c r="CM110" i="1"/>
  <c r="AG132" i="1"/>
  <c r="D132" i="3"/>
  <c r="J132" i="3"/>
  <c r="CU110" i="3"/>
  <c r="CR117" i="1"/>
  <c r="CE117" i="3"/>
  <c r="CV117" i="3"/>
  <c r="C132" i="2"/>
  <c r="AJ132" i="3"/>
  <c r="AK132" i="3" l="1"/>
  <c r="AK133" i="3" s="1"/>
  <c r="AK132" i="2"/>
  <c r="AK133" i="2" s="1"/>
  <c r="AK132" i="1"/>
  <c r="AK133" i="1" s="1"/>
  <c r="AK134" i="3"/>
  <c r="AK134" i="2"/>
  <c r="AK134" i="1"/>
  <c r="AK136" i="3" l="1"/>
  <c r="AK138" i="3" s="1"/>
  <c r="AK136" i="2"/>
  <c r="AK138" i="2" s="1"/>
  <c r="AK136" i="1"/>
  <c r="AK138" i="1" s="1"/>
</calcChain>
</file>

<file path=xl/sharedStrings.xml><?xml version="1.0" encoding="utf-8"?>
<sst xmlns="http://schemas.openxmlformats.org/spreadsheetml/2006/main" count="590" uniqueCount="87">
  <si>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</si>
  <si>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</si>
  <si>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</si>
  <si>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</si>
  <si>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</si>
  <si>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</si>
  <si>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</si>
  <si>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</si>
  <si>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</si>
  <si>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</si>
  <si>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Maximum</t>
  </si>
  <si>
    <t>Minimum</t>
  </si>
  <si>
    <t>Sum</t>
  </si>
  <si>
    <t>Count</t>
  </si>
  <si>
    <t>Geometric Mean</t>
  </si>
  <si>
    <t>Harmonic Mean</t>
  </si>
  <si>
    <t>AAD</t>
  </si>
  <si>
    <t>MAD</t>
  </si>
  <si>
    <t>IQR</t>
  </si>
  <si>
    <t>Multiplier</t>
  </si>
  <si>
    <t>Grand Min</t>
  </si>
  <si>
    <t>Outliers</t>
  </si>
  <si>
    <t>Min</t>
  </si>
  <si>
    <t>Q1</t>
  </si>
  <si>
    <t>Q3</t>
  </si>
  <si>
    <t>Max</t>
  </si>
  <si>
    <t>Q1-Min</t>
  </si>
  <si>
    <t>Med-Q1</t>
  </si>
  <si>
    <t>Q3-Med</t>
  </si>
  <si>
    <t>Max-Q3</t>
  </si>
  <si>
    <t>None</t>
  </si>
  <si>
    <t>Shapiro-Wilk Test</t>
  </si>
  <si>
    <t>W-stat</t>
  </si>
  <si>
    <t>p-value</t>
  </si>
  <si>
    <t>alpha</t>
  </si>
  <si>
    <t>normal</t>
  </si>
  <si>
    <t>d'Agostino-Pearson</t>
  </si>
  <si>
    <t>DA-stat</t>
  </si>
  <si>
    <t>Kruskal-Wallis Test</t>
  </si>
  <si>
    <t>median</t>
  </si>
  <si>
    <t>rank sum</t>
  </si>
  <si>
    <t>count</t>
  </si>
  <si>
    <t>r^2/n</t>
  </si>
  <si>
    <t>H-stat</t>
  </si>
  <si>
    <t>H-ties</t>
  </si>
  <si>
    <t>df</t>
  </si>
  <si>
    <t>sig</t>
  </si>
  <si>
    <t>EVEN CSV</t>
  </si>
  <si>
    <t>UF Bitdiff Cbrt</t>
  </si>
  <si>
    <t>UF BitdiffVA Cbrt</t>
  </si>
  <si>
    <t>UF HardLog Cbrt</t>
  </si>
  <si>
    <t>UF HardLogVA Cbrt</t>
  </si>
  <si>
    <t>UF Log Cbrt</t>
  </si>
  <si>
    <t>UF LogVA Cbrt</t>
  </si>
  <si>
    <t>UF Mul Cbrt</t>
  </si>
  <si>
    <t>UF MulVA Cbrt</t>
  </si>
  <si>
    <t>UF NoLog Cbrt</t>
  </si>
  <si>
    <t>UF NoLogVA Cbrt</t>
  </si>
  <si>
    <t>UFDistr Bitdiff Cbrt</t>
  </si>
  <si>
    <t>UFDistr BitdiffVA Cbrt</t>
  </si>
  <si>
    <t>UFDistr HardLog Cbrt</t>
  </si>
  <si>
    <t>UFDistr HardLogVA Cbrt</t>
  </si>
  <si>
    <t>UFDistr Log Cbrt</t>
  </si>
  <si>
    <t>UFDistr LogVA Cbrt</t>
  </si>
  <si>
    <t>UFDistr Mul Cbrt</t>
  </si>
  <si>
    <t>UFDistr MulVA Cbrt</t>
  </si>
  <si>
    <t>UFDistr NoLog Cbrt</t>
  </si>
  <si>
    <t>UFDistr NoLogVA Cbrt</t>
  </si>
  <si>
    <t>UFCenter Bitdiff Cbrt</t>
  </si>
  <si>
    <t>UFCenter BitdiffVA Cbrt</t>
  </si>
  <si>
    <t>UFCenter BitdiffFN Cbrt</t>
  </si>
  <si>
    <t>UFCenter HardLog Cbrt</t>
  </si>
  <si>
    <t>UFCenter HardLogVA Cbrt</t>
  </si>
  <si>
    <t>UFCenter HardLogFN Cbrt</t>
  </si>
  <si>
    <t>UFCenter Log Cbrt</t>
  </si>
  <si>
    <t>UFCenter LogVA Cbrt</t>
  </si>
  <si>
    <t>UFCenter LogFN Cbrt</t>
  </si>
  <si>
    <t>UFCenter Mul Cbrt</t>
  </si>
  <si>
    <t>UFCenter MulVA Cbrt</t>
  </si>
  <si>
    <t>UFCenter MulFN Cbrt</t>
  </si>
  <si>
    <t>UFCenter NoLog Cbrt</t>
  </si>
  <si>
    <t>UFCenter NoLogVA Cbrt</t>
  </si>
  <si>
    <t>UFCenter NoLogFN Cbrt</t>
  </si>
  <si>
    <t>RND CSV</t>
  </si>
  <si>
    <t>TIMINGS</t>
  </si>
  <si>
    <t>Exact Hits RANDOM CSV</t>
  </si>
  <si>
    <t>Exact Hits EVEN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</si>
</sst>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right"/>
    </xf>
    <xf numFmtId="11" fontId="0" fillId="0" borderId="0" xfId="0" applyNumberFormat="1"/>
    <xf numFmtId="0" fontId="2" fillId="0" borderId="0" xfId="0" applyFont="1"/>
    <xf numFmtId="0" fontId="2" fillId="0" borderId="1" xfId="0" applyFont="1" applyBorder="1"/>
    <xf numFmtId="11" fontId="2" fillId="0" borderId="0" xfId="0" applyNumberFormat="1" applyFont="1"/>
  </cellXfs>
  <cellStyles count="1">
    <cellStyle name="Normal" xfId="0" builtinId="0"/>
  </cellStyles>
  <dxfs count="50"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40984.FHOOE/Downloads/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DAGOSTINO"/>
      <definedName name="DPTEST"/>
      <definedName name="IQR"/>
      <definedName name="MAD"/>
      <definedName name="RANK_SUM"/>
      <definedName name="SHAPIRO"/>
      <definedName name="SWTEST"/>
      <definedName name="TiesCorrectio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topLeftCell="A81" zoomScale="70" zoomScaleNormal="70" workbookViewId="0">
      <selection activeCell="E130" sqref="E130"/>
    </sheetView>
  </sheetViews>
  <sheetFormatPr defaultRowHeight="14.25" x14ac:dyDescent="0.45"/>
  <cols>
    <col min="1" max="1" width="24.46484375" customWidth="1"/>
    <col min="16" max="16" width="12.1328125" bestFit="1" customWidth="1"/>
  </cols>
  <sheetData>
    <row r="1" spans="1:35" x14ac:dyDescent="0.45">
      <c r="A1" t="s">
        <v>47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 s="19">
        <v>5.5511151231257802E-14</v>
      </c>
      <c r="B3" s="19">
        <v>5.3068660577082401E-14</v>
      </c>
      <c r="C3" s="19">
        <v>5.5955240441107801E-14</v>
      </c>
      <c r="D3" s="19">
        <v>5.3068660577082401E-14</v>
      </c>
      <c r="E3" s="19">
        <v>5.4733995114020199E-14</v>
      </c>
      <c r="F3" s="19">
        <v>5.7620574978045599E-14</v>
      </c>
      <c r="G3" s="19">
        <v>5.4511950509095098E-14</v>
      </c>
      <c r="H3" s="19">
        <v>5.3068660577082401E-14</v>
      </c>
      <c r="I3" s="19">
        <v>5.4622972811557702E-14</v>
      </c>
      <c r="J3" s="19">
        <v>5.3068660577082401E-14</v>
      </c>
      <c r="K3" s="19">
        <v>5.5178084323870198E-14</v>
      </c>
      <c r="L3" s="19">
        <v>5.7287508070658002E-14</v>
      </c>
      <c r="M3" s="19">
        <v>5.4622972811557702E-14</v>
      </c>
      <c r="N3" s="19">
        <v>5.7287508070658002E-14</v>
      </c>
      <c r="O3" s="19">
        <v>5.5511151231257802E-14</v>
      </c>
      <c r="P3" s="19">
        <v>6.3504757008558904E-14</v>
      </c>
      <c r="Q3" s="19">
        <v>5.5400128928795299E-14</v>
      </c>
      <c r="R3" s="19">
        <v>5.7287508070658002E-14</v>
      </c>
      <c r="S3" s="19">
        <v>5.5511151231257802E-14</v>
      </c>
      <c r="T3" s="19">
        <v>5.7287508070658002E-14</v>
      </c>
      <c r="U3" s="19">
        <v>5.4622972811557702E-14</v>
      </c>
      <c r="V3" s="19">
        <v>6.1950444774083697E-14</v>
      </c>
      <c r="W3" s="19">
        <v>5.4733995114020199E-14</v>
      </c>
      <c r="X3" s="19">
        <v>5.4622972811557702E-14</v>
      </c>
      <c r="Y3" s="19">
        <v>6.1950444774083697E-14</v>
      </c>
      <c r="Z3" s="19">
        <v>5.4733995114020199E-14</v>
      </c>
      <c r="AA3" s="19">
        <v>5.4956039718945198E-14</v>
      </c>
      <c r="AB3" s="19">
        <v>6.8944849829222196E-14</v>
      </c>
      <c r="AC3" s="19">
        <v>5.4733995114020199E-14</v>
      </c>
      <c r="AD3" s="19">
        <v>5.6399329650957902E-14</v>
      </c>
      <c r="AE3" s="19">
        <v>6.1950444774083697E-14</v>
      </c>
      <c r="AF3" s="19">
        <v>5.4733995114020199E-14</v>
      </c>
      <c r="AG3" s="19">
        <v>5.6177285046032902E-14</v>
      </c>
      <c r="AH3" s="19">
        <v>6.1950444774083697E-14</v>
      </c>
      <c r="AI3" s="19">
        <v>5.4733995114020199E-14</v>
      </c>
    </row>
    <row r="4" spans="1:35" x14ac:dyDescent="0.45">
      <c r="A4" s="19">
        <v>5.5511151231257802E-14</v>
      </c>
      <c r="B4" s="19">
        <v>5.3068660577082401E-14</v>
      </c>
      <c r="C4" s="19">
        <v>5.5511151231257802E-14</v>
      </c>
      <c r="D4" s="19">
        <v>5.3068660577082401E-14</v>
      </c>
      <c r="E4" s="19">
        <v>5.4511950509095098E-14</v>
      </c>
      <c r="F4" s="19">
        <v>5.8286708792820706E-14</v>
      </c>
      <c r="G4" s="19">
        <v>5.4289905904170098E-14</v>
      </c>
      <c r="H4" s="19">
        <v>5.3068660577082401E-14</v>
      </c>
      <c r="I4" s="19">
        <v>5.4511950509095098E-14</v>
      </c>
      <c r="J4" s="19">
        <v>5.3068660577082401E-14</v>
      </c>
      <c r="K4" s="19">
        <v>5.5178084323870198E-14</v>
      </c>
      <c r="L4" s="19">
        <v>6.20614670765462E-14</v>
      </c>
      <c r="M4" s="19">
        <v>5.4956039718945198E-14</v>
      </c>
      <c r="N4" s="19">
        <v>6.20614670765462E-14</v>
      </c>
      <c r="O4" s="19">
        <v>5.4400928206632601E-14</v>
      </c>
      <c r="P4" s="19">
        <v>6.6280314570121795E-14</v>
      </c>
      <c r="Q4" s="19">
        <v>5.4845017416482702E-14</v>
      </c>
      <c r="R4" s="19">
        <v>6.20614670765462E-14</v>
      </c>
      <c r="S4" s="19">
        <v>5.5067062021407701E-14</v>
      </c>
      <c r="T4" s="19">
        <v>6.20614670765462E-14</v>
      </c>
      <c r="U4" s="19">
        <v>5.6288307348495399E-14</v>
      </c>
      <c r="V4" s="19">
        <v>7.1054273576010006E-14</v>
      </c>
      <c r="W4" s="19">
        <v>5.4733995114020199E-14</v>
      </c>
      <c r="X4" s="19">
        <v>5.6288307348495399E-14</v>
      </c>
      <c r="Y4" s="19">
        <v>7.1054273576010006E-14</v>
      </c>
      <c r="Z4" s="19">
        <v>5.4733995114020199E-14</v>
      </c>
      <c r="AA4" s="19">
        <v>5.5511151231257802E-14</v>
      </c>
      <c r="AB4" s="19">
        <v>7.6494366396673197E-14</v>
      </c>
      <c r="AC4" s="19">
        <v>5.4733995114020199E-14</v>
      </c>
      <c r="AD4" s="19">
        <v>5.5400128928795299E-14</v>
      </c>
      <c r="AE4" s="19">
        <v>7.1054273576010006E-14</v>
      </c>
      <c r="AF4" s="19">
        <v>5.4733995114020199E-14</v>
      </c>
      <c r="AG4" s="19">
        <v>5.5178084323870198E-14</v>
      </c>
      <c r="AH4" s="19">
        <v>7.1054273576010006E-14</v>
      </c>
      <c r="AI4" s="19">
        <v>5.4733995114020199E-14</v>
      </c>
    </row>
    <row r="5" spans="1:35" x14ac:dyDescent="0.45">
      <c r="A5" s="19">
        <v>5.5289106626332701E-14</v>
      </c>
      <c r="B5" s="19">
        <v>5.3068660577082401E-14</v>
      </c>
      <c r="C5" s="19">
        <v>5.6732396558345499E-14</v>
      </c>
      <c r="D5" s="19">
        <v>5.3068660577082401E-14</v>
      </c>
      <c r="E5" s="19">
        <v>5.4400928206632601E-14</v>
      </c>
      <c r="F5" s="19">
        <v>6.0174087934683396E-14</v>
      </c>
      <c r="G5" s="19">
        <v>5.5178084323870198E-14</v>
      </c>
      <c r="H5" s="19">
        <v>5.3068660577082401E-14</v>
      </c>
      <c r="I5" s="19">
        <v>5.4733995114020199E-14</v>
      </c>
      <c r="J5" s="19">
        <v>5.3068660577082401E-14</v>
      </c>
      <c r="K5" s="19">
        <v>5.4511950509095098E-14</v>
      </c>
      <c r="L5" s="19">
        <v>6.0174087934683396E-14</v>
      </c>
      <c r="M5" s="19">
        <v>5.5178084323870198E-14</v>
      </c>
      <c r="N5" s="19">
        <v>6.0174087934683396E-14</v>
      </c>
      <c r="O5" s="19">
        <v>5.5844218138645298E-14</v>
      </c>
      <c r="P5" s="19">
        <v>6.5170091545496601E-14</v>
      </c>
      <c r="Q5" s="19">
        <v>5.5289106626332701E-14</v>
      </c>
      <c r="R5" s="19">
        <v>6.0174087934683396E-14</v>
      </c>
      <c r="S5" s="19">
        <v>5.4511950509095098E-14</v>
      </c>
      <c r="T5" s="19">
        <v>6.0174087934683396E-14</v>
      </c>
      <c r="U5" s="19">
        <v>5.5178084323870198E-14</v>
      </c>
      <c r="V5" s="19">
        <v>6.29496454962463E-14</v>
      </c>
      <c r="W5" s="19">
        <v>5.4733995114020199E-14</v>
      </c>
      <c r="X5" s="19">
        <v>5.6510351953420398E-14</v>
      </c>
      <c r="Y5" s="19">
        <v>6.29496454962463E-14</v>
      </c>
      <c r="Z5" s="19">
        <v>5.4733995114020199E-14</v>
      </c>
      <c r="AA5" s="19">
        <v>5.5955240441107801E-14</v>
      </c>
      <c r="AB5" s="19">
        <v>7.1831429693247603E-14</v>
      </c>
      <c r="AC5" s="19">
        <v>5.4733995114020199E-14</v>
      </c>
      <c r="AD5" s="19">
        <v>5.5955240441107801E-14</v>
      </c>
      <c r="AE5" s="19">
        <v>6.29496454962463E-14</v>
      </c>
      <c r="AF5" s="19">
        <v>5.4733995114020199E-14</v>
      </c>
      <c r="AG5" s="19">
        <v>5.4622972811557702E-14</v>
      </c>
      <c r="AH5" s="19">
        <v>6.29496454962463E-14</v>
      </c>
      <c r="AI5" s="19">
        <v>5.4733995114020199E-14</v>
      </c>
    </row>
    <row r="6" spans="1:35" x14ac:dyDescent="0.45">
      <c r="A6" s="19">
        <v>5.5955240441107801E-14</v>
      </c>
      <c r="B6" s="19">
        <v>5.3068660577082401E-14</v>
      </c>
      <c r="C6" s="19">
        <v>5.5733195836182802E-14</v>
      </c>
      <c r="D6" s="19">
        <v>5.3068660577082401E-14</v>
      </c>
      <c r="E6" s="19">
        <v>5.4178883601707601E-14</v>
      </c>
      <c r="F6" s="19">
        <v>5.8508753397745699E-14</v>
      </c>
      <c r="G6" s="19">
        <v>5.4956039718945198E-14</v>
      </c>
      <c r="H6" s="19">
        <v>5.3068660577082401E-14</v>
      </c>
      <c r="I6" s="19">
        <v>5.4400928206632601E-14</v>
      </c>
      <c r="J6" s="19">
        <v>5.3068660577082401E-14</v>
      </c>
      <c r="K6" s="19">
        <v>5.3956838996782602E-14</v>
      </c>
      <c r="L6" s="19">
        <v>6.0396132539608503E-14</v>
      </c>
      <c r="M6" s="19">
        <v>5.5955240441107801E-14</v>
      </c>
      <c r="N6" s="19">
        <v>6.0396132539608503E-14</v>
      </c>
      <c r="O6" s="19">
        <v>5.5733195836182802E-14</v>
      </c>
      <c r="P6" s="19">
        <v>6.0951244051921094E-14</v>
      </c>
      <c r="Q6" s="19">
        <v>5.5067062021407701E-14</v>
      </c>
      <c r="R6" s="19">
        <v>6.0396132539608503E-14</v>
      </c>
      <c r="S6" s="19">
        <v>5.4622972811557702E-14</v>
      </c>
      <c r="T6" s="19">
        <v>6.0396132539608503E-14</v>
      </c>
      <c r="U6" s="19">
        <v>5.5511151231257802E-14</v>
      </c>
      <c r="V6" s="19">
        <v>6.5725203057809204E-14</v>
      </c>
      <c r="W6" s="19">
        <v>5.4733995114020199E-14</v>
      </c>
      <c r="X6" s="19">
        <v>5.5511151231257802E-14</v>
      </c>
      <c r="Y6" s="19">
        <v>6.5725203057809204E-14</v>
      </c>
      <c r="Z6" s="19">
        <v>5.4733995114020199E-14</v>
      </c>
      <c r="AA6" s="19">
        <v>5.5067062021407701E-14</v>
      </c>
      <c r="AB6" s="19">
        <v>6.8611782921834598E-14</v>
      </c>
      <c r="AC6" s="19">
        <v>5.4733995114020199E-14</v>
      </c>
      <c r="AD6" s="19">
        <v>5.5844218138645298E-14</v>
      </c>
      <c r="AE6" s="19">
        <v>6.5725203057809204E-14</v>
      </c>
      <c r="AF6" s="19">
        <v>5.4733995114020199E-14</v>
      </c>
      <c r="AG6" s="19">
        <v>5.5400128928795299E-14</v>
      </c>
      <c r="AH6" s="19">
        <v>6.5725203057809204E-14</v>
      </c>
      <c r="AI6" s="19">
        <v>5.4733995114020199E-14</v>
      </c>
    </row>
    <row r="7" spans="1:35" x14ac:dyDescent="0.45">
      <c r="A7" s="19">
        <v>5.5067062021407701E-14</v>
      </c>
      <c r="B7" s="19">
        <v>5.3068660577082401E-14</v>
      </c>
      <c r="C7" s="19">
        <v>5.5289106626332701E-14</v>
      </c>
      <c r="D7" s="19">
        <v>5.3068660577082401E-14</v>
      </c>
      <c r="E7" s="19">
        <v>5.4622972811557702E-14</v>
      </c>
      <c r="F7" s="19">
        <v>5.7842619582970605E-14</v>
      </c>
      <c r="G7" s="19">
        <v>5.4845017416482702E-14</v>
      </c>
      <c r="H7" s="19">
        <v>5.3068660577082401E-14</v>
      </c>
      <c r="I7" s="19">
        <v>5.4845017416482702E-14</v>
      </c>
      <c r="J7" s="19">
        <v>5.3068660577082401E-14</v>
      </c>
      <c r="K7" s="19">
        <v>5.5844218138645298E-14</v>
      </c>
      <c r="L7" s="19">
        <v>5.6066262743570399E-14</v>
      </c>
      <c r="M7" s="19">
        <v>5.4956039718945198E-14</v>
      </c>
      <c r="N7" s="19">
        <v>5.6066262743570399E-14</v>
      </c>
      <c r="O7" s="19">
        <v>5.5511151231257802E-14</v>
      </c>
      <c r="P7" s="19">
        <v>5.7287508070658002E-14</v>
      </c>
      <c r="Q7" s="19">
        <v>5.5511151231257802E-14</v>
      </c>
      <c r="R7" s="19">
        <v>5.6066262743570399E-14</v>
      </c>
      <c r="S7" s="19">
        <v>5.5733195836182802E-14</v>
      </c>
      <c r="T7" s="19">
        <v>5.6066262743570399E-14</v>
      </c>
      <c r="U7" s="19">
        <v>5.6843418860808002E-14</v>
      </c>
      <c r="V7" s="19">
        <v>6.0396132539608503E-14</v>
      </c>
      <c r="W7" s="19">
        <v>5.4733995114020199E-14</v>
      </c>
      <c r="X7" s="19">
        <v>5.6843418860808002E-14</v>
      </c>
      <c r="Y7" s="19">
        <v>6.0396132539608503E-14</v>
      </c>
      <c r="Z7" s="19">
        <v>5.4733995114020199E-14</v>
      </c>
      <c r="AA7" s="19">
        <v>5.4400928206632601E-14</v>
      </c>
      <c r="AB7" s="19">
        <v>6.1728400169158704E-14</v>
      </c>
      <c r="AC7" s="19">
        <v>5.4733995114020199E-14</v>
      </c>
      <c r="AD7" s="19">
        <v>5.5733195836182802E-14</v>
      </c>
      <c r="AE7" s="19">
        <v>6.0396132539608503E-14</v>
      </c>
      <c r="AF7" s="19">
        <v>5.4733995114020199E-14</v>
      </c>
      <c r="AG7" s="19">
        <v>5.5511151231257802E-14</v>
      </c>
      <c r="AH7" s="19">
        <v>6.0396132539608503E-14</v>
      </c>
      <c r="AI7" s="19">
        <v>5.4733995114020199E-14</v>
      </c>
    </row>
    <row r="8" spans="1:35" x14ac:dyDescent="0.45">
      <c r="A8" s="19">
        <v>5.5733195836182802E-14</v>
      </c>
      <c r="B8" s="19">
        <v>5.3068660577082401E-14</v>
      </c>
      <c r="C8" s="19">
        <v>5.5733195836182802E-14</v>
      </c>
      <c r="D8" s="19">
        <v>5.3068660577082401E-14</v>
      </c>
      <c r="E8" s="19">
        <v>5.4733995114020199E-14</v>
      </c>
      <c r="F8" s="19">
        <v>5.6843418860808002E-14</v>
      </c>
      <c r="G8" s="19">
        <v>5.4400928206632601E-14</v>
      </c>
      <c r="H8" s="19">
        <v>5.3068660577082401E-14</v>
      </c>
      <c r="I8" s="19">
        <v>5.4622972811557702E-14</v>
      </c>
      <c r="J8" s="19">
        <v>5.3068660577082401E-14</v>
      </c>
      <c r="K8" s="19">
        <v>5.4956039718945198E-14</v>
      </c>
      <c r="L8" s="19">
        <v>5.6510351953420398E-14</v>
      </c>
      <c r="M8" s="19">
        <v>5.4733995114020199E-14</v>
      </c>
      <c r="N8" s="19">
        <v>5.6510351953420398E-14</v>
      </c>
      <c r="O8" s="19">
        <v>5.4733995114020199E-14</v>
      </c>
      <c r="P8" s="19">
        <v>5.6732396558345499E-14</v>
      </c>
      <c r="Q8" s="19">
        <v>5.5289106626332701E-14</v>
      </c>
      <c r="R8" s="19">
        <v>5.6510351953420398E-14</v>
      </c>
      <c r="S8" s="19">
        <v>5.5289106626332701E-14</v>
      </c>
      <c r="T8" s="19">
        <v>5.6510351953420398E-14</v>
      </c>
      <c r="U8" s="19">
        <v>5.5289106626332701E-14</v>
      </c>
      <c r="V8" s="19">
        <v>6.0951244051921094E-14</v>
      </c>
      <c r="W8" s="19">
        <v>5.4733995114020199E-14</v>
      </c>
      <c r="X8" s="19">
        <v>5.5289106626332701E-14</v>
      </c>
      <c r="Y8" s="19">
        <v>6.0951244051921094E-14</v>
      </c>
      <c r="Z8" s="19">
        <v>5.4733995114020199E-14</v>
      </c>
      <c r="AA8" s="19">
        <v>5.6066262743570399E-14</v>
      </c>
      <c r="AB8" s="19">
        <v>6.0618177144533497E-14</v>
      </c>
      <c r="AC8" s="19">
        <v>5.4733995114020199E-14</v>
      </c>
      <c r="AD8" s="19">
        <v>5.5622173533720298E-14</v>
      </c>
      <c r="AE8" s="19">
        <v>6.0951244051921094E-14</v>
      </c>
      <c r="AF8" s="19">
        <v>5.4733995114020199E-14</v>
      </c>
      <c r="AG8" s="19">
        <v>5.5622173533720298E-14</v>
      </c>
      <c r="AH8" s="19">
        <v>6.0951244051921094E-14</v>
      </c>
      <c r="AI8" s="19">
        <v>5.4733995114020199E-14</v>
      </c>
    </row>
    <row r="9" spans="1:35" x14ac:dyDescent="0.45">
      <c r="A9" s="19">
        <v>5.5178084323870198E-14</v>
      </c>
      <c r="B9" s="19">
        <v>5.3068660577082401E-14</v>
      </c>
      <c r="C9" s="19">
        <v>5.5511151231257802E-14</v>
      </c>
      <c r="D9" s="19">
        <v>5.3068660577082401E-14</v>
      </c>
      <c r="E9" s="19">
        <v>5.4400928206632601E-14</v>
      </c>
      <c r="F9" s="19">
        <v>5.7065463465732996E-14</v>
      </c>
      <c r="G9" s="19">
        <v>5.4622972811557702E-14</v>
      </c>
      <c r="H9" s="19">
        <v>5.3068660577082401E-14</v>
      </c>
      <c r="I9" s="19">
        <v>5.4511950509095098E-14</v>
      </c>
      <c r="J9" s="19">
        <v>5.3068660577082401E-14</v>
      </c>
      <c r="K9" s="19">
        <v>5.4178883601707601E-14</v>
      </c>
      <c r="L9" s="19">
        <v>6.0285110237146E-14</v>
      </c>
      <c r="M9" s="19">
        <v>5.4400928206632601E-14</v>
      </c>
      <c r="N9" s="19">
        <v>6.0285110237146E-14</v>
      </c>
      <c r="O9" s="19">
        <v>5.4956039718945198E-14</v>
      </c>
      <c r="P9" s="19">
        <v>6.3060667798708803E-14</v>
      </c>
      <c r="Q9" s="19">
        <v>5.5511151231257802E-14</v>
      </c>
      <c r="R9" s="19">
        <v>6.0285110237146E-14</v>
      </c>
      <c r="S9" s="19">
        <v>5.5733195836182802E-14</v>
      </c>
      <c r="T9" s="19">
        <v>6.0285110237146E-14</v>
      </c>
      <c r="U9" s="19">
        <v>5.4845017416482702E-14</v>
      </c>
      <c r="V9" s="19">
        <v>6.6058269965196802E-14</v>
      </c>
      <c r="W9" s="19">
        <v>5.4733995114020199E-14</v>
      </c>
      <c r="X9" s="19">
        <v>5.4845017416482702E-14</v>
      </c>
      <c r="Y9" s="19">
        <v>6.6058269965196802E-14</v>
      </c>
      <c r="Z9" s="19">
        <v>5.4733995114020199E-14</v>
      </c>
      <c r="AA9" s="19">
        <v>5.5400128928795299E-14</v>
      </c>
      <c r="AB9" s="19">
        <v>7.0055072853847302E-14</v>
      </c>
      <c r="AC9" s="19">
        <v>5.4733995114020199E-14</v>
      </c>
      <c r="AD9" s="19">
        <v>5.4622972811557702E-14</v>
      </c>
      <c r="AE9" s="19">
        <v>6.6058269965196802E-14</v>
      </c>
      <c r="AF9" s="19">
        <v>5.4733995114020199E-14</v>
      </c>
      <c r="AG9" s="19">
        <v>5.5067062021407701E-14</v>
      </c>
      <c r="AH9" s="19">
        <v>6.6058269965196802E-14</v>
      </c>
      <c r="AI9" s="19">
        <v>5.4733995114020199E-14</v>
      </c>
    </row>
    <row r="10" spans="1:35" x14ac:dyDescent="0.45">
      <c r="A10" s="19">
        <v>5.6066262743570399E-14</v>
      </c>
      <c r="B10" s="19">
        <v>5.3068660577082401E-14</v>
      </c>
      <c r="C10" s="19">
        <v>5.5067062021407701E-14</v>
      </c>
      <c r="D10" s="19">
        <v>5.3068660577082401E-14</v>
      </c>
      <c r="E10" s="19">
        <v>5.4289905904170098E-14</v>
      </c>
      <c r="F10" s="19">
        <v>5.7953641885433096E-14</v>
      </c>
      <c r="G10" s="19">
        <v>5.4289905904170098E-14</v>
      </c>
      <c r="H10" s="19">
        <v>5.3068660577082401E-14</v>
      </c>
      <c r="I10" s="19">
        <v>5.5067062021407701E-14</v>
      </c>
      <c r="J10" s="19">
        <v>5.3068660577082401E-14</v>
      </c>
      <c r="K10" s="19">
        <v>5.4067861299245098E-14</v>
      </c>
      <c r="L10" s="19">
        <v>5.9618976422370906E-14</v>
      </c>
      <c r="M10" s="19">
        <v>5.4845017416482702E-14</v>
      </c>
      <c r="N10" s="19">
        <v>5.9618976422370906E-14</v>
      </c>
      <c r="O10" s="19">
        <v>5.6066262743570399E-14</v>
      </c>
      <c r="P10" s="19">
        <v>6.0396132539608503E-14</v>
      </c>
      <c r="Q10" s="19">
        <v>5.5622173533720298E-14</v>
      </c>
      <c r="R10" s="19">
        <v>5.9618976422370906E-14</v>
      </c>
      <c r="S10" s="19">
        <v>5.5400128928795299E-14</v>
      </c>
      <c r="T10" s="19">
        <v>5.9618976422370906E-14</v>
      </c>
      <c r="U10" s="19">
        <v>5.5289106626332701E-14</v>
      </c>
      <c r="V10" s="19">
        <v>6.1839422471621194E-14</v>
      </c>
      <c r="W10" s="19">
        <v>5.4733995114020199E-14</v>
      </c>
      <c r="X10" s="19">
        <v>5.5289106626332701E-14</v>
      </c>
      <c r="Y10" s="19">
        <v>6.1839422471621194E-14</v>
      </c>
      <c r="Z10" s="19">
        <v>5.4733995114020199E-14</v>
      </c>
      <c r="AA10" s="19">
        <v>5.5733195836182802E-14</v>
      </c>
      <c r="AB10" s="19">
        <v>6.7279515292284398E-14</v>
      </c>
      <c r="AC10" s="19">
        <v>5.4733995114020199E-14</v>
      </c>
      <c r="AD10" s="19">
        <v>5.4956039718945198E-14</v>
      </c>
      <c r="AE10" s="19">
        <v>6.1839422471621194E-14</v>
      </c>
      <c r="AF10" s="19">
        <v>5.4733995114020199E-14</v>
      </c>
      <c r="AG10" s="19">
        <v>5.4956039718945198E-14</v>
      </c>
      <c r="AH10" s="19">
        <v>6.1839422471621194E-14</v>
      </c>
      <c r="AI10" s="19">
        <v>5.4733995114020199E-14</v>
      </c>
    </row>
    <row r="11" spans="1:35" x14ac:dyDescent="0.45">
      <c r="A11" s="19">
        <v>5.4622972811557702E-14</v>
      </c>
      <c r="B11" s="19">
        <v>5.3068660577082401E-14</v>
      </c>
      <c r="C11" s="19">
        <v>5.5289106626332701E-14</v>
      </c>
      <c r="D11" s="19">
        <v>5.3068660577082401E-14</v>
      </c>
      <c r="E11" s="19">
        <v>5.3623772089394998E-14</v>
      </c>
      <c r="F11" s="19">
        <v>5.7065463465732996E-14</v>
      </c>
      <c r="G11" s="19">
        <v>5.4067861299245098E-14</v>
      </c>
      <c r="H11" s="19">
        <v>5.3068660577082401E-14</v>
      </c>
      <c r="I11" s="19">
        <v>5.4511950509095098E-14</v>
      </c>
      <c r="J11" s="19">
        <v>5.3068660577082401E-14</v>
      </c>
      <c r="K11" s="19">
        <v>5.4845017416482702E-14</v>
      </c>
      <c r="L11" s="19">
        <v>5.6621374255882902E-14</v>
      </c>
      <c r="M11" s="19">
        <v>5.4067861299245098E-14</v>
      </c>
      <c r="N11" s="19">
        <v>5.6621374255882902E-14</v>
      </c>
      <c r="O11" s="19">
        <v>5.4733995114020199E-14</v>
      </c>
      <c r="P11" s="19">
        <v>6.0729199446996E-14</v>
      </c>
      <c r="Q11" s="19">
        <v>5.6066262743570399E-14</v>
      </c>
      <c r="R11" s="19">
        <v>5.6621374255882902E-14</v>
      </c>
      <c r="S11" s="19">
        <v>5.4733995114020199E-14</v>
      </c>
      <c r="T11" s="19">
        <v>5.6621374255882902E-14</v>
      </c>
      <c r="U11" s="19">
        <v>5.5067062021407701E-14</v>
      </c>
      <c r="V11" s="19">
        <v>6.6724403779971895E-14</v>
      </c>
      <c r="W11" s="19">
        <v>5.4733995114020199E-14</v>
      </c>
      <c r="X11" s="19">
        <v>5.5067062021407701E-14</v>
      </c>
      <c r="Y11" s="19">
        <v>6.6724403779971895E-14</v>
      </c>
      <c r="Z11" s="19">
        <v>5.4733995114020199E-14</v>
      </c>
      <c r="AA11" s="19">
        <v>5.6177285046032902E-14</v>
      </c>
      <c r="AB11" s="19">
        <v>6.6946448384896902E-14</v>
      </c>
      <c r="AC11" s="19">
        <v>5.4733995114020199E-14</v>
      </c>
      <c r="AD11" s="19">
        <v>5.4622972811557702E-14</v>
      </c>
      <c r="AE11" s="19">
        <v>6.6724403779971895E-14</v>
      </c>
      <c r="AF11" s="19">
        <v>5.4733995114020199E-14</v>
      </c>
      <c r="AG11" s="19">
        <v>5.6177285046032902E-14</v>
      </c>
      <c r="AH11" s="19">
        <v>6.6724403779971895E-14</v>
      </c>
      <c r="AI11" s="19">
        <v>5.4733995114020199E-14</v>
      </c>
    </row>
    <row r="12" spans="1:35" x14ac:dyDescent="0.45">
      <c r="A12" s="19">
        <v>5.5511151231257802E-14</v>
      </c>
      <c r="B12" s="19">
        <v>5.3068660577082401E-14</v>
      </c>
      <c r="C12" s="19">
        <v>5.5955240441107801E-14</v>
      </c>
      <c r="D12" s="19">
        <v>5.3068660577082401E-14</v>
      </c>
      <c r="E12" s="19">
        <v>5.4622972811557702E-14</v>
      </c>
      <c r="F12" s="19">
        <v>5.7176485768195499E-14</v>
      </c>
      <c r="G12" s="19">
        <v>5.4622972811557702E-14</v>
      </c>
      <c r="H12" s="19">
        <v>5.3068660577082401E-14</v>
      </c>
      <c r="I12" s="19">
        <v>5.4845017416482702E-14</v>
      </c>
      <c r="J12" s="19">
        <v>5.3068660577082401E-14</v>
      </c>
      <c r="K12" s="19">
        <v>5.6288307348495399E-14</v>
      </c>
      <c r="L12" s="19">
        <v>5.6399329650957902E-14</v>
      </c>
      <c r="M12" s="19">
        <v>5.4733995114020199E-14</v>
      </c>
      <c r="N12" s="19">
        <v>5.6399329650957902E-14</v>
      </c>
      <c r="O12" s="19">
        <v>5.4845017416482702E-14</v>
      </c>
      <c r="P12" s="19">
        <v>6.0063065632220906E-14</v>
      </c>
      <c r="Q12" s="19">
        <v>5.4845017416482702E-14</v>
      </c>
      <c r="R12" s="19">
        <v>5.6399329650957902E-14</v>
      </c>
      <c r="S12" s="19">
        <v>5.5622173533720298E-14</v>
      </c>
      <c r="T12" s="19">
        <v>5.6399329650957902E-14</v>
      </c>
      <c r="U12" s="19">
        <v>5.4622972811557702E-14</v>
      </c>
      <c r="V12" s="19">
        <v>6.5281113847959205E-14</v>
      </c>
      <c r="W12" s="19">
        <v>5.4733995114020199E-14</v>
      </c>
      <c r="X12" s="19">
        <v>5.4622972811557702E-14</v>
      </c>
      <c r="Y12" s="19">
        <v>6.5281113847959205E-14</v>
      </c>
      <c r="Z12" s="19">
        <v>5.4733995114020199E-14</v>
      </c>
      <c r="AA12" s="19">
        <v>5.5289106626332701E-14</v>
      </c>
      <c r="AB12" s="19">
        <v>6.8056671409522096E-14</v>
      </c>
      <c r="AC12" s="19">
        <v>5.4733995114020199E-14</v>
      </c>
      <c r="AD12" s="19">
        <v>5.6066262743570399E-14</v>
      </c>
      <c r="AE12" s="19">
        <v>6.5281113847959205E-14</v>
      </c>
      <c r="AF12" s="19">
        <v>5.4733995114020199E-14</v>
      </c>
      <c r="AG12" s="19">
        <v>5.5622173533720298E-14</v>
      </c>
      <c r="AH12" s="19">
        <v>6.5281113847959205E-14</v>
      </c>
      <c r="AI12" s="19">
        <v>5.4733995114020199E-14</v>
      </c>
    </row>
    <row r="13" spans="1:35" x14ac:dyDescent="0.45">
      <c r="A13" s="19">
        <v>5.5289106626332701E-14</v>
      </c>
      <c r="B13" s="19">
        <v>5.3068660577082401E-14</v>
      </c>
      <c r="C13" s="19">
        <v>5.4845017416482702E-14</v>
      </c>
      <c r="D13" s="19">
        <v>5.3068660577082401E-14</v>
      </c>
      <c r="E13" s="19">
        <v>5.3956838996782602E-14</v>
      </c>
      <c r="F13" s="19">
        <v>5.6621374255882902E-14</v>
      </c>
      <c r="G13" s="19">
        <v>5.4178883601707601E-14</v>
      </c>
      <c r="H13" s="19">
        <v>5.3068660577082401E-14</v>
      </c>
      <c r="I13" s="19">
        <v>5.4400928206632601E-14</v>
      </c>
      <c r="J13" s="19">
        <v>5.3068660577082401E-14</v>
      </c>
      <c r="K13" s="19">
        <v>5.4622972811557702E-14</v>
      </c>
      <c r="L13" s="19">
        <v>5.7065463465732996E-14</v>
      </c>
      <c r="M13" s="19">
        <v>5.4511950509095098E-14</v>
      </c>
      <c r="N13" s="19">
        <v>5.7065463465732996E-14</v>
      </c>
      <c r="O13" s="19">
        <v>5.5622173533720298E-14</v>
      </c>
      <c r="P13" s="19">
        <v>5.8508753397745699E-14</v>
      </c>
      <c r="Q13" s="19">
        <v>5.5955240441107801E-14</v>
      </c>
      <c r="R13" s="19">
        <v>5.7065463465732996E-14</v>
      </c>
      <c r="S13" s="19">
        <v>5.6177285046032902E-14</v>
      </c>
      <c r="T13" s="19">
        <v>5.7065463465732996E-14</v>
      </c>
      <c r="U13" s="19">
        <v>5.4400928206632601E-14</v>
      </c>
      <c r="V13" s="19">
        <v>6.0063065632220906E-14</v>
      </c>
      <c r="W13" s="19">
        <v>5.4733995114020199E-14</v>
      </c>
      <c r="X13" s="19">
        <v>5.4400928206632601E-14</v>
      </c>
      <c r="Y13" s="19">
        <v>6.0063065632220906E-14</v>
      </c>
      <c r="Z13" s="19">
        <v>5.4733995114020199E-14</v>
      </c>
      <c r="AA13" s="19">
        <v>5.5400128928795299E-14</v>
      </c>
      <c r="AB13" s="19">
        <v>5.7953641885433096E-14</v>
      </c>
      <c r="AC13" s="19">
        <v>5.4733995114020199E-14</v>
      </c>
      <c r="AD13" s="19">
        <v>5.5289106626332701E-14</v>
      </c>
      <c r="AE13" s="19">
        <v>6.0063065632220906E-14</v>
      </c>
      <c r="AF13" s="19">
        <v>5.4733995114020199E-14</v>
      </c>
      <c r="AG13" s="19">
        <v>5.5511151231257802E-14</v>
      </c>
      <c r="AH13" s="19">
        <v>6.0063065632220906E-14</v>
      </c>
      <c r="AI13" s="19">
        <v>5.4733995114020199E-14</v>
      </c>
    </row>
    <row r="14" spans="1:35" x14ac:dyDescent="0.45">
      <c r="A14" s="19">
        <v>5.5067062021407701E-14</v>
      </c>
      <c r="B14" s="19">
        <v>5.3068660577082401E-14</v>
      </c>
      <c r="C14" s="19">
        <v>5.5067062021407701E-14</v>
      </c>
      <c r="D14" s="19">
        <v>5.3068660577082401E-14</v>
      </c>
      <c r="E14" s="19">
        <v>5.4733995114020199E-14</v>
      </c>
      <c r="F14" s="19">
        <v>5.8175686490358203E-14</v>
      </c>
      <c r="G14" s="19">
        <v>5.5178084323870198E-14</v>
      </c>
      <c r="H14" s="19">
        <v>5.3068660577082401E-14</v>
      </c>
      <c r="I14" s="19">
        <v>5.4622972811557702E-14</v>
      </c>
      <c r="J14" s="19">
        <v>5.3068660577082401E-14</v>
      </c>
      <c r="K14" s="19">
        <v>5.5067062021407701E-14</v>
      </c>
      <c r="L14" s="19">
        <v>5.89528426075958E-14</v>
      </c>
      <c r="M14" s="19">
        <v>5.5289106626332701E-14</v>
      </c>
      <c r="N14" s="19">
        <v>5.89528426075958E-14</v>
      </c>
      <c r="O14" s="19">
        <v>5.5289106626332701E-14</v>
      </c>
      <c r="P14" s="19">
        <v>5.9174887212520806E-14</v>
      </c>
      <c r="Q14" s="19">
        <v>5.5511151231257802E-14</v>
      </c>
      <c r="R14" s="19">
        <v>5.89528426075958E-14</v>
      </c>
      <c r="S14" s="19">
        <v>5.5733195836182802E-14</v>
      </c>
      <c r="T14" s="19">
        <v>5.89528426075958E-14</v>
      </c>
      <c r="U14" s="19">
        <v>5.4733995114020199E-14</v>
      </c>
      <c r="V14" s="19">
        <v>6.5392136150421695E-14</v>
      </c>
      <c r="W14" s="19">
        <v>5.4733995114020199E-14</v>
      </c>
      <c r="X14" s="19">
        <v>5.4733995114020199E-14</v>
      </c>
      <c r="Y14" s="19">
        <v>6.5392136150421695E-14</v>
      </c>
      <c r="Z14" s="19">
        <v>5.4733995114020199E-14</v>
      </c>
      <c r="AA14" s="19">
        <v>5.5178084323870198E-14</v>
      </c>
      <c r="AB14" s="19">
        <v>6.9277916736609705E-14</v>
      </c>
      <c r="AC14" s="19">
        <v>5.4733995114020199E-14</v>
      </c>
      <c r="AD14" s="19">
        <v>5.4956039718945198E-14</v>
      </c>
      <c r="AE14" s="19">
        <v>6.5392136150421695E-14</v>
      </c>
      <c r="AF14" s="19">
        <v>5.4733995114020199E-14</v>
      </c>
      <c r="AG14" s="19">
        <v>5.5178084323870198E-14</v>
      </c>
      <c r="AH14" s="19">
        <v>6.5392136150421695E-14</v>
      </c>
      <c r="AI14" s="19">
        <v>5.4733995114020199E-14</v>
      </c>
    </row>
    <row r="15" spans="1:35" x14ac:dyDescent="0.45">
      <c r="A15" s="19">
        <v>5.5067062021407701E-14</v>
      </c>
      <c r="B15" s="19">
        <v>5.3068660577082401E-14</v>
      </c>
      <c r="C15" s="19">
        <v>5.5511151231257802E-14</v>
      </c>
      <c r="D15" s="19">
        <v>5.3068660577082401E-14</v>
      </c>
      <c r="E15" s="19">
        <v>5.3956838996782602E-14</v>
      </c>
      <c r="F15" s="19">
        <v>5.7287508070658002E-14</v>
      </c>
      <c r="G15" s="19">
        <v>5.4622972811557702E-14</v>
      </c>
      <c r="H15" s="19">
        <v>5.3068660577082401E-14</v>
      </c>
      <c r="I15" s="19">
        <v>5.5178084323870198E-14</v>
      </c>
      <c r="J15" s="19">
        <v>5.3068660577082401E-14</v>
      </c>
      <c r="K15" s="19">
        <v>5.4289905904170098E-14</v>
      </c>
      <c r="L15" s="19">
        <v>5.9285909514983296E-14</v>
      </c>
      <c r="M15" s="19">
        <v>5.5067062021407701E-14</v>
      </c>
      <c r="N15" s="19">
        <v>5.9285909514983296E-14</v>
      </c>
      <c r="O15" s="19">
        <v>5.4511950509095098E-14</v>
      </c>
      <c r="P15" s="19">
        <v>5.9618976422370906E-14</v>
      </c>
      <c r="Q15" s="19">
        <v>5.5178084323870198E-14</v>
      </c>
      <c r="R15" s="19">
        <v>5.9285909514983296E-14</v>
      </c>
      <c r="S15" s="19">
        <v>5.6066262743570399E-14</v>
      </c>
      <c r="T15" s="19">
        <v>5.9285909514983296E-14</v>
      </c>
      <c r="U15" s="19">
        <v>5.5400128928795299E-14</v>
      </c>
      <c r="V15" s="19">
        <v>6.4614980033184098E-14</v>
      </c>
      <c r="W15" s="19">
        <v>5.4733995114020199E-14</v>
      </c>
      <c r="X15" s="19">
        <v>5.5400128928795299E-14</v>
      </c>
      <c r="Y15" s="19">
        <v>6.4614980033184098E-14</v>
      </c>
      <c r="Z15" s="19">
        <v>5.4733995114020199E-14</v>
      </c>
      <c r="AA15" s="19">
        <v>5.6066262743570399E-14</v>
      </c>
      <c r="AB15" s="19">
        <v>6.5281113847959205E-14</v>
      </c>
      <c r="AC15" s="19">
        <v>5.4733995114020199E-14</v>
      </c>
      <c r="AD15" s="19">
        <v>5.4845017416482702E-14</v>
      </c>
      <c r="AE15" s="19">
        <v>6.4614980033184098E-14</v>
      </c>
      <c r="AF15" s="19">
        <v>5.4733995114020199E-14</v>
      </c>
      <c r="AG15" s="19">
        <v>5.6399329650957902E-14</v>
      </c>
      <c r="AH15" s="19">
        <v>6.4614980033184098E-14</v>
      </c>
      <c r="AI15" s="19">
        <v>5.4733995114020199E-14</v>
      </c>
    </row>
    <row r="16" spans="1:35" x14ac:dyDescent="0.45">
      <c r="A16" s="19">
        <v>5.5289106626332701E-14</v>
      </c>
      <c r="B16" s="19">
        <v>5.3068660577082401E-14</v>
      </c>
      <c r="C16" s="19">
        <v>5.6066262743570399E-14</v>
      </c>
      <c r="D16" s="19">
        <v>5.3068660577082401E-14</v>
      </c>
      <c r="E16" s="19">
        <v>5.4511950509095098E-14</v>
      </c>
      <c r="F16" s="19">
        <v>5.7176485768195499E-14</v>
      </c>
      <c r="G16" s="19">
        <v>5.4622972811557702E-14</v>
      </c>
      <c r="H16" s="19">
        <v>5.3068660577082401E-14</v>
      </c>
      <c r="I16" s="19">
        <v>5.4289905904170098E-14</v>
      </c>
      <c r="J16" s="19">
        <v>5.3068660577082401E-14</v>
      </c>
      <c r="K16" s="19">
        <v>5.4845017416482702E-14</v>
      </c>
      <c r="L16" s="19">
        <v>5.5622173533720298E-14</v>
      </c>
      <c r="M16" s="19">
        <v>5.4067861299245098E-14</v>
      </c>
      <c r="N16" s="19">
        <v>5.5622173533720298E-14</v>
      </c>
      <c r="O16" s="19">
        <v>5.4622972811557702E-14</v>
      </c>
      <c r="P16" s="19">
        <v>5.7176485768195499E-14</v>
      </c>
      <c r="Q16" s="19">
        <v>5.5067062021407701E-14</v>
      </c>
      <c r="R16" s="19">
        <v>5.5622173533720298E-14</v>
      </c>
      <c r="S16" s="19">
        <v>5.5511151231257802E-14</v>
      </c>
      <c r="T16" s="19">
        <v>5.5622173533720298E-14</v>
      </c>
      <c r="U16" s="19">
        <v>5.5622173533720298E-14</v>
      </c>
      <c r="V16" s="19">
        <v>5.9507954119908302E-14</v>
      </c>
      <c r="W16" s="19">
        <v>5.4733995114020199E-14</v>
      </c>
      <c r="X16" s="19">
        <v>5.5622173533720298E-14</v>
      </c>
      <c r="Y16" s="19">
        <v>5.9507954119908302E-14</v>
      </c>
      <c r="Z16" s="19">
        <v>5.4733995114020199E-14</v>
      </c>
      <c r="AA16" s="19">
        <v>5.5178084323870198E-14</v>
      </c>
      <c r="AB16" s="19">
        <v>6.0618177144533497E-14</v>
      </c>
      <c r="AC16" s="19">
        <v>5.4733995114020199E-14</v>
      </c>
      <c r="AD16" s="19">
        <v>5.5400128928795299E-14</v>
      </c>
      <c r="AE16" s="19">
        <v>5.9507954119908302E-14</v>
      </c>
      <c r="AF16" s="19">
        <v>5.4733995114020199E-14</v>
      </c>
      <c r="AG16" s="19">
        <v>5.5400128928795299E-14</v>
      </c>
      <c r="AH16" s="19">
        <v>5.9507954119908302E-14</v>
      </c>
      <c r="AI16" s="19">
        <v>5.4733995114020199E-14</v>
      </c>
    </row>
    <row r="17" spans="1:35" x14ac:dyDescent="0.45">
      <c r="A17" s="19">
        <v>5.5955240441107801E-14</v>
      </c>
      <c r="B17" s="19">
        <v>5.3068660577082401E-14</v>
      </c>
      <c r="C17" s="19">
        <v>5.5289106626332701E-14</v>
      </c>
      <c r="D17" s="19">
        <v>5.3068660577082401E-14</v>
      </c>
      <c r="E17" s="19">
        <v>5.4511950509095098E-14</v>
      </c>
      <c r="F17" s="19">
        <v>5.8286708792820706E-14</v>
      </c>
      <c r="G17" s="19">
        <v>5.4289905904170098E-14</v>
      </c>
      <c r="H17" s="19">
        <v>5.3068660577082401E-14</v>
      </c>
      <c r="I17" s="19">
        <v>5.4622972811557702E-14</v>
      </c>
      <c r="J17" s="19">
        <v>5.3068660577082401E-14</v>
      </c>
      <c r="K17" s="19">
        <v>5.5289106626332701E-14</v>
      </c>
      <c r="L17" s="19">
        <v>6.0285110237146E-14</v>
      </c>
      <c r="M17" s="19">
        <v>5.4733995114020199E-14</v>
      </c>
      <c r="N17" s="19">
        <v>6.0285110237146E-14</v>
      </c>
      <c r="O17" s="19">
        <v>5.4400928206632601E-14</v>
      </c>
      <c r="P17" s="19">
        <v>6.1062266354383597E-14</v>
      </c>
      <c r="Q17" s="19">
        <v>5.5511151231257802E-14</v>
      </c>
      <c r="R17" s="19">
        <v>6.0285110237146E-14</v>
      </c>
      <c r="S17" s="19">
        <v>5.5067062021407701E-14</v>
      </c>
      <c r="T17" s="19">
        <v>6.0285110237146E-14</v>
      </c>
      <c r="U17" s="19">
        <v>5.5733195836182802E-14</v>
      </c>
      <c r="V17" s="19">
        <v>6.2172489379008703E-14</v>
      </c>
      <c r="W17" s="19">
        <v>5.4733995114020199E-14</v>
      </c>
      <c r="X17" s="19">
        <v>5.5289106626332701E-14</v>
      </c>
      <c r="Y17" s="19">
        <v>6.2172489379008703E-14</v>
      </c>
      <c r="Z17" s="19">
        <v>5.4733995114020199E-14</v>
      </c>
      <c r="AA17" s="19">
        <v>5.6399329650957902E-14</v>
      </c>
      <c r="AB17" s="19">
        <v>6.4503957730721595E-14</v>
      </c>
      <c r="AC17" s="19">
        <v>5.4733995114020199E-14</v>
      </c>
      <c r="AD17" s="19">
        <v>5.5178084323870198E-14</v>
      </c>
      <c r="AE17" s="19">
        <v>6.2172489379008703E-14</v>
      </c>
      <c r="AF17" s="19">
        <v>5.4733995114020199E-14</v>
      </c>
      <c r="AG17" s="19">
        <v>5.5400128928795299E-14</v>
      </c>
      <c r="AH17" s="19">
        <v>6.2172489379008703E-14</v>
      </c>
      <c r="AI17" s="19">
        <v>5.4733995114020199E-14</v>
      </c>
    </row>
    <row r="18" spans="1:35" x14ac:dyDescent="0.45">
      <c r="A18" s="19">
        <v>5.4956039718945198E-14</v>
      </c>
      <c r="B18" s="19">
        <v>5.3068660577082401E-14</v>
      </c>
      <c r="C18" s="19">
        <v>5.5622173533720298E-14</v>
      </c>
      <c r="D18" s="19">
        <v>5.3068660577082401E-14</v>
      </c>
      <c r="E18" s="19">
        <v>5.4622972811557702E-14</v>
      </c>
      <c r="F18" s="19">
        <v>5.8508753397745699E-14</v>
      </c>
      <c r="G18" s="19">
        <v>5.5178084323870198E-14</v>
      </c>
      <c r="H18" s="19">
        <v>5.3068660577082401E-14</v>
      </c>
      <c r="I18" s="19">
        <v>5.5178084323870198E-14</v>
      </c>
      <c r="J18" s="19">
        <v>5.3068660577082401E-14</v>
      </c>
      <c r="K18" s="19">
        <v>5.5067062021407701E-14</v>
      </c>
      <c r="L18" s="19">
        <v>6.1284310959308603E-14</v>
      </c>
      <c r="M18" s="19">
        <v>5.4622972811557702E-14</v>
      </c>
      <c r="N18" s="19">
        <v>6.1284310959308603E-14</v>
      </c>
      <c r="O18" s="19">
        <v>5.5622173533720298E-14</v>
      </c>
      <c r="P18" s="19">
        <v>5.9729998724833397E-14</v>
      </c>
      <c r="Q18" s="19">
        <v>5.5178084323870198E-14</v>
      </c>
      <c r="R18" s="19">
        <v>6.1284310959308603E-14</v>
      </c>
      <c r="S18" s="19">
        <v>5.5178084323870198E-14</v>
      </c>
      <c r="T18" s="19">
        <v>6.1284310959308603E-14</v>
      </c>
      <c r="U18" s="19">
        <v>5.5400128928795299E-14</v>
      </c>
      <c r="V18" s="19">
        <v>6.0951244051921094E-14</v>
      </c>
      <c r="W18" s="19">
        <v>5.4733995114020199E-14</v>
      </c>
      <c r="X18" s="19">
        <v>5.5400128928795299E-14</v>
      </c>
      <c r="Y18" s="19">
        <v>6.0951244051921094E-14</v>
      </c>
      <c r="Z18" s="19">
        <v>5.4733995114020199E-14</v>
      </c>
      <c r="AA18" s="19">
        <v>5.4622972811557702E-14</v>
      </c>
      <c r="AB18" s="19">
        <v>6.9277916736609705E-14</v>
      </c>
      <c r="AC18" s="19">
        <v>5.4733995114020199E-14</v>
      </c>
      <c r="AD18" s="19">
        <v>5.5511151231257802E-14</v>
      </c>
      <c r="AE18" s="19">
        <v>6.0951244051921094E-14</v>
      </c>
      <c r="AF18" s="19">
        <v>5.4733995114020199E-14</v>
      </c>
      <c r="AG18" s="19">
        <v>5.5955240441107801E-14</v>
      </c>
      <c r="AH18" s="19">
        <v>6.0951244051921094E-14</v>
      </c>
      <c r="AI18" s="19">
        <v>5.4733995114020199E-14</v>
      </c>
    </row>
    <row r="19" spans="1:35" x14ac:dyDescent="0.45">
      <c r="A19" s="19">
        <v>5.5067062021407701E-14</v>
      </c>
      <c r="B19" s="19">
        <v>5.3068660577082401E-14</v>
      </c>
      <c r="C19" s="19">
        <v>5.5955240441107801E-14</v>
      </c>
      <c r="D19" s="19">
        <v>5.3068660577082401E-14</v>
      </c>
      <c r="E19" s="19">
        <v>5.5178084323870198E-14</v>
      </c>
      <c r="F19" s="19">
        <v>5.8508753397745699E-14</v>
      </c>
      <c r="G19" s="19">
        <v>5.4511950509095098E-14</v>
      </c>
      <c r="H19" s="19">
        <v>5.3068660577082401E-14</v>
      </c>
      <c r="I19" s="19">
        <v>5.4622972811557702E-14</v>
      </c>
      <c r="J19" s="19">
        <v>5.3068660577082401E-14</v>
      </c>
      <c r="K19" s="19">
        <v>5.5511151231257802E-14</v>
      </c>
      <c r="L19" s="19">
        <v>7.2386541205560194E-14</v>
      </c>
      <c r="M19" s="19">
        <v>5.5067062021407701E-14</v>
      </c>
      <c r="N19" s="19">
        <v>7.2386541205560194E-14</v>
      </c>
      <c r="O19" s="19">
        <v>5.5733195836182802E-14</v>
      </c>
      <c r="P19" s="19">
        <v>8.6819440525687204E-14</v>
      </c>
      <c r="Q19" s="19">
        <v>5.5067062021407701E-14</v>
      </c>
      <c r="R19" s="19">
        <v>7.2386541205560194E-14</v>
      </c>
      <c r="S19" s="19">
        <v>5.4622972811557702E-14</v>
      </c>
      <c r="T19" s="19">
        <v>7.2386541205560194E-14</v>
      </c>
      <c r="U19" s="19">
        <v>5.4956039718945198E-14</v>
      </c>
      <c r="V19" s="19">
        <v>1.0480505352461399E-13</v>
      </c>
      <c r="W19" s="19">
        <v>5.4733995114020199E-14</v>
      </c>
      <c r="X19" s="19">
        <v>5.4956039718945198E-14</v>
      </c>
      <c r="Y19" s="19">
        <v>1.0480505352461399E-13</v>
      </c>
      <c r="Z19" s="19">
        <v>5.4733995114020199E-14</v>
      </c>
      <c r="AA19" s="19">
        <v>5.5511151231257802E-14</v>
      </c>
      <c r="AB19" s="19">
        <v>1.2512213487525499E-13</v>
      </c>
      <c r="AC19" s="19">
        <v>5.4733995114020199E-14</v>
      </c>
      <c r="AD19" s="19">
        <v>5.5622173533720298E-14</v>
      </c>
      <c r="AE19" s="19">
        <v>1.0480505352461399E-13</v>
      </c>
      <c r="AF19" s="19">
        <v>5.4733995114020199E-14</v>
      </c>
      <c r="AG19" s="19">
        <v>5.5178084323870198E-14</v>
      </c>
      <c r="AH19" s="19">
        <v>1.0480505352461399E-13</v>
      </c>
      <c r="AI19" s="19">
        <v>5.4733995114020199E-14</v>
      </c>
    </row>
    <row r="20" spans="1:35" x14ac:dyDescent="0.45">
      <c r="A20" s="19">
        <v>5.5289106626332701E-14</v>
      </c>
      <c r="B20" s="19">
        <v>5.3068660577082401E-14</v>
      </c>
      <c r="C20" s="19">
        <v>5.5511151231257802E-14</v>
      </c>
      <c r="D20" s="19">
        <v>5.3068660577082401E-14</v>
      </c>
      <c r="E20" s="19">
        <v>5.4067861299245098E-14</v>
      </c>
      <c r="F20" s="19">
        <v>5.6954441163270505E-14</v>
      </c>
      <c r="G20" s="19">
        <v>5.4733995114020199E-14</v>
      </c>
      <c r="H20" s="19">
        <v>5.3068660577082401E-14</v>
      </c>
      <c r="I20" s="19">
        <v>5.4400928206632601E-14</v>
      </c>
      <c r="J20" s="19">
        <v>5.3068660577082401E-14</v>
      </c>
      <c r="K20" s="19">
        <v>5.5067062021407701E-14</v>
      </c>
      <c r="L20" s="19">
        <v>5.5178084323870198E-14</v>
      </c>
      <c r="M20" s="19">
        <v>5.4400928206632601E-14</v>
      </c>
      <c r="N20" s="19">
        <v>5.5178084323870198E-14</v>
      </c>
      <c r="O20" s="19">
        <v>5.5067062021407701E-14</v>
      </c>
      <c r="P20" s="19">
        <v>5.5511151231257802E-14</v>
      </c>
      <c r="Q20" s="19">
        <v>5.5622173533720298E-14</v>
      </c>
      <c r="R20" s="19">
        <v>5.5178084323870198E-14</v>
      </c>
      <c r="S20" s="19">
        <v>5.4956039718945198E-14</v>
      </c>
      <c r="T20" s="19">
        <v>5.5178084323870198E-14</v>
      </c>
      <c r="U20" s="19">
        <v>5.4845017416482702E-14</v>
      </c>
      <c r="V20" s="19">
        <v>5.7509552675583096E-14</v>
      </c>
      <c r="W20" s="19">
        <v>5.4733995114020199E-14</v>
      </c>
      <c r="X20" s="19">
        <v>5.4845017416482702E-14</v>
      </c>
      <c r="Y20" s="19">
        <v>5.7509552675583096E-14</v>
      </c>
      <c r="Z20" s="19">
        <v>5.4733995114020199E-14</v>
      </c>
      <c r="AA20" s="19">
        <v>5.5733195836182802E-14</v>
      </c>
      <c r="AB20" s="19">
        <v>5.6621374255882902E-14</v>
      </c>
      <c r="AC20" s="19">
        <v>5.4733995114020199E-14</v>
      </c>
      <c r="AD20" s="19">
        <v>5.5289106626332701E-14</v>
      </c>
      <c r="AE20" s="19">
        <v>5.7509552675583096E-14</v>
      </c>
      <c r="AF20" s="19">
        <v>5.4733995114020199E-14</v>
      </c>
      <c r="AG20" s="19">
        <v>5.5733195836182802E-14</v>
      </c>
      <c r="AH20" s="19">
        <v>5.7509552675583096E-14</v>
      </c>
      <c r="AI20" s="19">
        <v>5.4733995114020199E-14</v>
      </c>
    </row>
    <row r="21" spans="1:35" x14ac:dyDescent="0.45">
      <c r="A21" s="19">
        <v>5.5622173533720298E-14</v>
      </c>
      <c r="B21" s="19">
        <v>5.3068660577082401E-14</v>
      </c>
      <c r="C21" s="19">
        <v>5.5955240441107801E-14</v>
      </c>
      <c r="D21" s="19">
        <v>5.3068660577082401E-14</v>
      </c>
      <c r="E21" s="19">
        <v>5.4956039718945198E-14</v>
      </c>
      <c r="F21" s="19">
        <v>5.7620574978045599E-14</v>
      </c>
      <c r="G21" s="19">
        <v>5.4400928206632601E-14</v>
      </c>
      <c r="H21" s="19">
        <v>5.3068660577082401E-14</v>
      </c>
      <c r="I21" s="19">
        <v>5.4400928206632601E-14</v>
      </c>
      <c r="J21" s="19">
        <v>5.3068660577082401E-14</v>
      </c>
      <c r="K21" s="19">
        <v>5.5178084323870198E-14</v>
      </c>
      <c r="L21" s="19">
        <v>5.7065463465732996E-14</v>
      </c>
      <c r="M21" s="19">
        <v>5.4511950509095098E-14</v>
      </c>
      <c r="N21" s="19">
        <v>5.7065463465732996E-14</v>
      </c>
      <c r="O21" s="19">
        <v>5.4289905904170098E-14</v>
      </c>
      <c r="P21" s="19">
        <v>5.7731597280508102E-14</v>
      </c>
      <c r="Q21" s="19">
        <v>5.5178084323870198E-14</v>
      </c>
      <c r="R21" s="19">
        <v>5.7065463465732996E-14</v>
      </c>
      <c r="S21" s="19">
        <v>5.5622173533720298E-14</v>
      </c>
      <c r="T21" s="19">
        <v>5.7065463465732996E-14</v>
      </c>
      <c r="U21" s="19">
        <v>5.5733195836182802E-14</v>
      </c>
      <c r="V21" s="19">
        <v>6.1839422471621194E-14</v>
      </c>
      <c r="W21" s="19">
        <v>5.4733995114020199E-14</v>
      </c>
      <c r="X21" s="19">
        <v>5.5733195836182802E-14</v>
      </c>
      <c r="Y21" s="19">
        <v>6.1839422471621194E-14</v>
      </c>
      <c r="Z21" s="19">
        <v>5.4733995114020199E-14</v>
      </c>
      <c r="AA21" s="19">
        <v>5.4956039718945198E-14</v>
      </c>
      <c r="AB21" s="19">
        <v>6.3282712403633898E-14</v>
      </c>
      <c r="AC21" s="19">
        <v>5.4733995114020199E-14</v>
      </c>
      <c r="AD21" s="19">
        <v>5.5400128928795299E-14</v>
      </c>
      <c r="AE21" s="19">
        <v>6.1839422471621194E-14</v>
      </c>
      <c r="AF21" s="19">
        <v>5.4733995114020199E-14</v>
      </c>
      <c r="AG21" s="19">
        <v>5.4956039718945198E-14</v>
      </c>
      <c r="AH21" s="19">
        <v>6.1839422471621194E-14</v>
      </c>
      <c r="AI21" s="19">
        <v>5.4733995114020199E-14</v>
      </c>
    </row>
    <row r="22" spans="1:35" x14ac:dyDescent="0.45">
      <c r="A22" s="19">
        <v>5.5289106626332701E-14</v>
      </c>
      <c r="B22" s="19">
        <v>5.3068660577082401E-14</v>
      </c>
      <c r="C22" s="19">
        <v>5.5400128928795299E-14</v>
      </c>
      <c r="D22" s="19">
        <v>5.3068660577082401E-14</v>
      </c>
      <c r="E22" s="19">
        <v>5.4400928206632601E-14</v>
      </c>
      <c r="F22" s="19">
        <v>5.7176485768195499E-14</v>
      </c>
      <c r="G22" s="19">
        <v>5.4289905904170098E-14</v>
      </c>
      <c r="H22" s="19">
        <v>5.3068660577082401E-14</v>
      </c>
      <c r="I22" s="19">
        <v>5.4622972811557702E-14</v>
      </c>
      <c r="J22" s="19">
        <v>5.3068660577082401E-14</v>
      </c>
      <c r="K22" s="19">
        <v>5.5178084323870198E-14</v>
      </c>
      <c r="L22" s="19">
        <v>5.7065463465732996E-14</v>
      </c>
      <c r="M22" s="19">
        <v>5.5511151231257802E-14</v>
      </c>
      <c r="N22" s="19">
        <v>5.7065463465732996E-14</v>
      </c>
      <c r="O22" s="19">
        <v>5.4067861299245098E-14</v>
      </c>
      <c r="P22" s="19">
        <v>6.0285110237146E-14</v>
      </c>
      <c r="Q22" s="19">
        <v>5.5622173533720298E-14</v>
      </c>
      <c r="R22" s="19">
        <v>5.6399329650957902E-14</v>
      </c>
      <c r="S22" s="19">
        <v>5.5178084323870198E-14</v>
      </c>
      <c r="T22" s="19">
        <v>5.6399329650957902E-14</v>
      </c>
      <c r="U22" s="19">
        <v>5.5733195836182802E-14</v>
      </c>
      <c r="V22" s="19">
        <v>6.2727600891321294E-14</v>
      </c>
      <c r="W22" s="19">
        <v>5.4733995114020199E-14</v>
      </c>
      <c r="X22" s="19">
        <v>5.5511151231257802E-14</v>
      </c>
      <c r="Y22" s="19">
        <v>6.2727600891321294E-14</v>
      </c>
      <c r="Z22" s="19">
        <v>5.4733995114020199E-14</v>
      </c>
      <c r="AA22" s="19">
        <v>5.5400128928795299E-14</v>
      </c>
      <c r="AB22" s="19">
        <v>6.4392935428259004E-14</v>
      </c>
      <c r="AC22" s="19">
        <v>5.4733995114020199E-14</v>
      </c>
      <c r="AD22" s="19">
        <v>5.4400928206632601E-14</v>
      </c>
      <c r="AE22" s="19">
        <v>6.2727600891321294E-14</v>
      </c>
      <c r="AF22" s="19">
        <v>5.4733995114020199E-14</v>
      </c>
      <c r="AG22" s="19">
        <v>5.4400928206632601E-14</v>
      </c>
      <c r="AH22" s="19">
        <v>6.2727600891321294E-14</v>
      </c>
      <c r="AI22" s="19">
        <v>5.4733995114020199E-14</v>
      </c>
    </row>
    <row r="23" spans="1:35" x14ac:dyDescent="0.45">
      <c r="A23" s="19">
        <v>5.5511151231257802E-14</v>
      </c>
      <c r="B23" s="19">
        <v>5.3068660577082401E-14</v>
      </c>
      <c r="C23" s="19">
        <v>5.5067062021407701E-14</v>
      </c>
      <c r="D23" s="19">
        <v>5.3068660577082401E-14</v>
      </c>
      <c r="E23" s="19">
        <v>5.4178883601707601E-14</v>
      </c>
      <c r="F23" s="19">
        <v>5.8064664187895599E-14</v>
      </c>
      <c r="G23" s="19">
        <v>5.4845017416482702E-14</v>
      </c>
      <c r="H23" s="19">
        <v>5.3068660577082401E-14</v>
      </c>
      <c r="I23" s="19">
        <v>5.5400128928795299E-14</v>
      </c>
      <c r="J23" s="19">
        <v>5.3068660577082401E-14</v>
      </c>
      <c r="K23" s="19">
        <v>5.4956039718945198E-14</v>
      </c>
      <c r="L23" s="19">
        <v>5.89528426075958E-14</v>
      </c>
      <c r="M23" s="19">
        <v>5.4845017416482702E-14</v>
      </c>
      <c r="N23" s="19">
        <v>5.89528426075958E-14</v>
      </c>
      <c r="O23" s="19">
        <v>5.6066262743570399E-14</v>
      </c>
      <c r="P23" s="19">
        <v>5.9285909514983296E-14</v>
      </c>
      <c r="Q23" s="19">
        <v>5.6066262743570399E-14</v>
      </c>
      <c r="R23" s="19">
        <v>5.89528426075958E-14</v>
      </c>
      <c r="S23" s="19">
        <v>5.6288307348495399E-14</v>
      </c>
      <c r="T23" s="19">
        <v>5.89528426075958E-14</v>
      </c>
      <c r="U23" s="19">
        <v>5.5511151231257802E-14</v>
      </c>
      <c r="V23" s="19">
        <v>6.0063065632220906E-14</v>
      </c>
      <c r="W23" s="19">
        <v>5.4733995114020199E-14</v>
      </c>
      <c r="X23" s="19">
        <v>5.5511151231257802E-14</v>
      </c>
      <c r="Y23" s="19">
        <v>6.0063065632220906E-14</v>
      </c>
      <c r="Z23" s="19">
        <v>5.4733995114020199E-14</v>
      </c>
      <c r="AA23" s="19">
        <v>5.5178084323870198E-14</v>
      </c>
      <c r="AB23" s="19">
        <v>6.4837024638109104E-14</v>
      </c>
      <c r="AC23" s="19">
        <v>5.4733995114020199E-14</v>
      </c>
      <c r="AD23" s="19">
        <v>5.6066262743570399E-14</v>
      </c>
      <c r="AE23" s="19">
        <v>6.0063065632220906E-14</v>
      </c>
      <c r="AF23" s="19">
        <v>5.4733995114020199E-14</v>
      </c>
      <c r="AG23" s="19">
        <v>5.5400128928795299E-14</v>
      </c>
      <c r="AH23" s="19">
        <v>6.0063065632220906E-14</v>
      </c>
      <c r="AI23" s="19">
        <v>5.4733995114020199E-14</v>
      </c>
    </row>
    <row r="24" spans="1:35" x14ac:dyDescent="0.45">
      <c r="A24" s="19">
        <v>5.4956039718945198E-14</v>
      </c>
      <c r="B24" s="19">
        <v>5.3068660577082401E-14</v>
      </c>
      <c r="C24" s="19">
        <v>5.5400128928795299E-14</v>
      </c>
      <c r="D24" s="19">
        <v>5.3068660577082401E-14</v>
      </c>
      <c r="E24" s="19">
        <v>5.4289905904170098E-14</v>
      </c>
      <c r="F24" s="19">
        <v>5.8397731095283196E-14</v>
      </c>
      <c r="G24" s="19">
        <v>5.5067062021407701E-14</v>
      </c>
      <c r="H24" s="19">
        <v>5.3068660577082401E-14</v>
      </c>
      <c r="I24" s="19">
        <v>5.5400128928795299E-14</v>
      </c>
      <c r="J24" s="19">
        <v>5.3068660577082401E-14</v>
      </c>
      <c r="K24" s="19">
        <v>5.5178084323870198E-14</v>
      </c>
      <c r="L24" s="19">
        <v>6.3504757008558904E-14</v>
      </c>
      <c r="M24" s="19">
        <v>5.5289106626332701E-14</v>
      </c>
      <c r="N24" s="19">
        <v>6.3504757008558904E-14</v>
      </c>
      <c r="O24" s="19">
        <v>5.5511151231257802E-14</v>
      </c>
      <c r="P24" s="19">
        <v>6.8500760619372095E-14</v>
      </c>
      <c r="Q24" s="19">
        <v>5.4956039718945198E-14</v>
      </c>
      <c r="R24" s="19">
        <v>6.3504757008558904E-14</v>
      </c>
      <c r="S24" s="19">
        <v>5.4733995114020199E-14</v>
      </c>
      <c r="T24" s="19">
        <v>6.3504757008558904E-14</v>
      </c>
      <c r="U24" s="19">
        <v>5.6843418860808002E-14</v>
      </c>
      <c r="V24" s="19">
        <v>7.2497563508022697E-14</v>
      </c>
      <c r="W24" s="19">
        <v>5.4733995114020199E-14</v>
      </c>
      <c r="X24" s="19">
        <v>5.6843418860808002E-14</v>
      </c>
      <c r="Y24" s="19">
        <v>7.2497563508022697E-14</v>
      </c>
      <c r="Z24" s="19">
        <v>5.4733995114020199E-14</v>
      </c>
      <c r="AA24" s="19">
        <v>5.5511151231257802E-14</v>
      </c>
      <c r="AB24" s="19">
        <v>7.7160500211448304E-14</v>
      </c>
      <c r="AC24" s="19">
        <v>5.4733995114020199E-14</v>
      </c>
      <c r="AD24" s="19">
        <v>5.6066262743570399E-14</v>
      </c>
      <c r="AE24" s="19">
        <v>7.2497563508022697E-14</v>
      </c>
      <c r="AF24" s="19">
        <v>5.4733995114020199E-14</v>
      </c>
      <c r="AG24" s="19">
        <v>5.5622173533720298E-14</v>
      </c>
      <c r="AH24" s="19">
        <v>7.2497563508022697E-14</v>
      </c>
      <c r="AI24" s="19">
        <v>5.4733995114020199E-14</v>
      </c>
    </row>
    <row r="25" spans="1:35" x14ac:dyDescent="0.45">
      <c r="A25" s="19">
        <v>5.4956039718945198E-14</v>
      </c>
      <c r="B25" s="19">
        <v>5.3068660577082401E-14</v>
      </c>
      <c r="C25" s="19">
        <v>5.5733195836182802E-14</v>
      </c>
      <c r="D25" s="19">
        <v>5.3068660577082401E-14</v>
      </c>
      <c r="E25" s="19">
        <v>5.4289905904170098E-14</v>
      </c>
      <c r="F25" s="19">
        <v>5.7398530373120505E-14</v>
      </c>
      <c r="G25" s="19">
        <v>5.4733995114020199E-14</v>
      </c>
      <c r="H25" s="19">
        <v>5.3068660577082401E-14</v>
      </c>
      <c r="I25" s="19">
        <v>5.5400128928795299E-14</v>
      </c>
      <c r="J25" s="19">
        <v>5.3068660577082401E-14</v>
      </c>
      <c r="K25" s="19">
        <v>5.4622972811557702E-14</v>
      </c>
      <c r="L25" s="19">
        <v>5.4511950509095098E-14</v>
      </c>
      <c r="M25" s="19">
        <v>5.4178883601707601E-14</v>
      </c>
      <c r="N25" s="19">
        <v>5.4511950509095098E-14</v>
      </c>
      <c r="O25" s="19">
        <v>5.5067062021407701E-14</v>
      </c>
      <c r="P25" s="19">
        <v>5.6288307348495399E-14</v>
      </c>
      <c r="Q25" s="19">
        <v>5.4289905904170098E-14</v>
      </c>
      <c r="R25" s="19">
        <v>5.4511950509095098E-14</v>
      </c>
      <c r="S25" s="19">
        <v>5.5844218138645298E-14</v>
      </c>
      <c r="T25" s="19">
        <v>5.4511950509095098E-14</v>
      </c>
      <c r="U25" s="19">
        <v>5.6399329650957902E-14</v>
      </c>
      <c r="V25" s="19">
        <v>6.0285110237146E-14</v>
      </c>
      <c r="W25" s="19">
        <v>5.4733995114020199E-14</v>
      </c>
      <c r="X25" s="19">
        <v>5.6399329650957902E-14</v>
      </c>
      <c r="Y25" s="19">
        <v>6.0285110237146E-14</v>
      </c>
      <c r="Z25" s="19">
        <v>5.4733995114020199E-14</v>
      </c>
      <c r="AA25" s="19">
        <v>5.4622972811557702E-14</v>
      </c>
      <c r="AB25" s="19">
        <v>5.7953641885433096E-14</v>
      </c>
      <c r="AC25" s="19">
        <v>5.4733995114020199E-14</v>
      </c>
      <c r="AD25" s="19">
        <v>5.5289106626332701E-14</v>
      </c>
      <c r="AE25" s="19">
        <v>6.0285110237146E-14</v>
      </c>
      <c r="AF25" s="19">
        <v>5.4733995114020199E-14</v>
      </c>
      <c r="AG25" s="19">
        <v>5.4400928206632601E-14</v>
      </c>
      <c r="AH25" s="19">
        <v>6.0285110237146E-14</v>
      </c>
      <c r="AI25" s="19">
        <v>5.4733995114020199E-14</v>
      </c>
    </row>
    <row r="26" spans="1:35" x14ac:dyDescent="0.45">
      <c r="A26" s="19">
        <v>5.4622972811557702E-14</v>
      </c>
      <c r="B26" s="19">
        <v>5.3068660577082401E-14</v>
      </c>
      <c r="C26" s="19">
        <v>5.4622972811557702E-14</v>
      </c>
      <c r="D26" s="19">
        <v>5.3068660577082401E-14</v>
      </c>
      <c r="E26" s="19">
        <v>5.3845816694319998E-14</v>
      </c>
      <c r="F26" s="19">
        <v>5.6843418860808002E-14</v>
      </c>
      <c r="G26" s="19">
        <v>5.4511950509095098E-14</v>
      </c>
      <c r="H26" s="19">
        <v>5.3068660577082401E-14</v>
      </c>
      <c r="I26" s="19">
        <v>5.4400928206632601E-14</v>
      </c>
      <c r="J26" s="19">
        <v>5.3068660577082401E-14</v>
      </c>
      <c r="K26" s="19">
        <v>5.4289905904170098E-14</v>
      </c>
      <c r="L26" s="19">
        <v>5.8730798002670705E-14</v>
      </c>
      <c r="M26" s="19">
        <v>5.4400928206632601E-14</v>
      </c>
      <c r="N26" s="19">
        <v>5.8730798002670705E-14</v>
      </c>
      <c r="O26" s="19">
        <v>5.4178883601707601E-14</v>
      </c>
      <c r="P26" s="19">
        <v>6.0063065632220906E-14</v>
      </c>
      <c r="Q26" s="19">
        <v>5.5067062021407701E-14</v>
      </c>
      <c r="R26" s="19">
        <v>5.8730798002670705E-14</v>
      </c>
      <c r="S26" s="19">
        <v>5.5178084323870198E-14</v>
      </c>
      <c r="T26" s="19">
        <v>5.8730798002670705E-14</v>
      </c>
      <c r="U26" s="19">
        <v>5.4400928206632601E-14</v>
      </c>
      <c r="V26" s="19">
        <v>6.1839422471621194E-14</v>
      </c>
      <c r="W26" s="19">
        <v>5.4733995114020199E-14</v>
      </c>
      <c r="X26" s="19">
        <v>5.4400928206632601E-14</v>
      </c>
      <c r="Y26" s="19">
        <v>6.1839422471621194E-14</v>
      </c>
      <c r="Z26" s="19">
        <v>5.4733995114020199E-14</v>
      </c>
      <c r="AA26" s="19">
        <v>5.4400928206632601E-14</v>
      </c>
      <c r="AB26" s="19">
        <v>6.7501559897209505E-14</v>
      </c>
      <c r="AC26" s="19">
        <v>5.4733995114020199E-14</v>
      </c>
      <c r="AD26" s="19">
        <v>5.5289106626332701E-14</v>
      </c>
      <c r="AE26" s="19">
        <v>6.1839422471621194E-14</v>
      </c>
      <c r="AF26" s="19">
        <v>5.4733995114020199E-14</v>
      </c>
      <c r="AG26" s="19">
        <v>5.4178883601707601E-14</v>
      </c>
      <c r="AH26" s="19">
        <v>6.1839422471621194E-14</v>
      </c>
      <c r="AI26" s="19">
        <v>5.4733995114020199E-14</v>
      </c>
    </row>
    <row r="27" spans="1:35" x14ac:dyDescent="0.45">
      <c r="A27" s="19">
        <v>5.5622173533720298E-14</v>
      </c>
      <c r="B27" s="19">
        <v>5.3068660577082401E-14</v>
      </c>
      <c r="C27" s="19">
        <v>5.5622173533720298E-14</v>
      </c>
      <c r="D27" s="19">
        <v>5.3068660577082401E-14</v>
      </c>
      <c r="E27" s="19">
        <v>5.4289905904170098E-14</v>
      </c>
      <c r="F27" s="19">
        <v>5.8175686490358203E-14</v>
      </c>
      <c r="G27" s="19">
        <v>5.4511950509095098E-14</v>
      </c>
      <c r="H27" s="19">
        <v>5.3068660577082401E-14</v>
      </c>
      <c r="I27" s="19">
        <v>5.4733995114020199E-14</v>
      </c>
      <c r="J27" s="19">
        <v>5.3068660577082401E-14</v>
      </c>
      <c r="K27" s="19">
        <v>5.4400928206632601E-14</v>
      </c>
      <c r="L27" s="19">
        <v>5.9063864910058303E-14</v>
      </c>
      <c r="M27" s="19">
        <v>5.5178084323870198E-14</v>
      </c>
      <c r="N27" s="19">
        <v>5.9063864910058303E-14</v>
      </c>
      <c r="O27" s="19">
        <v>5.4956039718945198E-14</v>
      </c>
      <c r="P27" s="19">
        <v>5.8841820305133297E-14</v>
      </c>
      <c r="Q27" s="19">
        <v>5.5067062021407701E-14</v>
      </c>
      <c r="R27" s="19">
        <v>5.9063864910058303E-14</v>
      </c>
      <c r="S27" s="19">
        <v>5.5511151231257802E-14</v>
      </c>
      <c r="T27" s="19">
        <v>5.9063864910058303E-14</v>
      </c>
      <c r="U27" s="19">
        <v>5.4511950509095098E-14</v>
      </c>
      <c r="V27" s="19">
        <v>5.7620574978045599E-14</v>
      </c>
      <c r="W27" s="19">
        <v>5.4733995114020199E-14</v>
      </c>
      <c r="X27" s="19">
        <v>5.4511950509095098E-14</v>
      </c>
      <c r="Y27" s="19">
        <v>5.7620574978045599E-14</v>
      </c>
      <c r="Z27" s="19">
        <v>5.4733995114020199E-14</v>
      </c>
      <c r="AA27" s="19">
        <v>5.5955240441107801E-14</v>
      </c>
      <c r="AB27" s="19">
        <v>6.29496454962463E-14</v>
      </c>
      <c r="AC27" s="19">
        <v>5.4733995114020199E-14</v>
      </c>
      <c r="AD27" s="19">
        <v>5.5400128928795299E-14</v>
      </c>
      <c r="AE27" s="19">
        <v>5.7620574978045599E-14</v>
      </c>
      <c r="AF27" s="19">
        <v>5.4733995114020199E-14</v>
      </c>
      <c r="AG27" s="19">
        <v>5.5622173533720298E-14</v>
      </c>
      <c r="AH27" s="19">
        <v>5.7620574978045599E-14</v>
      </c>
      <c r="AI27" s="19">
        <v>5.4733995114020199E-14</v>
      </c>
    </row>
    <row r="28" spans="1:35" x14ac:dyDescent="0.45">
      <c r="A28" s="19">
        <v>5.5067062021407701E-14</v>
      </c>
      <c r="B28" s="19">
        <v>5.3068660577082401E-14</v>
      </c>
      <c r="C28" s="19">
        <v>5.6177285046032902E-14</v>
      </c>
      <c r="D28" s="19">
        <v>5.3068660577082401E-14</v>
      </c>
      <c r="E28" s="19">
        <v>5.4067861299245098E-14</v>
      </c>
      <c r="F28" s="19">
        <v>5.9618976422370906E-14</v>
      </c>
      <c r="G28" s="19">
        <v>5.4622972811557702E-14</v>
      </c>
      <c r="H28" s="19">
        <v>5.3068660577082401E-14</v>
      </c>
      <c r="I28" s="19">
        <v>5.4733995114020199E-14</v>
      </c>
      <c r="J28" s="19">
        <v>5.3068660577082401E-14</v>
      </c>
      <c r="K28" s="19">
        <v>5.4622972811557702E-14</v>
      </c>
      <c r="L28" s="19">
        <v>5.6177285046032902E-14</v>
      </c>
      <c r="M28" s="19">
        <v>5.4178883601707601E-14</v>
      </c>
      <c r="N28" s="19">
        <v>5.6177285046032902E-14</v>
      </c>
      <c r="O28" s="19">
        <v>5.6177285046032902E-14</v>
      </c>
      <c r="P28" s="19">
        <v>5.7731597280508102E-14</v>
      </c>
      <c r="Q28" s="19">
        <v>5.4845017416482702E-14</v>
      </c>
      <c r="R28" s="19">
        <v>5.6177285046032902E-14</v>
      </c>
      <c r="S28" s="19">
        <v>5.5289106626332701E-14</v>
      </c>
      <c r="T28" s="19">
        <v>5.6177285046032902E-14</v>
      </c>
      <c r="U28" s="19">
        <v>5.5733195836182802E-14</v>
      </c>
      <c r="V28" s="19">
        <v>5.7842619582970605E-14</v>
      </c>
      <c r="W28" s="19">
        <v>5.4733995114020199E-14</v>
      </c>
      <c r="X28" s="19">
        <v>5.5289106626332701E-14</v>
      </c>
      <c r="Y28" s="19">
        <v>5.7842619582970605E-14</v>
      </c>
      <c r="Z28" s="19">
        <v>5.4733995114020199E-14</v>
      </c>
      <c r="AA28" s="19">
        <v>5.5511151231257802E-14</v>
      </c>
      <c r="AB28" s="19">
        <v>6.1728400169158704E-14</v>
      </c>
      <c r="AC28" s="19">
        <v>5.4733995114020199E-14</v>
      </c>
      <c r="AD28" s="19">
        <v>5.5733195836182802E-14</v>
      </c>
      <c r="AE28" s="19">
        <v>5.7842619582970605E-14</v>
      </c>
      <c r="AF28" s="19">
        <v>5.4733995114020199E-14</v>
      </c>
      <c r="AG28" s="19">
        <v>5.5955240441107801E-14</v>
      </c>
      <c r="AH28" s="19">
        <v>5.7842619582970605E-14</v>
      </c>
      <c r="AI28" s="19">
        <v>5.4733995114020199E-14</v>
      </c>
    </row>
    <row r="29" spans="1:35" x14ac:dyDescent="0.45">
      <c r="A29" s="19">
        <v>5.5178084323870198E-14</v>
      </c>
      <c r="B29" s="19">
        <v>5.3068660577082401E-14</v>
      </c>
      <c r="C29" s="19">
        <v>5.4622972811557702E-14</v>
      </c>
      <c r="D29" s="19">
        <v>5.3068660577082401E-14</v>
      </c>
      <c r="E29" s="19">
        <v>5.3956838996782602E-14</v>
      </c>
      <c r="F29" s="19">
        <v>5.6732396558345499E-14</v>
      </c>
      <c r="G29" s="19">
        <v>5.4400928206632601E-14</v>
      </c>
      <c r="H29" s="19">
        <v>5.3068660577082401E-14</v>
      </c>
      <c r="I29" s="19">
        <v>5.5067062021407701E-14</v>
      </c>
      <c r="J29" s="19">
        <v>5.3068660577082401E-14</v>
      </c>
      <c r="K29" s="19">
        <v>5.4511950509095098E-14</v>
      </c>
      <c r="L29" s="19">
        <v>5.7398530373120505E-14</v>
      </c>
      <c r="M29" s="19">
        <v>5.4400928206632601E-14</v>
      </c>
      <c r="N29" s="19">
        <v>5.7398530373120505E-14</v>
      </c>
      <c r="O29" s="19">
        <v>5.4956039718945198E-14</v>
      </c>
      <c r="P29" s="19">
        <v>5.8175686490358203E-14</v>
      </c>
      <c r="Q29" s="19">
        <v>5.4622972811557702E-14</v>
      </c>
      <c r="R29" s="19">
        <v>5.7398530373120505E-14</v>
      </c>
      <c r="S29" s="19">
        <v>5.5733195836182802E-14</v>
      </c>
      <c r="T29" s="19">
        <v>5.7398530373120505E-14</v>
      </c>
      <c r="U29" s="19">
        <v>5.5955240441107801E-14</v>
      </c>
      <c r="V29" s="19">
        <v>5.9507954119908302E-14</v>
      </c>
      <c r="W29" s="19">
        <v>5.4733995114020199E-14</v>
      </c>
      <c r="X29" s="19">
        <v>5.5955240441107801E-14</v>
      </c>
      <c r="Y29" s="19">
        <v>5.9507954119908302E-14</v>
      </c>
      <c r="Z29" s="19">
        <v>5.4733995114020199E-14</v>
      </c>
      <c r="AA29" s="19">
        <v>5.6288307348495399E-14</v>
      </c>
      <c r="AB29" s="19">
        <v>6.0951244051921094E-14</v>
      </c>
      <c r="AC29" s="19">
        <v>5.4733995114020199E-14</v>
      </c>
      <c r="AD29" s="19">
        <v>5.4622972811557702E-14</v>
      </c>
      <c r="AE29" s="19">
        <v>5.9507954119908302E-14</v>
      </c>
      <c r="AF29" s="19">
        <v>5.4733995114020199E-14</v>
      </c>
      <c r="AG29" s="19">
        <v>5.5511151231257802E-14</v>
      </c>
      <c r="AH29" s="19">
        <v>5.9507954119908302E-14</v>
      </c>
      <c r="AI29" s="19">
        <v>5.4733995114020199E-14</v>
      </c>
    </row>
    <row r="30" spans="1:35" x14ac:dyDescent="0.45">
      <c r="A30" s="19">
        <v>5.5511151231257802E-14</v>
      </c>
      <c r="B30" s="19">
        <v>5.3068660577082401E-14</v>
      </c>
      <c r="C30" s="19">
        <v>5.5511151231257802E-14</v>
      </c>
      <c r="D30" s="19">
        <v>5.3068660577082401E-14</v>
      </c>
      <c r="E30" s="19">
        <v>5.4289905904170098E-14</v>
      </c>
      <c r="F30" s="19">
        <v>5.9174887212520806E-14</v>
      </c>
      <c r="G30" s="19">
        <v>5.4400928206632601E-14</v>
      </c>
      <c r="H30" s="19">
        <v>5.3068660577082401E-14</v>
      </c>
      <c r="I30" s="19">
        <v>5.4511950509095098E-14</v>
      </c>
      <c r="J30" s="19">
        <v>5.3068660577082401E-14</v>
      </c>
      <c r="K30" s="19">
        <v>5.4733995114020199E-14</v>
      </c>
      <c r="L30" s="19">
        <v>5.5955240441107801E-14</v>
      </c>
      <c r="M30" s="19">
        <v>5.4289905904170098E-14</v>
      </c>
      <c r="N30" s="19">
        <v>5.5955240441107801E-14</v>
      </c>
      <c r="O30" s="19">
        <v>5.4733995114020199E-14</v>
      </c>
      <c r="P30" s="19">
        <v>5.6621374255882902E-14</v>
      </c>
      <c r="Q30" s="19">
        <v>5.5844218138645298E-14</v>
      </c>
      <c r="R30" s="19">
        <v>5.5955240441107801E-14</v>
      </c>
      <c r="S30" s="19">
        <v>5.5400128928795299E-14</v>
      </c>
      <c r="T30" s="19">
        <v>5.5955240441107801E-14</v>
      </c>
      <c r="U30" s="19">
        <v>5.5844218138645298E-14</v>
      </c>
      <c r="V30" s="19">
        <v>6.1284310959308603E-14</v>
      </c>
      <c r="W30" s="19">
        <v>5.4733995114020199E-14</v>
      </c>
      <c r="X30" s="19">
        <v>5.5844218138645298E-14</v>
      </c>
      <c r="Y30" s="19">
        <v>6.1284310959308603E-14</v>
      </c>
      <c r="Z30" s="19">
        <v>5.4733995114020199E-14</v>
      </c>
      <c r="AA30" s="19">
        <v>5.5955240441107801E-14</v>
      </c>
      <c r="AB30" s="19">
        <v>6.3060667798708803E-14</v>
      </c>
      <c r="AC30" s="19">
        <v>5.4733995114020199E-14</v>
      </c>
      <c r="AD30" s="19">
        <v>5.6399329650957902E-14</v>
      </c>
      <c r="AE30" s="19">
        <v>6.1284310959308603E-14</v>
      </c>
      <c r="AF30" s="19">
        <v>5.4733995114020199E-14</v>
      </c>
      <c r="AG30" s="19">
        <v>5.5067062021407701E-14</v>
      </c>
      <c r="AH30" s="19">
        <v>6.1284310959308603E-14</v>
      </c>
      <c r="AI30" s="19">
        <v>5.4733995114020199E-14</v>
      </c>
    </row>
    <row r="31" spans="1:35" x14ac:dyDescent="0.45">
      <c r="A31" s="19">
        <v>5.5733195836182802E-14</v>
      </c>
      <c r="B31" s="19">
        <v>5.3068660577082401E-14</v>
      </c>
      <c r="C31" s="19">
        <v>5.5511151231257802E-14</v>
      </c>
      <c r="D31" s="19">
        <v>5.3068660577082401E-14</v>
      </c>
      <c r="E31" s="19">
        <v>5.4733995114020199E-14</v>
      </c>
      <c r="F31" s="19">
        <v>5.6843418860808002E-14</v>
      </c>
      <c r="G31" s="19">
        <v>5.4733995114020199E-14</v>
      </c>
      <c r="H31" s="19">
        <v>5.3068660577082401E-14</v>
      </c>
      <c r="I31" s="19">
        <v>5.4400928206632601E-14</v>
      </c>
      <c r="J31" s="19">
        <v>5.3068660577082401E-14</v>
      </c>
      <c r="K31" s="19">
        <v>5.5289106626332701E-14</v>
      </c>
      <c r="L31" s="19">
        <v>5.7620574978045599E-14</v>
      </c>
      <c r="M31" s="19">
        <v>5.4511950509095098E-14</v>
      </c>
      <c r="N31" s="19">
        <v>5.7620574978045599E-14</v>
      </c>
      <c r="O31" s="19">
        <v>5.5067062021407701E-14</v>
      </c>
      <c r="P31" s="19">
        <v>6.0951244051921094E-14</v>
      </c>
      <c r="Q31" s="19">
        <v>5.6288307348495399E-14</v>
      </c>
      <c r="R31" s="19">
        <v>5.7620574978045599E-14</v>
      </c>
      <c r="S31" s="19">
        <v>5.5844218138645298E-14</v>
      </c>
      <c r="T31" s="19">
        <v>5.7620574978045599E-14</v>
      </c>
      <c r="U31" s="19">
        <v>5.4622972811557702E-14</v>
      </c>
      <c r="V31" s="19">
        <v>6.3393734706096401E-14</v>
      </c>
      <c r="W31" s="19">
        <v>5.4733995114020199E-14</v>
      </c>
      <c r="X31" s="19">
        <v>5.4622972811557702E-14</v>
      </c>
      <c r="Y31" s="19">
        <v>6.3393734706096401E-14</v>
      </c>
      <c r="Z31" s="19">
        <v>5.4733995114020199E-14</v>
      </c>
      <c r="AA31" s="19">
        <v>5.5955240441107801E-14</v>
      </c>
      <c r="AB31" s="19">
        <v>6.6280314570121795E-14</v>
      </c>
      <c r="AC31" s="19">
        <v>5.4733995114020199E-14</v>
      </c>
      <c r="AD31" s="19">
        <v>5.5733195836182802E-14</v>
      </c>
      <c r="AE31" s="19">
        <v>6.3393734706096401E-14</v>
      </c>
      <c r="AF31" s="19">
        <v>5.4733995114020199E-14</v>
      </c>
      <c r="AG31" s="19">
        <v>5.6177285046032902E-14</v>
      </c>
      <c r="AH31" s="19">
        <v>6.3393734706096401E-14</v>
      </c>
      <c r="AI31" s="19">
        <v>5.4733995114020199E-14</v>
      </c>
    </row>
    <row r="32" spans="1:35" x14ac:dyDescent="0.45">
      <c r="A32" s="19">
        <v>5.4845017416482702E-14</v>
      </c>
      <c r="B32" s="19">
        <v>5.3068660577082401E-14</v>
      </c>
      <c r="C32" s="19">
        <v>5.5955240441107801E-14</v>
      </c>
      <c r="D32" s="19">
        <v>5.3068660577082401E-14</v>
      </c>
      <c r="E32" s="19">
        <v>5.4178883601707601E-14</v>
      </c>
      <c r="F32" s="19">
        <v>5.8508753397745699E-14</v>
      </c>
      <c r="G32" s="19">
        <v>5.4733995114020199E-14</v>
      </c>
      <c r="H32" s="19">
        <v>5.3068660577082401E-14</v>
      </c>
      <c r="I32" s="19">
        <v>5.4845017416482702E-14</v>
      </c>
      <c r="J32" s="19">
        <v>5.3068660577082401E-14</v>
      </c>
      <c r="K32" s="19">
        <v>5.5400128928795299E-14</v>
      </c>
      <c r="L32" s="19">
        <v>6.0618177144533497E-14</v>
      </c>
      <c r="M32" s="19">
        <v>5.4733995114020199E-14</v>
      </c>
      <c r="N32" s="19">
        <v>6.0618177144533497E-14</v>
      </c>
      <c r="O32" s="19">
        <v>5.4622972811557702E-14</v>
      </c>
      <c r="P32" s="19">
        <v>6.2283511681471206E-14</v>
      </c>
      <c r="Q32" s="19">
        <v>5.5289106626332701E-14</v>
      </c>
      <c r="R32" s="19">
        <v>6.0618177144533497E-14</v>
      </c>
      <c r="S32" s="19">
        <v>5.4845017416482702E-14</v>
      </c>
      <c r="T32" s="19">
        <v>6.0618177144533497E-14</v>
      </c>
      <c r="U32" s="19">
        <v>5.4511950509095098E-14</v>
      </c>
      <c r="V32" s="19">
        <v>6.5503158452884198E-14</v>
      </c>
      <c r="W32" s="19">
        <v>5.4733995114020199E-14</v>
      </c>
      <c r="X32" s="19">
        <v>5.4511950509095098E-14</v>
      </c>
      <c r="Y32" s="19">
        <v>6.5503158452884198E-14</v>
      </c>
      <c r="Z32" s="19">
        <v>5.4733995114020199E-14</v>
      </c>
      <c r="AA32" s="19">
        <v>5.5733195836182802E-14</v>
      </c>
      <c r="AB32" s="19">
        <v>7.3718808835110394E-14</v>
      </c>
      <c r="AC32" s="19">
        <v>5.4733995114020199E-14</v>
      </c>
      <c r="AD32" s="19">
        <v>5.5955240441107801E-14</v>
      </c>
      <c r="AE32" s="19">
        <v>6.5503158452884198E-14</v>
      </c>
      <c r="AF32" s="19">
        <v>5.4733995114020199E-14</v>
      </c>
      <c r="AG32" s="19">
        <v>5.5955240441107801E-14</v>
      </c>
      <c r="AH32" s="19">
        <v>6.5503158452884198E-14</v>
      </c>
      <c r="AI32" s="19">
        <v>5.4733995114020199E-14</v>
      </c>
    </row>
    <row r="33" spans="1:35" x14ac:dyDescent="0.45">
      <c r="A33" s="19">
        <v>5.5067062021407701E-14</v>
      </c>
      <c r="B33" s="19">
        <v>5.3068660577082401E-14</v>
      </c>
      <c r="C33" s="19">
        <v>5.5955240441107801E-14</v>
      </c>
      <c r="D33" s="19">
        <v>5.3068660577082401E-14</v>
      </c>
      <c r="E33" s="19">
        <v>5.4845017416482702E-14</v>
      </c>
      <c r="F33" s="19">
        <v>5.9396931817445799E-14</v>
      </c>
      <c r="G33" s="19">
        <v>5.4845017416482702E-14</v>
      </c>
      <c r="H33" s="19">
        <v>5.3068660577082401E-14</v>
      </c>
      <c r="I33" s="19">
        <v>5.4733995114020199E-14</v>
      </c>
      <c r="J33" s="19">
        <v>5.3068660577082401E-14</v>
      </c>
      <c r="K33" s="19">
        <v>5.3623772089394998E-14</v>
      </c>
      <c r="L33" s="19">
        <v>6.0507154842071006E-14</v>
      </c>
      <c r="M33" s="19">
        <v>5.5067062021407701E-14</v>
      </c>
      <c r="N33" s="19">
        <v>6.0507154842071006E-14</v>
      </c>
      <c r="O33" s="19">
        <v>5.5178084323870198E-14</v>
      </c>
      <c r="P33" s="19">
        <v>6.6391336872584298E-14</v>
      </c>
      <c r="Q33" s="19">
        <v>5.4845017416482702E-14</v>
      </c>
      <c r="R33" s="19">
        <v>6.0507154842071006E-14</v>
      </c>
      <c r="S33" s="19">
        <v>5.4622972811557702E-14</v>
      </c>
      <c r="T33" s="19">
        <v>6.0507154842071006E-14</v>
      </c>
      <c r="U33" s="19">
        <v>5.5955240441107801E-14</v>
      </c>
      <c r="V33" s="19">
        <v>7.4051875742497903E-14</v>
      </c>
      <c r="W33" s="19">
        <v>5.4733995114020199E-14</v>
      </c>
      <c r="X33" s="19">
        <v>5.5511151231257802E-14</v>
      </c>
      <c r="Y33" s="19">
        <v>7.4051875742497903E-14</v>
      </c>
      <c r="Z33" s="19">
        <v>5.4733995114020199E-14</v>
      </c>
      <c r="AA33" s="19">
        <v>5.5844218138645298E-14</v>
      </c>
      <c r="AB33" s="19">
        <v>8.0713213890248805E-14</v>
      </c>
      <c r="AC33" s="19">
        <v>5.4733995114020199E-14</v>
      </c>
      <c r="AD33" s="19">
        <v>5.5400128928795299E-14</v>
      </c>
      <c r="AE33" s="19">
        <v>7.4051875742497903E-14</v>
      </c>
      <c r="AF33" s="19">
        <v>5.4733995114020199E-14</v>
      </c>
      <c r="AG33" s="19">
        <v>5.5400128928795299E-14</v>
      </c>
      <c r="AH33" s="19">
        <v>7.4051875742497903E-14</v>
      </c>
      <c r="AI33" s="19">
        <v>5.4733995114020199E-14</v>
      </c>
    </row>
    <row r="34" spans="1:35" x14ac:dyDescent="0.45">
      <c r="A34" s="19">
        <v>5.4733995114020199E-14</v>
      </c>
      <c r="B34" s="19">
        <v>5.3068660577082401E-14</v>
      </c>
      <c r="C34" s="19">
        <v>5.5067062021407701E-14</v>
      </c>
      <c r="D34" s="19">
        <v>5.3068660577082401E-14</v>
      </c>
      <c r="E34" s="19">
        <v>5.4400928206632601E-14</v>
      </c>
      <c r="F34" s="19">
        <v>5.8064664187895599E-14</v>
      </c>
      <c r="G34" s="19">
        <v>5.4845017416482702E-14</v>
      </c>
      <c r="H34" s="19">
        <v>5.3068660577082401E-14</v>
      </c>
      <c r="I34" s="19">
        <v>5.4845017416482702E-14</v>
      </c>
      <c r="J34" s="19">
        <v>5.3068660577082401E-14</v>
      </c>
      <c r="K34" s="19">
        <v>5.4956039718945198E-14</v>
      </c>
      <c r="L34" s="19">
        <v>5.6399329650957902E-14</v>
      </c>
      <c r="M34" s="19">
        <v>5.5511151231257802E-14</v>
      </c>
      <c r="N34" s="19">
        <v>5.6399329650957902E-14</v>
      </c>
      <c r="O34" s="19">
        <v>5.4956039718945198E-14</v>
      </c>
      <c r="P34" s="19">
        <v>5.98410210272959E-14</v>
      </c>
      <c r="Q34" s="19">
        <v>5.4067861299245098E-14</v>
      </c>
      <c r="R34" s="19">
        <v>5.6399329650957902E-14</v>
      </c>
      <c r="S34" s="19">
        <v>5.5400128928795299E-14</v>
      </c>
      <c r="T34" s="19">
        <v>5.6399329650957902E-14</v>
      </c>
      <c r="U34" s="19">
        <v>5.5067062021407701E-14</v>
      </c>
      <c r="V34" s="19">
        <v>6.0285110237146E-14</v>
      </c>
      <c r="W34" s="19">
        <v>5.4733995114020199E-14</v>
      </c>
      <c r="X34" s="19">
        <v>5.5067062021407701E-14</v>
      </c>
      <c r="Y34" s="19">
        <v>6.0285110237146E-14</v>
      </c>
      <c r="Z34" s="19">
        <v>5.4733995114020199E-14</v>
      </c>
      <c r="AA34" s="19">
        <v>5.4400928206632601E-14</v>
      </c>
      <c r="AB34" s="19">
        <v>6.0063065632220906E-14</v>
      </c>
      <c r="AC34" s="19">
        <v>5.4733995114020199E-14</v>
      </c>
      <c r="AD34" s="19">
        <v>5.5400128928795299E-14</v>
      </c>
      <c r="AE34" s="19">
        <v>6.0285110237146E-14</v>
      </c>
      <c r="AF34" s="19">
        <v>5.4733995114020199E-14</v>
      </c>
      <c r="AG34" s="19">
        <v>5.5622173533720298E-14</v>
      </c>
      <c r="AH34" s="19">
        <v>6.0285110237146E-14</v>
      </c>
      <c r="AI34" s="19">
        <v>5.4733995114020199E-14</v>
      </c>
    </row>
    <row r="35" spans="1:35" x14ac:dyDescent="0.45">
      <c r="A35" s="19">
        <v>5.5511151231257802E-14</v>
      </c>
      <c r="B35" s="19">
        <v>5.3068660577082401E-14</v>
      </c>
      <c r="C35" s="19">
        <v>5.5511151231257802E-14</v>
      </c>
      <c r="D35" s="19">
        <v>5.3068660577082401E-14</v>
      </c>
      <c r="E35" s="19">
        <v>5.4400928206632601E-14</v>
      </c>
      <c r="F35" s="19">
        <v>5.6843418860808002E-14</v>
      </c>
      <c r="G35" s="19">
        <v>5.4622972811557702E-14</v>
      </c>
      <c r="H35" s="19">
        <v>5.3068660577082401E-14</v>
      </c>
      <c r="I35" s="19">
        <v>5.5067062021407701E-14</v>
      </c>
      <c r="J35" s="19">
        <v>5.3068660577082401E-14</v>
      </c>
      <c r="K35" s="19">
        <v>5.4733995114020199E-14</v>
      </c>
      <c r="L35" s="19">
        <v>5.5178084323870198E-14</v>
      </c>
      <c r="M35" s="19">
        <v>5.3845816694319998E-14</v>
      </c>
      <c r="N35" s="19">
        <v>5.5178084323870198E-14</v>
      </c>
      <c r="O35" s="19">
        <v>5.4622972811557702E-14</v>
      </c>
      <c r="P35" s="19">
        <v>5.4733995114020199E-14</v>
      </c>
      <c r="Q35" s="19">
        <v>5.5955240441107801E-14</v>
      </c>
      <c r="R35" s="19">
        <v>5.5178084323870198E-14</v>
      </c>
      <c r="S35" s="19">
        <v>5.6177285046032902E-14</v>
      </c>
      <c r="T35" s="19">
        <v>5.5178084323870198E-14</v>
      </c>
      <c r="U35" s="19">
        <v>5.5178084323870198E-14</v>
      </c>
      <c r="V35" s="19">
        <v>5.5955240441107801E-14</v>
      </c>
      <c r="W35" s="19">
        <v>5.4733995114020199E-14</v>
      </c>
      <c r="X35" s="19">
        <v>5.5178084323870198E-14</v>
      </c>
      <c r="Y35" s="19">
        <v>5.5955240441107801E-14</v>
      </c>
      <c r="Z35" s="19">
        <v>5.4733995114020199E-14</v>
      </c>
      <c r="AA35" s="19">
        <v>5.5178084323870198E-14</v>
      </c>
      <c r="AB35" s="19">
        <v>5.6288307348495399E-14</v>
      </c>
      <c r="AC35" s="19">
        <v>5.4733995114020199E-14</v>
      </c>
      <c r="AD35" s="19">
        <v>5.4956039718945198E-14</v>
      </c>
      <c r="AE35" s="19">
        <v>5.5955240441107801E-14</v>
      </c>
      <c r="AF35" s="19">
        <v>5.4733995114020199E-14</v>
      </c>
      <c r="AG35" s="19">
        <v>5.5400128928795299E-14</v>
      </c>
      <c r="AH35" s="19">
        <v>5.5955240441107801E-14</v>
      </c>
      <c r="AI35" s="19">
        <v>5.4733995114020199E-14</v>
      </c>
    </row>
    <row r="36" spans="1:35" x14ac:dyDescent="0.45">
      <c r="A36" s="19">
        <v>5.5067062021407701E-14</v>
      </c>
      <c r="B36" s="19">
        <v>5.3068660577082401E-14</v>
      </c>
      <c r="C36" s="19">
        <v>5.6066262743570399E-14</v>
      </c>
      <c r="D36" s="19">
        <v>5.3068660577082401E-14</v>
      </c>
      <c r="E36" s="19">
        <v>5.4845017416482702E-14</v>
      </c>
      <c r="F36" s="19">
        <v>5.7398530373120505E-14</v>
      </c>
      <c r="G36" s="19">
        <v>5.4400928206632601E-14</v>
      </c>
      <c r="H36" s="19">
        <v>5.3068660577082401E-14</v>
      </c>
      <c r="I36" s="19">
        <v>5.4956039718945198E-14</v>
      </c>
      <c r="J36" s="19">
        <v>5.3068660577082401E-14</v>
      </c>
      <c r="K36" s="19">
        <v>5.4400928206632601E-14</v>
      </c>
      <c r="L36" s="19">
        <v>5.8841820305133297E-14</v>
      </c>
      <c r="M36" s="19">
        <v>5.5067062021407701E-14</v>
      </c>
      <c r="N36" s="19">
        <v>5.8841820305133297E-14</v>
      </c>
      <c r="O36" s="19">
        <v>5.4956039718945198E-14</v>
      </c>
      <c r="P36" s="19">
        <v>6.20614670765462E-14</v>
      </c>
      <c r="Q36" s="19">
        <v>5.5844218138645298E-14</v>
      </c>
      <c r="R36" s="19">
        <v>5.7509552675583096E-14</v>
      </c>
      <c r="S36" s="19">
        <v>5.5178084323870198E-14</v>
      </c>
      <c r="T36" s="19">
        <v>5.7509552675583096E-14</v>
      </c>
      <c r="U36" s="19">
        <v>5.4956039718945198E-14</v>
      </c>
      <c r="V36" s="19">
        <v>6.2727600891321294E-14</v>
      </c>
      <c r="W36" s="19">
        <v>5.4733995114020199E-14</v>
      </c>
      <c r="X36" s="19">
        <v>5.4956039718945198E-14</v>
      </c>
      <c r="Y36" s="19">
        <v>6.2727600891321294E-14</v>
      </c>
      <c r="Z36" s="19">
        <v>5.4733995114020199E-14</v>
      </c>
      <c r="AA36" s="19">
        <v>5.4289905904170098E-14</v>
      </c>
      <c r="AB36" s="19">
        <v>6.5392136150421695E-14</v>
      </c>
      <c r="AC36" s="19">
        <v>5.4733995114020199E-14</v>
      </c>
      <c r="AD36" s="19">
        <v>5.6288307348495399E-14</v>
      </c>
      <c r="AE36" s="19">
        <v>6.2727600891321294E-14</v>
      </c>
      <c r="AF36" s="19">
        <v>5.4733995114020199E-14</v>
      </c>
      <c r="AG36" s="19">
        <v>5.5622173533720298E-14</v>
      </c>
      <c r="AH36" s="19">
        <v>6.2727600891321294E-14</v>
      </c>
      <c r="AI36" s="19">
        <v>5.4733995114020199E-14</v>
      </c>
    </row>
    <row r="37" spans="1:35" x14ac:dyDescent="0.45">
      <c r="A37" s="19">
        <v>5.5622173533720298E-14</v>
      </c>
      <c r="B37" s="19">
        <v>5.3068660577082401E-14</v>
      </c>
      <c r="C37" s="19">
        <v>5.5511151231257802E-14</v>
      </c>
      <c r="D37" s="19">
        <v>5.3068660577082401E-14</v>
      </c>
      <c r="E37" s="19">
        <v>5.4511950509095098E-14</v>
      </c>
      <c r="F37" s="19">
        <v>5.7176485768195499E-14</v>
      </c>
      <c r="G37" s="19">
        <v>5.4511950509095098E-14</v>
      </c>
      <c r="H37" s="19">
        <v>5.3068660577082401E-14</v>
      </c>
      <c r="I37" s="19">
        <v>5.4400928206632601E-14</v>
      </c>
      <c r="J37" s="19">
        <v>5.3068660577082401E-14</v>
      </c>
      <c r="K37" s="19">
        <v>5.4511950509095098E-14</v>
      </c>
      <c r="L37" s="19">
        <v>5.7731597280508102E-14</v>
      </c>
      <c r="M37" s="19">
        <v>5.4511950509095098E-14</v>
      </c>
      <c r="N37" s="19">
        <v>5.7731597280508102E-14</v>
      </c>
      <c r="O37" s="19">
        <v>5.4733995114020199E-14</v>
      </c>
      <c r="P37" s="19">
        <v>6.0729199446996E-14</v>
      </c>
      <c r="Q37" s="19">
        <v>5.5955240441107801E-14</v>
      </c>
      <c r="R37" s="19">
        <v>5.7731597280508102E-14</v>
      </c>
      <c r="S37" s="19">
        <v>5.5067062021407701E-14</v>
      </c>
      <c r="T37" s="19">
        <v>5.7731597280508102E-14</v>
      </c>
      <c r="U37" s="19">
        <v>5.5400128928795299E-14</v>
      </c>
      <c r="V37" s="19">
        <v>5.9396931817445799E-14</v>
      </c>
      <c r="W37" s="19">
        <v>5.4733995114020199E-14</v>
      </c>
      <c r="X37" s="19">
        <v>5.4067861299245098E-14</v>
      </c>
      <c r="Y37" s="19">
        <v>5.9396931817445799E-14</v>
      </c>
      <c r="Z37" s="19">
        <v>5.4733995114020199E-14</v>
      </c>
      <c r="AA37" s="19">
        <v>5.5289106626332701E-14</v>
      </c>
      <c r="AB37" s="19">
        <v>5.9174887212520806E-14</v>
      </c>
      <c r="AC37" s="19">
        <v>5.4733995114020199E-14</v>
      </c>
      <c r="AD37" s="19">
        <v>5.4733995114020199E-14</v>
      </c>
      <c r="AE37" s="19">
        <v>5.9396931817445799E-14</v>
      </c>
      <c r="AF37" s="19">
        <v>5.4733995114020199E-14</v>
      </c>
      <c r="AG37" s="19">
        <v>5.5178084323870198E-14</v>
      </c>
      <c r="AH37" s="19">
        <v>5.9396931817445799E-14</v>
      </c>
      <c r="AI37" s="19">
        <v>5.4733995114020199E-14</v>
      </c>
    </row>
    <row r="38" spans="1:35" x14ac:dyDescent="0.45">
      <c r="A38" s="19">
        <v>5.5400128928795299E-14</v>
      </c>
      <c r="B38" s="19">
        <v>5.3068660577082401E-14</v>
      </c>
      <c r="C38" s="19">
        <v>5.5622173533720298E-14</v>
      </c>
      <c r="D38" s="19">
        <v>5.3068660577082401E-14</v>
      </c>
      <c r="E38" s="19">
        <v>5.4511950509095098E-14</v>
      </c>
      <c r="F38" s="19">
        <v>5.7398530373120505E-14</v>
      </c>
      <c r="G38" s="19">
        <v>5.4511950509095098E-14</v>
      </c>
      <c r="H38" s="19">
        <v>5.3068660577082401E-14</v>
      </c>
      <c r="I38" s="19">
        <v>5.4956039718945198E-14</v>
      </c>
      <c r="J38" s="19">
        <v>5.3068660577082401E-14</v>
      </c>
      <c r="K38" s="19">
        <v>5.4289905904170098E-14</v>
      </c>
      <c r="L38" s="19">
        <v>5.6954441163270505E-14</v>
      </c>
      <c r="M38" s="19">
        <v>5.5511151231257802E-14</v>
      </c>
      <c r="N38" s="19">
        <v>5.7176485768195499E-14</v>
      </c>
      <c r="O38" s="19">
        <v>5.4845017416482702E-14</v>
      </c>
      <c r="P38" s="19">
        <v>5.9952043329758403E-14</v>
      </c>
      <c r="Q38" s="19">
        <v>5.5511151231257802E-14</v>
      </c>
      <c r="R38" s="19">
        <v>5.6954441163270505E-14</v>
      </c>
      <c r="S38" s="19">
        <v>5.5733195836182802E-14</v>
      </c>
      <c r="T38" s="19">
        <v>5.6954441163270505E-14</v>
      </c>
      <c r="U38" s="19">
        <v>5.5622173533720298E-14</v>
      </c>
      <c r="V38" s="19">
        <v>5.9174887212520806E-14</v>
      </c>
      <c r="W38" s="19">
        <v>5.4733995114020199E-14</v>
      </c>
      <c r="X38" s="19">
        <v>5.5622173533720298E-14</v>
      </c>
      <c r="Y38" s="19">
        <v>5.9174887212520806E-14</v>
      </c>
      <c r="Z38" s="19">
        <v>5.4733995114020199E-14</v>
      </c>
      <c r="AA38" s="19">
        <v>5.5289106626332701E-14</v>
      </c>
      <c r="AB38" s="19">
        <v>6.1506355564233597E-14</v>
      </c>
      <c r="AC38" s="19">
        <v>5.4733995114020199E-14</v>
      </c>
      <c r="AD38" s="19">
        <v>5.6510351953420398E-14</v>
      </c>
      <c r="AE38" s="19">
        <v>5.9174887212520806E-14</v>
      </c>
      <c r="AF38" s="19">
        <v>5.4733995114020199E-14</v>
      </c>
      <c r="AG38" s="19">
        <v>5.6510351953420398E-14</v>
      </c>
      <c r="AH38" s="19">
        <v>5.9174887212520806E-14</v>
      </c>
      <c r="AI38" s="19">
        <v>5.4733995114020199E-14</v>
      </c>
    </row>
    <row r="39" spans="1:35" x14ac:dyDescent="0.45">
      <c r="A39" s="19">
        <v>5.5178084323870198E-14</v>
      </c>
      <c r="B39" s="19">
        <v>5.3068660577082401E-14</v>
      </c>
      <c r="C39" s="19">
        <v>5.5622173533720298E-14</v>
      </c>
      <c r="D39" s="19">
        <v>5.3068660577082401E-14</v>
      </c>
      <c r="E39" s="19">
        <v>5.4733995114020199E-14</v>
      </c>
      <c r="F39" s="19">
        <v>5.7620574978045599E-14</v>
      </c>
      <c r="G39" s="19">
        <v>5.4733995114020199E-14</v>
      </c>
      <c r="H39" s="19">
        <v>5.3068660577082401E-14</v>
      </c>
      <c r="I39" s="19">
        <v>5.4289905904170098E-14</v>
      </c>
      <c r="J39" s="19">
        <v>5.3068660577082401E-14</v>
      </c>
      <c r="K39" s="19">
        <v>5.5400128928795299E-14</v>
      </c>
      <c r="L39" s="19">
        <v>5.5955240441107801E-14</v>
      </c>
      <c r="M39" s="19">
        <v>5.5511151231257802E-14</v>
      </c>
      <c r="N39" s="19">
        <v>5.5955240441107801E-14</v>
      </c>
      <c r="O39" s="19">
        <v>5.4956039718945198E-14</v>
      </c>
      <c r="P39" s="19">
        <v>5.7731597280508102E-14</v>
      </c>
      <c r="Q39" s="19">
        <v>5.6066262743570399E-14</v>
      </c>
      <c r="R39" s="19">
        <v>5.5955240441107801E-14</v>
      </c>
      <c r="S39" s="19">
        <v>5.5400128928795299E-14</v>
      </c>
      <c r="T39" s="19">
        <v>5.5955240441107801E-14</v>
      </c>
      <c r="U39" s="19">
        <v>5.5622173533720298E-14</v>
      </c>
      <c r="V39" s="19">
        <v>6.1506355564233597E-14</v>
      </c>
      <c r="W39" s="19">
        <v>5.4733995114020199E-14</v>
      </c>
      <c r="X39" s="19">
        <v>5.5622173533720298E-14</v>
      </c>
      <c r="Y39" s="19">
        <v>6.1506355564233597E-14</v>
      </c>
      <c r="Z39" s="19">
        <v>5.4733995114020199E-14</v>
      </c>
      <c r="AA39" s="19">
        <v>5.5511151231257802E-14</v>
      </c>
      <c r="AB39" s="19">
        <v>6.4281913125796501E-14</v>
      </c>
      <c r="AC39" s="19">
        <v>5.4733995114020199E-14</v>
      </c>
      <c r="AD39" s="19">
        <v>5.4733995114020199E-14</v>
      </c>
      <c r="AE39" s="19">
        <v>6.1506355564233597E-14</v>
      </c>
      <c r="AF39" s="19">
        <v>5.4733995114020199E-14</v>
      </c>
      <c r="AG39" s="19">
        <v>5.5178084323870198E-14</v>
      </c>
      <c r="AH39" s="19">
        <v>6.1506355564233597E-14</v>
      </c>
      <c r="AI39" s="19">
        <v>5.4733995114020199E-14</v>
      </c>
    </row>
    <row r="40" spans="1:35" x14ac:dyDescent="0.45">
      <c r="A40" s="19">
        <v>5.4733995114020199E-14</v>
      </c>
      <c r="B40" s="19">
        <v>5.3068660577082401E-14</v>
      </c>
      <c r="C40" s="19">
        <v>5.5178084323870198E-14</v>
      </c>
      <c r="D40" s="19">
        <v>5.3068660577082401E-14</v>
      </c>
      <c r="E40" s="19">
        <v>5.4178883601707601E-14</v>
      </c>
      <c r="F40" s="19">
        <v>6.0063065632220906E-14</v>
      </c>
      <c r="G40" s="19">
        <v>5.4622972811557702E-14</v>
      </c>
      <c r="H40" s="19">
        <v>5.3068660577082401E-14</v>
      </c>
      <c r="I40" s="19">
        <v>5.4400928206632601E-14</v>
      </c>
      <c r="J40" s="19">
        <v>5.3068660577082401E-14</v>
      </c>
      <c r="K40" s="19">
        <v>5.4067861299245098E-14</v>
      </c>
      <c r="L40" s="19">
        <v>6.3837823915946501E-14</v>
      </c>
      <c r="M40" s="19">
        <v>5.4622972811557702E-14</v>
      </c>
      <c r="N40" s="19">
        <v>6.3837823915946501E-14</v>
      </c>
      <c r="O40" s="19">
        <v>5.4622972811557702E-14</v>
      </c>
      <c r="P40" s="19">
        <v>6.9277916736609705E-14</v>
      </c>
      <c r="Q40" s="19">
        <v>5.4400928206632601E-14</v>
      </c>
      <c r="R40" s="19">
        <v>6.3837823915946501E-14</v>
      </c>
      <c r="S40" s="19">
        <v>5.5067062021407701E-14</v>
      </c>
      <c r="T40" s="19">
        <v>6.3837823915946501E-14</v>
      </c>
      <c r="U40" s="19">
        <v>5.5844218138645298E-14</v>
      </c>
      <c r="V40" s="19">
        <v>7.4495964952348004E-14</v>
      </c>
      <c r="W40" s="19">
        <v>5.4733995114020199E-14</v>
      </c>
      <c r="X40" s="19">
        <v>5.4956039718945198E-14</v>
      </c>
      <c r="Y40" s="19">
        <v>7.4495964952348004E-14</v>
      </c>
      <c r="Z40" s="19">
        <v>5.4733995114020199E-14</v>
      </c>
      <c r="AA40" s="19">
        <v>5.4622972811557702E-14</v>
      </c>
      <c r="AB40" s="19">
        <v>7.9602990865623699E-14</v>
      </c>
      <c r="AC40" s="19">
        <v>5.4733995114020199E-14</v>
      </c>
      <c r="AD40" s="19">
        <v>5.4956039718945198E-14</v>
      </c>
      <c r="AE40" s="19">
        <v>7.4495964952348004E-14</v>
      </c>
      <c r="AF40" s="19">
        <v>5.4733995114020199E-14</v>
      </c>
      <c r="AG40" s="19">
        <v>5.4733995114020199E-14</v>
      </c>
      <c r="AH40" s="19">
        <v>7.4495964952348004E-14</v>
      </c>
      <c r="AI40" s="19">
        <v>5.4733995114020199E-14</v>
      </c>
    </row>
    <row r="41" spans="1:35" x14ac:dyDescent="0.45">
      <c r="A41" s="19">
        <v>5.6177285046032902E-14</v>
      </c>
      <c r="B41" s="19">
        <v>5.3068660577082401E-14</v>
      </c>
      <c r="C41" s="19">
        <v>5.5511151231257802E-14</v>
      </c>
      <c r="D41" s="19">
        <v>5.3068660577082401E-14</v>
      </c>
      <c r="E41" s="19">
        <v>5.4845017416482702E-14</v>
      </c>
      <c r="F41" s="19">
        <v>5.9285909514983296E-14</v>
      </c>
      <c r="G41" s="19">
        <v>5.4622972811557702E-14</v>
      </c>
      <c r="H41" s="19">
        <v>5.3068660577082401E-14</v>
      </c>
      <c r="I41" s="19">
        <v>5.4067861299245098E-14</v>
      </c>
      <c r="J41" s="19">
        <v>5.3068660577082401E-14</v>
      </c>
      <c r="K41" s="19">
        <v>5.5289106626332701E-14</v>
      </c>
      <c r="L41" s="19">
        <v>6.3948846218409004E-14</v>
      </c>
      <c r="M41" s="19">
        <v>5.4511950509095098E-14</v>
      </c>
      <c r="N41" s="19">
        <v>6.3948846218409004E-14</v>
      </c>
      <c r="O41" s="19">
        <v>5.4845017416482702E-14</v>
      </c>
      <c r="P41" s="19">
        <v>7.0277117458772396E-14</v>
      </c>
      <c r="Q41" s="19">
        <v>5.5622173533720298E-14</v>
      </c>
      <c r="R41" s="19">
        <v>6.3948846218409004E-14</v>
      </c>
      <c r="S41" s="19">
        <v>5.5178084323870198E-14</v>
      </c>
      <c r="T41" s="19">
        <v>6.3948846218409004E-14</v>
      </c>
      <c r="U41" s="19">
        <v>5.5400128928795299E-14</v>
      </c>
      <c r="V41" s="19">
        <v>7.9380946260698604E-14</v>
      </c>
      <c r="W41" s="19">
        <v>5.4733995114020199E-14</v>
      </c>
      <c r="X41" s="19">
        <v>5.5400128928795299E-14</v>
      </c>
      <c r="Y41" s="19">
        <v>7.9380946260698604E-14</v>
      </c>
      <c r="Z41" s="19">
        <v>5.4733995114020199E-14</v>
      </c>
      <c r="AA41" s="19">
        <v>5.6177285046032902E-14</v>
      </c>
      <c r="AB41" s="19">
        <v>8.6375351315837103E-14</v>
      </c>
      <c r="AC41" s="19">
        <v>5.4733995114020199E-14</v>
      </c>
      <c r="AD41" s="19">
        <v>5.5844218138645298E-14</v>
      </c>
      <c r="AE41" s="19">
        <v>7.9380946260698604E-14</v>
      </c>
      <c r="AF41" s="19">
        <v>5.4733995114020199E-14</v>
      </c>
      <c r="AG41" s="19">
        <v>5.6288307348495399E-14</v>
      </c>
      <c r="AH41" s="19">
        <v>7.9380946260698604E-14</v>
      </c>
      <c r="AI41" s="19">
        <v>5.4733995114020199E-14</v>
      </c>
    </row>
    <row r="42" spans="1:35" x14ac:dyDescent="0.45">
      <c r="A42" s="19">
        <v>5.5955240441107801E-14</v>
      </c>
      <c r="B42" s="19">
        <v>5.3068660577082401E-14</v>
      </c>
      <c r="C42" s="19">
        <v>5.5511151231257802E-14</v>
      </c>
      <c r="D42" s="19">
        <v>5.3068660577082401E-14</v>
      </c>
      <c r="E42" s="19">
        <v>5.4845017416482702E-14</v>
      </c>
      <c r="F42" s="19">
        <v>5.8841820305133297E-14</v>
      </c>
      <c r="G42" s="19">
        <v>5.5067062021407701E-14</v>
      </c>
      <c r="H42" s="19">
        <v>5.3068660577082401E-14</v>
      </c>
      <c r="I42" s="19">
        <v>5.4845017416482702E-14</v>
      </c>
      <c r="J42" s="19">
        <v>5.3068660577082401E-14</v>
      </c>
      <c r="K42" s="19">
        <v>5.4956039718945198E-14</v>
      </c>
      <c r="L42" s="19">
        <v>5.8841820305133297E-14</v>
      </c>
      <c r="M42" s="19">
        <v>5.5178084323870198E-14</v>
      </c>
      <c r="N42" s="19">
        <v>5.9507954119908302E-14</v>
      </c>
      <c r="O42" s="19">
        <v>5.5955240441107801E-14</v>
      </c>
      <c r="P42" s="19">
        <v>6.2505556286396301E-14</v>
      </c>
      <c r="Q42" s="19">
        <v>5.4289905904170098E-14</v>
      </c>
      <c r="R42" s="19">
        <v>5.8841820305133297E-14</v>
      </c>
      <c r="S42" s="19">
        <v>5.4733995114020199E-14</v>
      </c>
      <c r="T42" s="19">
        <v>5.8841820305133297E-14</v>
      </c>
      <c r="U42" s="19">
        <v>5.5511151231257802E-14</v>
      </c>
      <c r="V42" s="19">
        <v>6.3948846218409004E-14</v>
      </c>
      <c r="W42" s="19">
        <v>5.4733995114020199E-14</v>
      </c>
      <c r="X42" s="19">
        <v>5.5511151231257802E-14</v>
      </c>
      <c r="Y42" s="19">
        <v>6.3948846218409004E-14</v>
      </c>
      <c r="Z42" s="19">
        <v>5.4733995114020199E-14</v>
      </c>
      <c r="AA42" s="19">
        <v>5.4733995114020199E-14</v>
      </c>
      <c r="AB42" s="19">
        <v>6.5059069243034098E-14</v>
      </c>
      <c r="AC42" s="19">
        <v>5.4733995114020199E-14</v>
      </c>
      <c r="AD42" s="19">
        <v>5.4733995114020199E-14</v>
      </c>
      <c r="AE42" s="19">
        <v>6.3948846218409004E-14</v>
      </c>
      <c r="AF42" s="19">
        <v>5.4733995114020199E-14</v>
      </c>
      <c r="AG42" s="19">
        <v>5.5178084323870198E-14</v>
      </c>
      <c r="AH42" s="19">
        <v>6.3948846218409004E-14</v>
      </c>
      <c r="AI42" s="19">
        <v>5.4733995114020199E-14</v>
      </c>
    </row>
    <row r="43" spans="1:35" x14ac:dyDescent="0.45">
      <c r="A43" s="19">
        <v>5.5289106626332701E-14</v>
      </c>
      <c r="B43" s="19">
        <v>5.3068660577082401E-14</v>
      </c>
      <c r="C43" s="19">
        <v>5.5289106626332701E-14</v>
      </c>
      <c r="D43" s="19">
        <v>5.3068660577082401E-14</v>
      </c>
      <c r="E43" s="19">
        <v>5.4511950509095098E-14</v>
      </c>
      <c r="F43" s="19">
        <v>5.8619775700208202E-14</v>
      </c>
      <c r="G43" s="19">
        <v>5.4511950509095098E-14</v>
      </c>
      <c r="H43" s="19">
        <v>5.3068660577082401E-14</v>
      </c>
      <c r="I43" s="19">
        <v>5.5622173533720298E-14</v>
      </c>
      <c r="J43" s="19">
        <v>5.3068660577082401E-14</v>
      </c>
      <c r="K43" s="19">
        <v>5.5844218138645298E-14</v>
      </c>
      <c r="L43" s="19">
        <v>5.8730798002670705E-14</v>
      </c>
      <c r="M43" s="19">
        <v>5.5178084323870198E-14</v>
      </c>
      <c r="N43" s="19">
        <v>5.8730798002670705E-14</v>
      </c>
      <c r="O43" s="19">
        <v>5.5289106626332701E-14</v>
      </c>
      <c r="P43" s="19">
        <v>6.1839422471621194E-14</v>
      </c>
      <c r="Q43" s="19">
        <v>5.5511151231257802E-14</v>
      </c>
      <c r="R43" s="19">
        <v>5.8730798002670705E-14</v>
      </c>
      <c r="S43" s="19">
        <v>5.5733195836182802E-14</v>
      </c>
      <c r="T43" s="19">
        <v>5.8730798002670705E-14</v>
      </c>
      <c r="U43" s="19">
        <v>5.4845017416482702E-14</v>
      </c>
      <c r="V43" s="19">
        <v>6.0618177144533497E-14</v>
      </c>
      <c r="W43" s="19">
        <v>5.4733995114020199E-14</v>
      </c>
      <c r="X43" s="19">
        <v>5.4622972811557702E-14</v>
      </c>
      <c r="Y43" s="19">
        <v>6.0618177144533497E-14</v>
      </c>
      <c r="Z43" s="19">
        <v>5.4733995114020199E-14</v>
      </c>
      <c r="AA43" s="19">
        <v>5.5400128928795299E-14</v>
      </c>
      <c r="AB43" s="19">
        <v>6.6391336872584298E-14</v>
      </c>
      <c r="AC43" s="19">
        <v>5.4733995114020199E-14</v>
      </c>
      <c r="AD43" s="19">
        <v>5.6621374255882902E-14</v>
      </c>
      <c r="AE43" s="19">
        <v>6.0618177144533497E-14</v>
      </c>
      <c r="AF43" s="19">
        <v>5.4733995114020199E-14</v>
      </c>
      <c r="AG43" s="19">
        <v>5.6621374255882902E-14</v>
      </c>
      <c r="AH43" s="19">
        <v>6.0618177144533497E-14</v>
      </c>
      <c r="AI43" s="19">
        <v>5.4733995114020199E-14</v>
      </c>
    </row>
    <row r="44" spans="1:35" x14ac:dyDescent="0.45">
      <c r="A44" s="19">
        <v>5.5511151231257802E-14</v>
      </c>
      <c r="B44" s="19">
        <v>5.3068660577082401E-14</v>
      </c>
      <c r="C44" s="19">
        <v>5.5511151231257802E-14</v>
      </c>
      <c r="D44" s="19">
        <v>5.3068660577082401E-14</v>
      </c>
      <c r="E44" s="19">
        <v>5.4511950509095098E-14</v>
      </c>
      <c r="F44" s="19">
        <v>5.7953641885433096E-14</v>
      </c>
      <c r="G44" s="19">
        <v>5.5178084323870198E-14</v>
      </c>
      <c r="H44" s="19">
        <v>5.3068660577082401E-14</v>
      </c>
      <c r="I44" s="19">
        <v>5.5178084323870198E-14</v>
      </c>
      <c r="J44" s="19">
        <v>5.3068660577082401E-14</v>
      </c>
      <c r="K44" s="19">
        <v>5.4289905904170098E-14</v>
      </c>
      <c r="L44" s="19">
        <v>6.1062266354383597E-14</v>
      </c>
      <c r="M44" s="19">
        <v>5.5400128928795299E-14</v>
      </c>
      <c r="N44" s="19">
        <v>6.1062266354383597E-14</v>
      </c>
      <c r="O44" s="19">
        <v>5.5178084323870198E-14</v>
      </c>
      <c r="P44" s="19">
        <v>6.6613381477509304E-14</v>
      </c>
      <c r="Q44" s="19">
        <v>5.4622972811557702E-14</v>
      </c>
      <c r="R44" s="19">
        <v>5.8397731095283196E-14</v>
      </c>
      <c r="S44" s="19">
        <v>5.5511151231257802E-14</v>
      </c>
      <c r="T44" s="19">
        <v>5.8397731095283196E-14</v>
      </c>
      <c r="U44" s="19">
        <v>5.5289106626332701E-14</v>
      </c>
      <c r="V44" s="19">
        <v>6.4948046940571595E-14</v>
      </c>
      <c r="W44" s="19">
        <v>5.4733995114020199E-14</v>
      </c>
      <c r="X44" s="19">
        <v>5.5289106626332701E-14</v>
      </c>
      <c r="Y44" s="19">
        <v>6.4948046940571595E-14</v>
      </c>
      <c r="Z44" s="19">
        <v>5.4733995114020199E-14</v>
      </c>
      <c r="AA44" s="19">
        <v>5.5844218138645298E-14</v>
      </c>
      <c r="AB44" s="19">
        <v>7.0721206668622396E-14</v>
      </c>
      <c r="AC44" s="19">
        <v>5.4733995114020199E-14</v>
      </c>
      <c r="AD44" s="19">
        <v>5.4400928206632601E-14</v>
      </c>
      <c r="AE44" s="19">
        <v>6.4948046940571595E-14</v>
      </c>
      <c r="AF44" s="19">
        <v>5.4733995114020199E-14</v>
      </c>
      <c r="AG44" s="19">
        <v>5.4845017416482702E-14</v>
      </c>
      <c r="AH44" s="19">
        <v>6.4948046940571595E-14</v>
      </c>
      <c r="AI44" s="19">
        <v>5.4733995114020199E-14</v>
      </c>
    </row>
    <row r="45" spans="1:35" x14ac:dyDescent="0.45">
      <c r="A45" s="19">
        <v>5.5733195836182802E-14</v>
      </c>
      <c r="B45" s="19">
        <v>5.3068660577082401E-14</v>
      </c>
      <c r="C45" s="19">
        <v>5.5067062021407701E-14</v>
      </c>
      <c r="D45" s="19">
        <v>5.3068660577082401E-14</v>
      </c>
      <c r="E45" s="19">
        <v>5.4511950509095098E-14</v>
      </c>
      <c r="F45" s="19">
        <v>6.0507154842071006E-14</v>
      </c>
      <c r="G45" s="19">
        <v>5.4733995114020199E-14</v>
      </c>
      <c r="H45" s="19">
        <v>5.3068660577082401E-14</v>
      </c>
      <c r="I45" s="19">
        <v>5.5067062021407701E-14</v>
      </c>
      <c r="J45" s="19">
        <v>5.3068660577082401E-14</v>
      </c>
      <c r="K45" s="19">
        <v>5.4289905904170098E-14</v>
      </c>
      <c r="L45" s="19">
        <v>6.0174087934683396E-14</v>
      </c>
      <c r="M45" s="19">
        <v>5.4400928206632601E-14</v>
      </c>
      <c r="N45" s="19">
        <v>6.0174087934683396E-14</v>
      </c>
      <c r="O45" s="19">
        <v>5.4845017416482702E-14</v>
      </c>
      <c r="P45" s="19">
        <v>6.8722805224297101E-14</v>
      </c>
      <c r="Q45" s="19">
        <v>5.5289106626332701E-14</v>
      </c>
      <c r="R45" s="19">
        <v>6.0174087934683396E-14</v>
      </c>
      <c r="S45" s="19">
        <v>5.5511151231257802E-14</v>
      </c>
      <c r="T45" s="19">
        <v>6.0174087934683396E-14</v>
      </c>
      <c r="U45" s="19">
        <v>5.5289106626332701E-14</v>
      </c>
      <c r="V45" s="19">
        <v>7.1054273576010006E-14</v>
      </c>
      <c r="W45" s="19">
        <v>5.4733995114020199E-14</v>
      </c>
      <c r="X45" s="19">
        <v>5.5289106626332701E-14</v>
      </c>
      <c r="Y45" s="19">
        <v>7.1054273576010006E-14</v>
      </c>
      <c r="Z45" s="19">
        <v>5.4733995114020199E-14</v>
      </c>
      <c r="AA45" s="19">
        <v>5.5511151231257802E-14</v>
      </c>
      <c r="AB45" s="19">
        <v>7.9714013168086202E-14</v>
      </c>
      <c r="AC45" s="19">
        <v>5.4733995114020199E-14</v>
      </c>
      <c r="AD45" s="19">
        <v>5.6954441163270505E-14</v>
      </c>
      <c r="AE45" s="19">
        <v>7.1054273576010006E-14</v>
      </c>
      <c r="AF45" s="19">
        <v>5.4733995114020199E-14</v>
      </c>
      <c r="AG45" s="19">
        <v>5.4733995114020199E-14</v>
      </c>
      <c r="AH45" s="19">
        <v>7.1054273576010006E-14</v>
      </c>
      <c r="AI45" s="19">
        <v>5.4733995114020199E-14</v>
      </c>
    </row>
    <row r="46" spans="1:35" x14ac:dyDescent="0.45">
      <c r="A46" s="19">
        <v>5.5622173533720298E-14</v>
      </c>
      <c r="B46" s="19">
        <v>5.3068660577082401E-14</v>
      </c>
      <c r="C46" s="19">
        <v>5.5844218138645298E-14</v>
      </c>
      <c r="D46" s="19">
        <v>5.3068660577082401E-14</v>
      </c>
      <c r="E46" s="19">
        <v>5.4845017416482702E-14</v>
      </c>
      <c r="F46" s="19">
        <v>6.0618177144533497E-14</v>
      </c>
      <c r="G46" s="19">
        <v>5.5178084323870198E-14</v>
      </c>
      <c r="H46" s="19">
        <v>5.3068660577082401E-14</v>
      </c>
      <c r="I46" s="19">
        <v>5.4511950509095098E-14</v>
      </c>
      <c r="J46" s="19">
        <v>5.3068660577082401E-14</v>
      </c>
      <c r="K46" s="19">
        <v>5.5733195836182802E-14</v>
      </c>
      <c r="L46" s="19">
        <v>6.1839422471621194E-14</v>
      </c>
      <c r="M46" s="19">
        <v>5.6177285046032902E-14</v>
      </c>
      <c r="N46" s="19">
        <v>6.1839422471621194E-14</v>
      </c>
      <c r="O46" s="19">
        <v>5.5733195836182802E-14</v>
      </c>
      <c r="P46" s="19">
        <v>7.0499162063697402E-14</v>
      </c>
      <c r="Q46" s="19">
        <v>5.4845017416482702E-14</v>
      </c>
      <c r="R46" s="19">
        <v>6.1839422471621194E-14</v>
      </c>
      <c r="S46" s="19">
        <v>5.5733195836182802E-14</v>
      </c>
      <c r="T46" s="19">
        <v>6.1839422471621194E-14</v>
      </c>
      <c r="U46" s="19">
        <v>5.5622173533720298E-14</v>
      </c>
      <c r="V46" s="19">
        <v>7.43849426498854E-14</v>
      </c>
      <c r="W46" s="19">
        <v>5.4733995114020199E-14</v>
      </c>
      <c r="X46" s="19">
        <v>5.5622173533720298E-14</v>
      </c>
      <c r="Y46" s="19">
        <v>7.43849426498854E-14</v>
      </c>
      <c r="Z46" s="19">
        <v>5.4733995114020199E-14</v>
      </c>
      <c r="AA46" s="19">
        <v>5.5511151231257802E-14</v>
      </c>
      <c r="AB46" s="19">
        <v>7.8825834748386102E-14</v>
      </c>
      <c r="AC46" s="19">
        <v>5.4733995114020199E-14</v>
      </c>
      <c r="AD46" s="19">
        <v>5.5955240441107801E-14</v>
      </c>
      <c r="AE46" s="19">
        <v>7.43849426498854E-14</v>
      </c>
      <c r="AF46" s="19">
        <v>5.4733995114020199E-14</v>
      </c>
      <c r="AG46" s="19">
        <v>5.5289106626332701E-14</v>
      </c>
      <c r="AH46" s="19">
        <v>7.43849426498854E-14</v>
      </c>
      <c r="AI46" s="19">
        <v>5.4733995114020199E-14</v>
      </c>
    </row>
    <row r="47" spans="1:35" x14ac:dyDescent="0.45">
      <c r="A47" s="19">
        <v>5.5067062021407701E-14</v>
      </c>
      <c r="B47" s="19">
        <v>5.3068660577082401E-14</v>
      </c>
      <c r="C47" s="19">
        <v>5.5289106626332701E-14</v>
      </c>
      <c r="D47" s="19">
        <v>5.3068660577082401E-14</v>
      </c>
      <c r="E47" s="19">
        <v>5.4511950509095098E-14</v>
      </c>
      <c r="F47" s="19">
        <v>5.9952043329758403E-14</v>
      </c>
      <c r="G47" s="19">
        <v>5.4400928206632601E-14</v>
      </c>
      <c r="H47" s="19">
        <v>5.3068660577082401E-14</v>
      </c>
      <c r="I47" s="19">
        <v>5.4622972811557702E-14</v>
      </c>
      <c r="J47" s="19">
        <v>5.3068660577082401E-14</v>
      </c>
      <c r="K47" s="19">
        <v>5.5289106626332701E-14</v>
      </c>
      <c r="L47" s="19">
        <v>5.8619775700208202E-14</v>
      </c>
      <c r="M47" s="19">
        <v>5.4178883601707601E-14</v>
      </c>
      <c r="N47" s="19">
        <v>5.8619775700208202E-14</v>
      </c>
      <c r="O47" s="19">
        <v>5.5067062021407701E-14</v>
      </c>
      <c r="P47" s="19">
        <v>6.4170890823333998E-14</v>
      </c>
      <c r="Q47" s="19">
        <v>5.5511151231257802E-14</v>
      </c>
      <c r="R47" s="19">
        <v>5.8619775700208202E-14</v>
      </c>
      <c r="S47" s="19">
        <v>5.5289106626332701E-14</v>
      </c>
      <c r="T47" s="19">
        <v>5.8619775700208202E-14</v>
      </c>
      <c r="U47" s="19">
        <v>5.5400128928795299E-14</v>
      </c>
      <c r="V47" s="19">
        <v>6.4392935428259004E-14</v>
      </c>
      <c r="W47" s="19">
        <v>5.4733995114020199E-14</v>
      </c>
      <c r="X47" s="19">
        <v>5.5400128928795299E-14</v>
      </c>
      <c r="Y47" s="19">
        <v>6.4392935428259004E-14</v>
      </c>
      <c r="Z47" s="19">
        <v>5.4733995114020199E-14</v>
      </c>
      <c r="AA47" s="19">
        <v>5.5844218138645298E-14</v>
      </c>
      <c r="AB47" s="19">
        <v>6.9499961341534799E-14</v>
      </c>
      <c r="AC47" s="19">
        <v>5.4733995114020199E-14</v>
      </c>
      <c r="AD47" s="19">
        <v>5.5955240441107801E-14</v>
      </c>
      <c r="AE47" s="19">
        <v>6.4392935428259004E-14</v>
      </c>
      <c r="AF47" s="19">
        <v>5.4733995114020199E-14</v>
      </c>
      <c r="AG47" s="19">
        <v>5.5067062021407701E-14</v>
      </c>
      <c r="AH47" s="19">
        <v>6.4392935428259004E-14</v>
      </c>
      <c r="AI47" s="19">
        <v>5.4733995114020199E-14</v>
      </c>
    </row>
    <row r="48" spans="1:35" x14ac:dyDescent="0.45">
      <c r="A48" s="19">
        <v>5.5955240441107801E-14</v>
      </c>
      <c r="B48" s="19">
        <v>5.3068660577082401E-14</v>
      </c>
      <c r="C48" s="19">
        <v>5.6066262743570399E-14</v>
      </c>
      <c r="D48" s="19">
        <v>5.3068660577082401E-14</v>
      </c>
      <c r="E48" s="19">
        <v>5.4511950509095098E-14</v>
      </c>
      <c r="F48" s="19">
        <v>5.9063864910058303E-14</v>
      </c>
      <c r="G48" s="19">
        <v>5.4400928206632601E-14</v>
      </c>
      <c r="H48" s="19">
        <v>5.3068660577082401E-14</v>
      </c>
      <c r="I48" s="19">
        <v>5.4733995114020199E-14</v>
      </c>
      <c r="J48" s="19">
        <v>5.3068660577082401E-14</v>
      </c>
      <c r="K48" s="19">
        <v>5.4511950509095098E-14</v>
      </c>
      <c r="L48" s="19">
        <v>6.2505556286396301E-14</v>
      </c>
      <c r="M48" s="19">
        <v>5.5289106626332701E-14</v>
      </c>
      <c r="N48" s="19">
        <v>6.2505556286396301E-14</v>
      </c>
      <c r="O48" s="19">
        <v>5.5511151231257802E-14</v>
      </c>
      <c r="P48" s="19">
        <v>6.7168492989821895E-14</v>
      </c>
      <c r="Q48" s="19">
        <v>5.5622173533720298E-14</v>
      </c>
      <c r="R48" s="19">
        <v>6.2505556286396301E-14</v>
      </c>
      <c r="S48" s="19">
        <v>5.5400128928795299E-14</v>
      </c>
      <c r="T48" s="19">
        <v>6.2505556286396301E-14</v>
      </c>
      <c r="U48" s="19">
        <v>5.5289106626332701E-14</v>
      </c>
      <c r="V48" s="19">
        <v>8.0602191587786302E-14</v>
      </c>
      <c r="W48" s="19">
        <v>5.4733995114020199E-14</v>
      </c>
      <c r="X48" s="19">
        <v>5.5289106626332701E-14</v>
      </c>
      <c r="Y48" s="19">
        <v>8.0602191587786302E-14</v>
      </c>
      <c r="Z48" s="19">
        <v>5.4733995114020199E-14</v>
      </c>
      <c r="AA48" s="19">
        <v>5.5844218138645298E-14</v>
      </c>
      <c r="AB48" s="19">
        <v>8.2711615334574099E-14</v>
      </c>
      <c r="AC48" s="19">
        <v>5.4733995114020199E-14</v>
      </c>
      <c r="AD48" s="19">
        <v>5.5289106626332701E-14</v>
      </c>
      <c r="AE48" s="19">
        <v>8.0602191587786302E-14</v>
      </c>
      <c r="AF48" s="19">
        <v>5.4733995114020199E-14</v>
      </c>
      <c r="AG48" s="19">
        <v>5.5067062021407701E-14</v>
      </c>
      <c r="AH48" s="19">
        <v>8.0602191587786302E-14</v>
      </c>
      <c r="AI48" s="19">
        <v>5.4733995114020199E-14</v>
      </c>
    </row>
    <row r="49" spans="1:35" x14ac:dyDescent="0.45">
      <c r="A49" s="19">
        <v>5.5844218138645298E-14</v>
      </c>
      <c r="B49" s="19">
        <v>5.3068660577082401E-14</v>
      </c>
      <c r="C49" s="19">
        <v>5.5178084323870198E-14</v>
      </c>
      <c r="D49" s="19">
        <v>5.3068660577082401E-14</v>
      </c>
      <c r="E49" s="19">
        <v>5.4178883601707601E-14</v>
      </c>
      <c r="F49" s="19">
        <v>5.7731597280508102E-14</v>
      </c>
      <c r="G49" s="19">
        <v>5.4845017416482702E-14</v>
      </c>
      <c r="H49" s="19">
        <v>5.3068660577082401E-14</v>
      </c>
      <c r="I49" s="19">
        <v>5.4845017416482702E-14</v>
      </c>
      <c r="J49" s="19">
        <v>5.3068660577082401E-14</v>
      </c>
      <c r="K49" s="19">
        <v>5.4400928206632601E-14</v>
      </c>
      <c r="L49" s="19">
        <v>6.2394533983933798E-14</v>
      </c>
      <c r="M49" s="19">
        <v>5.4400928206632601E-14</v>
      </c>
      <c r="N49" s="19">
        <v>6.2394533983933798E-14</v>
      </c>
      <c r="O49" s="19">
        <v>5.4289905904170098E-14</v>
      </c>
      <c r="P49" s="19">
        <v>6.8389738316909605E-14</v>
      </c>
      <c r="Q49" s="19">
        <v>5.4733995114020199E-14</v>
      </c>
      <c r="R49" s="19">
        <v>6.2394533983933798E-14</v>
      </c>
      <c r="S49" s="19">
        <v>5.5178084323870198E-14</v>
      </c>
      <c r="T49" s="19">
        <v>6.2394533983933798E-14</v>
      </c>
      <c r="U49" s="19">
        <v>5.5844218138645298E-14</v>
      </c>
      <c r="V49" s="19">
        <v>7.1609385088322597E-14</v>
      </c>
      <c r="W49" s="19">
        <v>5.4733995114020199E-14</v>
      </c>
      <c r="X49" s="19">
        <v>5.5844218138645298E-14</v>
      </c>
      <c r="Y49" s="19">
        <v>7.1609385088322597E-14</v>
      </c>
      <c r="Z49" s="19">
        <v>5.4733995114020199E-14</v>
      </c>
      <c r="AA49" s="19">
        <v>5.5178084323870198E-14</v>
      </c>
      <c r="AB49" s="19">
        <v>7.26085858104852E-14</v>
      </c>
      <c r="AC49" s="19">
        <v>5.4733995114020199E-14</v>
      </c>
      <c r="AD49" s="19">
        <v>5.5511151231257802E-14</v>
      </c>
      <c r="AE49" s="19">
        <v>7.1609385088322597E-14</v>
      </c>
      <c r="AF49" s="19">
        <v>5.4733995114020199E-14</v>
      </c>
      <c r="AG49" s="19">
        <v>5.5511151231257802E-14</v>
      </c>
      <c r="AH49" s="19">
        <v>7.1609385088322597E-14</v>
      </c>
      <c r="AI49" s="19">
        <v>5.4733995114020199E-14</v>
      </c>
    </row>
    <row r="50" spans="1:35" x14ac:dyDescent="0.45">
      <c r="A50" s="19">
        <v>5.5289106626332701E-14</v>
      </c>
      <c r="B50" s="19">
        <v>5.3068660577082401E-14</v>
      </c>
      <c r="C50" s="19">
        <v>5.6399329650957902E-14</v>
      </c>
      <c r="D50" s="19">
        <v>5.3068660577082401E-14</v>
      </c>
      <c r="E50" s="19">
        <v>5.3512749786932501E-14</v>
      </c>
      <c r="F50" s="19">
        <v>5.9507954119908302E-14</v>
      </c>
      <c r="G50" s="19">
        <v>5.4289905904170098E-14</v>
      </c>
      <c r="H50" s="19">
        <v>5.3068660577082401E-14</v>
      </c>
      <c r="I50" s="19">
        <v>5.4622972811557702E-14</v>
      </c>
      <c r="J50" s="19">
        <v>5.3068660577082401E-14</v>
      </c>
      <c r="K50" s="19">
        <v>5.4622972811557702E-14</v>
      </c>
      <c r="L50" s="19">
        <v>5.5733195836182802E-14</v>
      </c>
      <c r="M50" s="19">
        <v>5.4511950509095098E-14</v>
      </c>
      <c r="N50" s="19">
        <v>5.6066262743570399E-14</v>
      </c>
      <c r="O50" s="19">
        <v>5.4289905904170098E-14</v>
      </c>
      <c r="P50" s="19">
        <v>6.2283511681471206E-14</v>
      </c>
      <c r="Q50" s="19">
        <v>5.5400128928795299E-14</v>
      </c>
      <c r="R50" s="19">
        <v>5.7065463465732996E-14</v>
      </c>
      <c r="S50" s="19">
        <v>5.6954441163270505E-14</v>
      </c>
      <c r="T50" s="19">
        <v>5.7065463465732996E-14</v>
      </c>
      <c r="U50" s="19">
        <v>5.4956039718945198E-14</v>
      </c>
      <c r="V50" s="19">
        <v>6.0174087934683396E-14</v>
      </c>
      <c r="W50" s="19">
        <v>5.4733995114020199E-14</v>
      </c>
      <c r="X50" s="19">
        <v>5.4956039718945198E-14</v>
      </c>
      <c r="Y50" s="19">
        <v>6.0174087934683396E-14</v>
      </c>
      <c r="Z50" s="19">
        <v>5.4733995114020199E-14</v>
      </c>
      <c r="AA50" s="19">
        <v>5.5622173533720298E-14</v>
      </c>
      <c r="AB50" s="19">
        <v>6.8056671409522096E-14</v>
      </c>
      <c r="AC50" s="19">
        <v>5.4733995114020199E-14</v>
      </c>
      <c r="AD50" s="19">
        <v>5.5400128928795299E-14</v>
      </c>
      <c r="AE50" s="19">
        <v>6.0174087934683396E-14</v>
      </c>
      <c r="AF50" s="19">
        <v>5.4733995114020199E-14</v>
      </c>
      <c r="AG50" s="19">
        <v>5.5400128928795299E-14</v>
      </c>
      <c r="AH50" s="19">
        <v>6.0174087934683396E-14</v>
      </c>
      <c r="AI50" s="19">
        <v>5.4733995114020199E-14</v>
      </c>
    </row>
    <row r="51" spans="1:35" x14ac:dyDescent="0.45">
      <c r="A51" s="19">
        <v>5.5955240441107801E-14</v>
      </c>
      <c r="B51" s="19">
        <v>5.3068660577082401E-14</v>
      </c>
      <c r="C51" s="19">
        <v>5.5511151231257802E-14</v>
      </c>
      <c r="D51" s="19">
        <v>5.3068660577082401E-14</v>
      </c>
      <c r="E51" s="19">
        <v>5.5067062021407701E-14</v>
      </c>
      <c r="F51" s="19">
        <v>5.7509552675583096E-14</v>
      </c>
      <c r="G51" s="19">
        <v>5.4289905904170098E-14</v>
      </c>
      <c r="H51" s="19">
        <v>5.3068660577082401E-14</v>
      </c>
      <c r="I51" s="19">
        <v>5.4622972811557702E-14</v>
      </c>
      <c r="J51" s="19">
        <v>5.3068660577082401E-14</v>
      </c>
      <c r="K51" s="19">
        <v>5.4956039718945198E-14</v>
      </c>
      <c r="L51" s="19">
        <v>6.0063065632220906E-14</v>
      </c>
      <c r="M51" s="19">
        <v>5.5400128928795299E-14</v>
      </c>
      <c r="N51" s="19">
        <v>6.0063065632220906E-14</v>
      </c>
      <c r="O51" s="19">
        <v>5.5067062021407701E-14</v>
      </c>
      <c r="P51" s="19">
        <v>6.9499961341534799E-14</v>
      </c>
      <c r="Q51" s="19">
        <v>5.5511151231257802E-14</v>
      </c>
      <c r="R51" s="19">
        <v>6.0063065632220906E-14</v>
      </c>
      <c r="S51" s="19">
        <v>5.5067062021407701E-14</v>
      </c>
      <c r="T51" s="19">
        <v>6.0063065632220906E-14</v>
      </c>
      <c r="U51" s="19">
        <v>5.6399329650957902E-14</v>
      </c>
      <c r="V51" s="19">
        <v>6.9833028248922296E-14</v>
      </c>
      <c r="W51" s="19">
        <v>5.4733995114020199E-14</v>
      </c>
      <c r="X51" s="19">
        <v>5.6399329650957902E-14</v>
      </c>
      <c r="Y51" s="19">
        <v>6.9833028248922296E-14</v>
      </c>
      <c r="Z51" s="19">
        <v>5.4733995114020199E-14</v>
      </c>
      <c r="AA51" s="19">
        <v>5.5400128928795299E-14</v>
      </c>
      <c r="AB51" s="19">
        <v>7.6716411001598304E-14</v>
      </c>
      <c r="AC51" s="19">
        <v>5.4733995114020199E-14</v>
      </c>
      <c r="AD51" s="19">
        <v>5.4845017416482702E-14</v>
      </c>
      <c r="AE51" s="19">
        <v>6.9833028248922296E-14</v>
      </c>
      <c r="AF51" s="19">
        <v>5.4733995114020199E-14</v>
      </c>
      <c r="AG51" s="19">
        <v>5.4845017416482702E-14</v>
      </c>
      <c r="AH51" s="19">
        <v>6.9833028248922296E-14</v>
      </c>
      <c r="AI51" s="19">
        <v>5.4733995114020199E-14</v>
      </c>
    </row>
    <row r="52" spans="1:35" x14ac:dyDescent="0.45">
      <c r="A52" s="19">
        <v>5.6288307348495399E-14</v>
      </c>
      <c r="B52" s="19">
        <v>5.3068660577082401E-14</v>
      </c>
      <c r="C52" s="19">
        <v>5.5955240441107801E-14</v>
      </c>
      <c r="D52" s="19">
        <v>5.3068660577082401E-14</v>
      </c>
      <c r="E52" s="19">
        <v>5.4511950509095098E-14</v>
      </c>
      <c r="F52" s="19">
        <v>5.7509552675583096E-14</v>
      </c>
      <c r="G52" s="19">
        <v>5.4511950509095098E-14</v>
      </c>
      <c r="H52" s="19">
        <v>5.3068660577082401E-14</v>
      </c>
      <c r="I52" s="19">
        <v>5.4400928206632601E-14</v>
      </c>
      <c r="J52" s="19">
        <v>5.3068660577082401E-14</v>
      </c>
      <c r="K52" s="19">
        <v>5.4622972811557702E-14</v>
      </c>
      <c r="L52" s="19">
        <v>5.6399329650957902E-14</v>
      </c>
      <c r="M52" s="19">
        <v>5.4400928206632601E-14</v>
      </c>
      <c r="N52" s="19">
        <v>5.6399329650957902E-14</v>
      </c>
      <c r="O52" s="19">
        <v>5.5178084323870198E-14</v>
      </c>
      <c r="P52" s="19">
        <v>5.6843418860808002E-14</v>
      </c>
      <c r="Q52" s="19">
        <v>5.4622972811557702E-14</v>
      </c>
      <c r="R52" s="19">
        <v>5.6399329650957902E-14</v>
      </c>
      <c r="S52" s="19">
        <v>5.3956838996782602E-14</v>
      </c>
      <c r="T52" s="19">
        <v>5.6399329650957902E-14</v>
      </c>
      <c r="U52" s="19">
        <v>5.5289106626332701E-14</v>
      </c>
      <c r="V52" s="19">
        <v>6.1284310959308603E-14</v>
      </c>
      <c r="W52" s="19">
        <v>5.4733995114020199E-14</v>
      </c>
      <c r="X52" s="19">
        <v>5.5733195836182802E-14</v>
      </c>
      <c r="Y52" s="19">
        <v>6.1284310959308603E-14</v>
      </c>
      <c r="Z52" s="19">
        <v>5.4733995114020199E-14</v>
      </c>
      <c r="AA52" s="19">
        <v>5.5067062021407701E-14</v>
      </c>
      <c r="AB52" s="19">
        <v>6.1506355564233597E-14</v>
      </c>
      <c r="AC52" s="19">
        <v>5.4733995114020199E-14</v>
      </c>
      <c r="AD52" s="19">
        <v>5.5844218138645298E-14</v>
      </c>
      <c r="AE52" s="19">
        <v>6.1284310959308603E-14</v>
      </c>
      <c r="AF52" s="19">
        <v>5.4733995114020199E-14</v>
      </c>
      <c r="AG52" s="19">
        <v>5.5844218138645298E-14</v>
      </c>
      <c r="AH52" s="19">
        <v>6.1284310959308603E-14</v>
      </c>
      <c r="AI52" s="19">
        <v>5.4733995114020199E-14</v>
      </c>
    </row>
    <row r="53" spans="1:35" x14ac:dyDescent="0.45">
      <c r="A53" s="19">
        <v>5.5289106626332701E-14</v>
      </c>
      <c r="B53" s="19">
        <v>5.3068660577082401E-14</v>
      </c>
      <c r="C53" s="19">
        <v>5.5955240441107801E-14</v>
      </c>
      <c r="D53" s="19">
        <v>5.3068660577082401E-14</v>
      </c>
      <c r="E53" s="19">
        <v>5.4400928206632601E-14</v>
      </c>
      <c r="F53" s="19">
        <v>5.6954441163270505E-14</v>
      </c>
      <c r="G53" s="19">
        <v>5.4400928206632601E-14</v>
      </c>
      <c r="H53" s="19">
        <v>5.3068660577082401E-14</v>
      </c>
      <c r="I53" s="19">
        <v>5.4400928206632601E-14</v>
      </c>
      <c r="J53" s="19">
        <v>5.3068660577082401E-14</v>
      </c>
      <c r="K53" s="19">
        <v>5.4956039718945198E-14</v>
      </c>
      <c r="L53" s="19">
        <v>5.6843418860808002E-14</v>
      </c>
      <c r="M53" s="19">
        <v>5.4733995114020199E-14</v>
      </c>
      <c r="N53" s="19">
        <v>5.6843418860808002E-14</v>
      </c>
      <c r="O53" s="19">
        <v>5.5067062021407701E-14</v>
      </c>
      <c r="P53" s="19">
        <v>5.7287508070658002E-14</v>
      </c>
      <c r="Q53" s="19">
        <v>5.5844218138645298E-14</v>
      </c>
      <c r="R53" s="19">
        <v>5.6843418860808002E-14</v>
      </c>
      <c r="S53" s="19">
        <v>5.4956039718945198E-14</v>
      </c>
      <c r="T53" s="19">
        <v>5.6843418860808002E-14</v>
      </c>
      <c r="U53" s="19">
        <v>5.5733195836182802E-14</v>
      </c>
      <c r="V53" s="19">
        <v>6.0618177144533497E-14</v>
      </c>
      <c r="W53" s="19">
        <v>5.4733995114020199E-14</v>
      </c>
      <c r="X53" s="19">
        <v>5.5733195836182802E-14</v>
      </c>
      <c r="Y53" s="19">
        <v>6.0618177144533497E-14</v>
      </c>
      <c r="Z53" s="19">
        <v>5.4733995114020199E-14</v>
      </c>
      <c r="AA53" s="19">
        <v>5.5178084323870198E-14</v>
      </c>
      <c r="AB53" s="19">
        <v>6.0618177144533497E-14</v>
      </c>
      <c r="AC53" s="19">
        <v>5.4733995114020199E-14</v>
      </c>
      <c r="AD53" s="19">
        <v>5.5955240441107801E-14</v>
      </c>
      <c r="AE53" s="19">
        <v>6.0618177144533497E-14</v>
      </c>
      <c r="AF53" s="19">
        <v>5.4733995114020199E-14</v>
      </c>
      <c r="AG53" s="19">
        <v>5.5511151231257802E-14</v>
      </c>
      <c r="AH53" s="19">
        <v>6.0618177144533497E-14</v>
      </c>
      <c r="AI53" s="19">
        <v>5.4733995114020199E-14</v>
      </c>
    </row>
    <row r="54" spans="1:35" x14ac:dyDescent="0.45">
      <c r="A54" s="19">
        <v>5.4845017416482702E-14</v>
      </c>
      <c r="B54" s="19">
        <v>5.3068660577082401E-14</v>
      </c>
      <c r="C54" s="19">
        <v>5.5511151231257802E-14</v>
      </c>
      <c r="D54" s="19">
        <v>5.3068660577082401E-14</v>
      </c>
      <c r="E54" s="19">
        <v>5.4178883601707601E-14</v>
      </c>
      <c r="F54" s="19">
        <v>5.6621374255882902E-14</v>
      </c>
      <c r="G54" s="19">
        <v>5.4956039718945198E-14</v>
      </c>
      <c r="H54" s="19">
        <v>5.3068660577082401E-14</v>
      </c>
      <c r="I54" s="19">
        <v>5.4622972811557702E-14</v>
      </c>
      <c r="J54" s="19">
        <v>5.3068660577082401E-14</v>
      </c>
      <c r="K54" s="19">
        <v>5.4178883601707601E-14</v>
      </c>
      <c r="L54" s="19">
        <v>5.6177285046032902E-14</v>
      </c>
      <c r="M54" s="19">
        <v>5.4511950509095098E-14</v>
      </c>
      <c r="N54" s="19">
        <v>5.6177285046032902E-14</v>
      </c>
      <c r="O54" s="19">
        <v>5.4400928206632601E-14</v>
      </c>
      <c r="P54" s="19">
        <v>5.4956039718945198E-14</v>
      </c>
      <c r="Q54" s="19">
        <v>5.6066262743570399E-14</v>
      </c>
      <c r="R54" s="19">
        <v>5.6843418860808002E-14</v>
      </c>
      <c r="S54" s="19">
        <v>5.5400128928795299E-14</v>
      </c>
      <c r="T54" s="19">
        <v>5.6843418860808002E-14</v>
      </c>
      <c r="U54" s="19">
        <v>5.4622972811557702E-14</v>
      </c>
      <c r="V54" s="19">
        <v>5.7953641885433096E-14</v>
      </c>
      <c r="W54" s="19">
        <v>5.4733995114020199E-14</v>
      </c>
      <c r="X54" s="19">
        <v>5.4622972811557702E-14</v>
      </c>
      <c r="Y54" s="19">
        <v>5.7953641885433096E-14</v>
      </c>
      <c r="Z54" s="19">
        <v>5.4733995114020199E-14</v>
      </c>
      <c r="AA54" s="19">
        <v>5.5733195836182802E-14</v>
      </c>
      <c r="AB54" s="19">
        <v>5.7842619582970605E-14</v>
      </c>
      <c r="AC54" s="19">
        <v>5.4733995114020199E-14</v>
      </c>
      <c r="AD54" s="19">
        <v>5.5955240441107801E-14</v>
      </c>
      <c r="AE54" s="19">
        <v>5.7953641885433096E-14</v>
      </c>
      <c r="AF54" s="19">
        <v>5.4733995114020199E-14</v>
      </c>
      <c r="AG54" s="19">
        <v>5.4622972811557702E-14</v>
      </c>
      <c r="AH54" s="19">
        <v>5.7953641885433096E-14</v>
      </c>
      <c r="AI54" s="19">
        <v>5.4733995114020199E-14</v>
      </c>
    </row>
    <row r="55" spans="1:35" x14ac:dyDescent="0.45">
      <c r="A55" s="19">
        <v>5.5400128928795299E-14</v>
      </c>
      <c r="B55" s="19">
        <v>5.3068660577082401E-14</v>
      </c>
      <c r="C55" s="19">
        <v>5.5067062021407701E-14</v>
      </c>
      <c r="D55" s="19">
        <v>5.3068660577082401E-14</v>
      </c>
      <c r="E55" s="19">
        <v>5.4289905904170098E-14</v>
      </c>
      <c r="F55" s="19">
        <v>5.7620574978045599E-14</v>
      </c>
      <c r="G55" s="19">
        <v>5.4511950509095098E-14</v>
      </c>
      <c r="H55" s="19">
        <v>5.3068660577082401E-14</v>
      </c>
      <c r="I55" s="19">
        <v>5.4845017416482702E-14</v>
      </c>
      <c r="J55" s="19">
        <v>5.3068660577082401E-14</v>
      </c>
      <c r="K55" s="19">
        <v>5.5955240441107801E-14</v>
      </c>
      <c r="L55" s="19">
        <v>6.1728400169158704E-14</v>
      </c>
      <c r="M55" s="19">
        <v>5.5067062021407701E-14</v>
      </c>
      <c r="N55" s="19">
        <v>6.1728400169158704E-14</v>
      </c>
      <c r="O55" s="19">
        <v>5.4845017416482702E-14</v>
      </c>
      <c r="P55" s="19">
        <v>6.7168492989821895E-14</v>
      </c>
      <c r="Q55" s="19">
        <v>5.4845017416482702E-14</v>
      </c>
      <c r="R55" s="19">
        <v>6.1728400169158704E-14</v>
      </c>
      <c r="S55" s="19">
        <v>5.5289106626332701E-14</v>
      </c>
      <c r="T55" s="19">
        <v>6.1728400169158704E-14</v>
      </c>
      <c r="U55" s="19">
        <v>5.5067062021407701E-14</v>
      </c>
      <c r="V55" s="19">
        <v>7.2830630415410206E-14</v>
      </c>
      <c r="W55" s="19">
        <v>5.4733995114020199E-14</v>
      </c>
      <c r="X55" s="19">
        <v>5.5067062021407701E-14</v>
      </c>
      <c r="Y55" s="19">
        <v>7.2830630415410206E-14</v>
      </c>
      <c r="Z55" s="19">
        <v>5.4733995114020199E-14</v>
      </c>
      <c r="AA55" s="19">
        <v>5.5178084323870198E-14</v>
      </c>
      <c r="AB55" s="19">
        <v>7.9158901655773598E-14</v>
      </c>
      <c r="AC55" s="19">
        <v>5.4733995114020199E-14</v>
      </c>
      <c r="AD55" s="19">
        <v>5.5844218138645298E-14</v>
      </c>
      <c r="AE55" s="19">
        <v>7.2830630415410206E-14</v>
      </c>
      <c r="AF55" s="19">
        <v>5.4733995114020199E-14</v>
      </c>
      <c r="AG55" s="19">
        <v>5.4956039718945198E-14</v>
      </c>
      <c r="AH55" s="19">
        <v>7.2830630415410206E-14</v>
      </c>
      <c r="AI55" s="19">
        <v>5.4733995114020199E-14</v>
      </c>
    </row>
    <row r="56" spans="1:35" x14ac:dyDescent="0.45">
      <c r="A56" s="19">
        <v>5.5289106626332701E-14</v>
      </c>
      <c r="B56" s="19">
        <v>5.3068660577082401E-14</v>
      </c>
      <c r="C56" s="19">
        <v>5.4845017416482702E-14</v>
      </c>
      <c r="D56" s="19">
        <v>5.3068660577082401E-14</v>
      </c>
      <c r="E56" s="19">
        <v>5.4400928206632601E-14</v>
      </c>
      <c r="F56" s="19">
        <v>5.7620574978045599E-14</v>
      </c>
      <c r="G56" s="19">
        <v>5.5067062021407701E-14</v>
      </c>
      <c r="H56" s="19">
        <v>5.3068660577082401E-14</v>
      </c>
      <c r="I56" s="19">
        <v>5.4622972811557702E-14</v>
      </c>
      <c r="J56" s="19">
        <v>5.3068660577082401E-14</v>
      </c>
      <c r="K56" s="19">
        <v>5.4733995114020199E-14</v>
      </c>
      <c r="L56" s="19">
        <v>5.8619775700208202E-14</v>
      </c>
      <c r="M56" s="19">
        <v>5.3956838996782602E-14</v>
      </c>
      <c r="N56" s="19">
        <v>5.8619775700208202E-14</v>
      </c>
      <c r="O56" s="19">
        <v>5.5400128928795299E-14</v>
      </c>
      <c r="P56" s="19">
        <v>5.98410210272959E-14</v>
      </c>
      <c r="Q56" s="19">
        <v>5.4845017416482702E-14</v>
      </c>
      <c r="R56" s="19">
        <v>5.8619775700208202E-14</v>
      </c>
      <c r="S56" s="19">
        <v>5.5067062021407701E-14</v>
      </c>
      <c r="T56" s="19">
        <v>5.8619775700208202E-14</v>
      </c>
      <c r="U56" s="19">
        <v>5.5511151231257802E-14</v>
      </c>
      <c r="V56" s="19">
        <v>6.5725203057809204E-14</v>
      </c>
      <c r="W56" s="19">
        <v>5.4733995114020199E-14</v>
      </c>
      <c r="X56" s="19">
        <v>5.5511151231257802E-14</v>
      </c>
      <c r="Y56" s="19">
        <v>6.5725203057809204E-14</v>
      </c>
      <c r="Z56" s="19">
        <v>5.4733995114020199E-14</v>
      </c>
      <c r="AA56" s="19">
        <v>5.5955240441107801E-14</v>
      </c>
      <c r="AB56" s="19">
        <v>6.7057470687359405E-14</v>
      </c>
      <c r="AC56" s="19">
        <v>5.4733995114020199E-14</v>
      </c>
      <c r="AD56" s="19">
        <v>5.5400128928795299E-14</v>
      </c>
      <c r="AE56" s="19">
        <v>6.5725203057809204E-14</v>
      </c>
      <c r="AF56" s="19">
        <v>5.4733995114020199E-14</v>
      </c>
      <c r="AG56" s="19">
        <v>5.5178084323870198E-14</v>
      </c>
      <c r="AH56" s="19">
        <v>6.5725203057809204E-14</v>
      </c>
      <c r="AI56" s="19">
        <v>5.4733995114020199E-14</v>
      </c>
    </row>
    <row r="57" spans="1:35" x14ac:dyDescent="0.45">
      <c r="A57" s="19">
        <v>5.5511151231257802E-14</v>
      </c>
      <c r="B57" s="19">
        <v>5.3068660577082401E-14</v>
      </c>
      <c r="C57" s="19">
        <v>5.5511151231257802E-14</v>
      </c>
      <c r="D57" s="19">
        <v>5.3068660577082401E-14</v>
      </c>
      <c r="E57" s="19">
        <v>5.4289905904170098E-14</v>
      </c>
      <c r="F57" s="19">
        <v>5.7176485768195499E-14</v>
      </c>
      <c r="G57" s="19">
        <v>5.4845017416482702E-14</v>
      </c>
      <c r="H57" s="19">
        <v>5.3068660577082401E-14</v>
      </c>
      <c r="I57" s="19">
        <v>5.4845017416482702E-14</v>
      </c>
      <c r="J57" s="19">
        <v>5.3068660577082401E-14</v>
      </c>
      <c r="K57" s="19">
        <v>5.4622972811557702E-14</v>
      </c>
      <c r="L57" s="19">
        <v>6.0507154842071006E-14</v>
      </c>
      <c r="M57" s="19">
        <v>5.4733995114020199E-14</v>
      </c>
      <c r="N57" s="19">
        <v>6.0507154842071006E-14</v>
      </c>
      <c r="O57" s="19">
        <v>5.5178084323870198E-14</v>
      </c>
      <c r="P57" s="19">
        <v>6.3171690101171395E-14</v>
      </c>
      <c r="Q57" s="19">
        <v>5.6510351953420398E-14</v>
      </c>
      <c r="R57" s="19">
        <v>6.0507154842071006E-14</v>
      </c>
      <c r="S57" s="19">
        <v>5.5844218138645298E-14</v>
      </c>
      <c r="T57" s="19">
        <v>6.0507154842071006E-14</v>
      </c>
      <c r="U57" s="19">
        <v>5.5844218138645298E-14</v>
      </c>
      <c r="V57" s="19">
        <v>7.0499162063697402E-14</v>
      </c>
      <c r="W57" s="19">
        <v>5.4733995114020199E-14</v>
      </c>
      <c r="X57" s="19">
        <v>5.5844218138645298E-14</v>
      </c>
      <c r="Y57" s="19">
        <v>7.0499162063697402E-14</v>
      </c>
      <c r="Z57" s="19">
        <v>5.4733995114020199E-14</v>
      </c>
      <c r="AA57" s="19">
        <v>5.5067062021407701E-14</v>
      </c>
      <c r="AB57" s="19">
        <v>7.6605388699135801E-14</v>
      </c>
      <c r="AC57" s="19">
        <v>5.4733995114020199E-14</v>
      </c>
      <c r="AD57" s="19">
        <v>5.5733195836182802E-14</v>
      </c>
      <c r="AE57" s="19">
        <v>7.0499162063697402E-14</v>
      </c>
      <c r="AF57" s="19">
        <v>5.4733995114020199E-14</v>
      </c>
      <c r="AG57" s="19">
        <v>5.4622972811557702E-14</v>
      </c>
      <c r="AH57" s="19">
        <v>7.0499162063697402E-14</v>
      </c>
      <c r="AI57" s="19">
        <v>5.4733995114020199E-14</v>
      </c>
    </row>
    <row r="58" spans="1:35" x14ac:dyDescent="0.45">
      <c r="A58" s="19">
        <v>5.4622972811557702E-14</v>
      </c>
      <c r="B58" s="19">
        <v>5.3068660577082401E-14</v>
      </c>
      <c r="C58" s="19">
        <v>5.5955240441107801E-14</v>
      </c>
      <c r="D58" s="19">
        <v>5.3068660577082401E-14</v>
      </c>
      <c r="E58" s="19">
        <v>5.4178883601707601E-14</v>
      </c>
      <c r="F58" s="19">
        <v>5.8064664187895599E-14</v>
      </c>
      <c r="G58" s="19">
        <v>5.4622972811557702E-14</v>
      </c>
      <c r="H58" s="19">
        <v>5.3068660577082401E-14</v>
      </c>
      <c r="I58" s="19">
        <v>5.4067861299245098E-14</v>
      </c>
      <c r="J58" s="19">
        <v>5.3068660577082401E-14</v>
      </c>
      <c r="K58" s="19">
        <v>5.4956039718945198E-14</v>
      </c>
      <c r="L58" s="19">
        <v>5.9729998724833397E-14</v>
      </c>
      <c r="M58" s="19">
        <v>5.4400928206632601E-14</v>
      </c>
      <c r="N58" s="19">
        <v>5.9729998724833397E-14</v>
      </c>
      <c r="O58" s="19">
        <v>5.4845017416482702E-14</v>
      </c>
      <c r="P58" s="19">
        <v>6.6280314570121795E-14</v>
      </c>
      <c r="Q58" s="19">
        <v>5.6399329650957902E-14</v>
      </c>
      <c r="R58" s="19">
        <v>5.9729998724833397E-14</v>
      </c>
      <c r="S58" s="19">
        <v>5.6177285046032902E-14</v>
      </c>
      <c r="T58" s="19">
        <v>5.9729998724833397E-14</v>
      </c>
      <c r="U58" s="19">
        <v>5.5178084323870198E-14</v>
      </c>
      <c r="V58" s="19">
        <v>8.0047080075473698E-14</v>
      </c>
      <c r="W58" s="19">
        <v>5.4733995114020199E-14</v>
      </c>
      <c r="X58" s="19">
        <v>5.5178084323870198E-14</v>
      </c>
      <c r="Y58" s="19">
        <v>8.0047080075473698E-14</v>
      </c>
      <c r="Z58" s="19">
        <v>5.4733995114020199E-14</v>
      </c>
      <c r="AA58" s="19">
        <v>5.5511151231257802E-14</v>
      </c>
      <c r="AB58" s="19">
        <v>7.9825035470548705E-14</v>
      </c>
      <c r="AC58" s="19">
        <v>5.4733995114020199E-14</v>
      </c>
      <c r="AD58" s="19">
        <v>5.4733995114020199E-14</v>
      </c>
      <c r="AE58" s="19">
        <v>8.0047080075473698E-14</v>
      </c>
      <c r="AF58" s="19">
        <v>5.4733995114020199E-14</v>
      </c>
      <c r="AG58" s="19">
        <v>5.4733995114020199E-14</v>
      </c>
      <c r="AH58" s="19">
        <v>8.0047080075473698E-14</v>
      </c>
      <c r="AI58" s="19">
        <v>5.4733995114020199E-14</v>
      </c>
    </row>
    <row r="59" spans="1:35" x14ac:dyDescent="0.45">
      <c r="A59" s="19">
        <v>5.5067062021407701E-14</v>
      </c>
      <c r="B59" s="19">
        <v>5.3068660577082401E-14</v>
      </c>
      <c r="C59" s="19">
        <v>5.5178084323870198E-14</v>
      </c>
      <c r="D59" s="19">
        <v>5.3068660577082401E-14</v>
      </c>
      <c r="E59" s="19">
        <v>5.4289905904170098E-14</v>
      </c>
      <c r="F59" s="19">
        <v>5.6732396558345499E-14</v>
      </c>
      <c r="G59" s="19">
        <v>5.4845017416482702E-14</v>
      </c>
      <c r="H59" s="19">
        <v>5.3068660577082401E-14</v>
      </c>
      <c r="I59" s="19">
        <v>5.5289106626332701E-14</v>
      </c>
      <c r="J59" s="19">
        <v>5.3068660577082401E-14</v>
      </c>
      <c r="K59" s="19">
        <v>5.5067062021407701E-14</v>
      </c>
      <c r="L59" s="19">
        <v>5.7509552675583096E-14</v>
      </c>
      <c r="M59" s="19">
        <v>5.4622972811557702E-14</v>
      </c>
      <c r="N59" s="19">
        <v>5.7065463465732996E-14</v>
      </c>
      <c r="O59" s="19">
        <v>5.4400928206632601E-14</v>
      </c>
      <c r="P59" s="19">
        <v>5.9174887212520806E-14</v>
      </c>
      <c r="Q59" s="19">
        <v>5.5844218138645298E-14</v>
      </c>
      <c r="R59" s="19">
        <v>5.6843418860808002E-14</v>
      </c>
      <c r="S59" s="19">
        <v>5.5622173533720298E-14</v>
      </c>
      <c r="T59" s="19">
        <v>5.6843418860808002E-14</v>
      </c>
      <c r="U59" s="19">
        <v>5.4622972811557702E-14</v>
      </c>
      <c r="V59" s="19">
        <v>6.29496454962463E-14</v>
      </c>
      <c r="W59" s="19">
        <v>5.4733995114020199E-14</v>
      </c>
      <c r="X59" s="19">
        <v>5.4622972811557702E-14</v>
      </c>
      <c r="Y59" s="19">
        <v>6.29496454962463E-14</v>
      </c>
      <c r="Z59" s="19">
        <v>5.4733995114020199E-14</v>
      </c>
      <c r="AA59" s="19">
        <v>5.6066262743570399E-14</v>
      </c>
      <c r="AB59" s="19">
        <v>6.1062266354383597E-14</v>
      </c>
      <c r="AC59" s="19">
        <v>5.4733995114020199E-14</v>
      </c>
      <c r="AD59" s="19">
        <v>5.5067062021407701E-14</v>
      </c>
      <c r="AE59" s="19">
        <v>6.29496454962463E-14</v>
      </c>
      <c r="AF59" s="19">
        <v>5.4733995114020199E-14</v>
      </c>
      <c r="AG59" s="19">
        <v>5.4622972811557702E-14</v>
      </c>
      <c r="AH59" s="19">
        <v>6.29496454962463E-14</v>
      </c>
      <c r="AI59" s="19">
        <v>5.4733995114020199E-14</v>
      </c>
    </row>
    <row r="60" spans="1:35" x14ac:dyDescent="0.45">
      <c r="A60" s="19">
        <v>5.4956039718945198E-14</v>
      </c>
      <c r="B60" s="19">
        <v>5.3068660577082401E-14</v>
      </c>
      <c r="C60" s="19">
        <v>5.5622173533720298E-14</v>
      </c>
      <c r="D60" s="19">
        <v>5.3068660577082401E-14</v>
      </c>
      <c r="E60" s="19">
        <v>5.4400928206632601E-14</v>
      </c>
      <c r="F60" s="19">
        <v>5.6843418860808002E-14</v>
      </c>
      <c r="G60" s="19">
        <v>5.4178883601707601E-14</v>
      </c>
      <c r="H60" s="19">
        <v>5.3068660577082401E-14</v>
      </c>
      <c r="I60" s="19">
        <v>5.4289905904170098E-14</v>
      </c>
      <c r="J60" s="19">
        <v>5.3068660577082401E-14</v>
      </c>
      <c r="K60" s="19">
        <v>5.4511950509095098E-14</v>
      </c>
      <c r="L60" s="19">
        <v>5.6177285046032902E-14</v>
      </c>
      <c r="M60" s="19">
        <v>5.5178084323870198E-14</v>
      </c>
      <c r="N60" s="19">
        <v>5.6177285046032902E-14</v>
      </c>
      <c r="O60" s="19">
        <v>5.5178084323870198E-14</v>
      </c>
      <c r="P60" s="19">
        <v>5.6177285046032902E-14</v>
      </c>
      <c r="Q60" s="19">
        <v>5.5400128928795299E-14</v>
      </c>
      <c r="R60" s="19">
        <v>5.6177285046032902E-14</v>
      </c>
      <c r="S60" s="19">
        <v>5.4956039718945198E-14</v>
      </c>
      <c r="T60" s="19">
        <v>5.6177285046032902E-14</v>
      </c>
      <c r="U60" s="19">
        <v>5.5511151231257802E-14</v>
      </c>
      <c r="V60" s="19">
        <v>5.7398530373120505E-14</v>
      </c>
      <c r="W60" s="19">
        <v>5.4733995114020199E-14</v>
      </c>
      <c r="X60" s="19">
        <v>5.5511151231257802E-14</v>
      </c>
      <c r="Y60" s="19">
        <v>5.7398530373120505E-14</v>
      </c>
      <c r="Z60" s="19">
        <v>5.4733995114020199E-14</v>
      </c>
      <c r="AA60" s="19">
        <v>5.6066262743570399E-14</v>
      </c>
      <c r="AB60" s="19">
        <v>5.8175686490358203E-14</v>
      </c>
      <c r="AC60" s="19">
        <v>5.4733995114020199E-14</v>
      </c>
      <c r="AD60" s="19">
        <v>5.5622173533720298E-14</v>
      </c>
      <c r="AE60" s="19">
        <v>5.7398530373120505E-14</v>
      </c>
      <c r="AF60" s="19">
        <v>5.4733995114020199E-14</v>
      </c>
      <c r="AG60" s="19">
        <v>5.5400128928795299E-14</v>
      </c>
      <c r="AH60" s="19">
        <v>5.7398530373120505E-14</v>
      </c>
      <c r="AI60" s="19">
        <v>5.4733995114020199E-14</v>
      </c>
    </row>
    <row r="61" spans="1:35" x14ac:dyDescent="0.45">
      <c r="A61" s="19">
        <v>5.5178084323870198E-14</v>
      </c>
      <c r="B61" s="19">
        <v>5.3068660577082401E-14</v>
      </c>
      <c r="C61" s="19">
        <v>5.5511151231257802E-14</v>
      </c>
      <c r="D61" s="19">
        <v>5.3068660577082401E-14</v>
      </c>
      <c r="E61" s="19">
        <v>5.5178084323870198E-14</v>
      </c>
      <c r="F61" s="19">
        <v>5.7176485768195499E-14</v>
      </c>
      <c r="G61" s="19">
        <v>5.5067062021407701E-14</v>
      </c>
      <c r="H61" s="19">
        <v>5.3068660577082401E-14</v>
      </c>
      <c r="I61" s="19">
        <v>5.4622972811557702E-14</v>
      </c>
      <c r="J61" s="19">
        <v>5.3068660577082401E-14</v>
      </c>
      <c r="K61" s="19">
        <v>5.4622972811557702E-14</v>
      </c>
      <c r="L61" s="19">
        <v>5.8619775700208202E-14</v>
      </c>
      <c r="M61" s="19">
        <v>5.5511151231257802E-14</v>
      </c>
      <c r="N61" s="19">
        <v>5.8619775700208202E-14</v>
      </c>
      <c r="O61" s="19">
        <v>5.5733195836182802E-14</v>
      </c>
      <c r="P61" s="19">
        <v>6.0618177144533497E-14</v>
      </c>
      <c r="Q61" s="19">
        <v>5.5955240441107801E-14</v>
      </c>
      <c r="R61" s="19">
        <v>5.8619775700208202E-14</v>
      </c>
      <c r="S61" s="19">
        <v>5.4622972811557702E-14</v>
      </c>
      <c r="T61" s="19">
        <v>5.8619775700208202E-14</v>
      </c>
      <c r="U61" s="19">
        <v>5.5733195836182802E-14</v>
      </c>
      <c r="V61" s="19">
        <v>6.7723604502134498E-14</v>
      </c>
      <c r="W61" s="19">
        <v>5.4733995114020199E-14</v>
      </c>
      <c r="X61" s="19">
        <v>5.5733195836182802E-14</v>
      </c>
      <c r="Y61" s="19">
        <v>6.7723604502134498E-14</v>
      </c>
      <c r="Z61" s="19">
        <v>5.4733995114020199E-14</v>
      </c>
      <c r="AA61" s="19">
        <v>5.5511151231257802E-14</v>
      </c>
      <c r="AB61" s="19">
        <v>6.6724403779971895E-14</v>
      </c>
      <c r="AC61" s="19">
        <v>5.4733995114020199E-14</v>
      </c>
      <c r="AD61" s="19">
        <v>5.4845017416482702E-14</v>
      </c>
      <c r="AE61" s="19">
        <v>6.7723604502134498E-14</v>
      </c>
      <c r="AF61" s="19">
        <v>5.4733995114020199E-14</v>
      </c>
      <c r="AG61" s="19">
        <v>5.4845017416482702E-14</v>
      </c>
      <c r="AH61" s="19">
        <v>6.7723604502134498E-14</v>
      </c>
      <c r="AI61" s="19">
        <v>5.4733995114020199E-14</v>
      </c>
    </row>
    <row r="62" spans="1:35" x14ac:dyDescent="0.45">
      <c r="A62" s="19">
        <v>5.5178084323870198E-14</v>
      </c>
      <c r="B62" s="19">
        <v>5.3068660577082401E-14</v>
      </c>
      <c r="C62" s="19">
        <v>5.5511151231257802E-14</v>
      </c>
      <c r="D62" s="19">
        <v>5.3068660577082401E-14</v>
      </c>
      <c r="E62" s="19">
        <v>5.3956838996782602E-14</v>
      </c>
      <c r="F62" s="19">
        <v>5.8397731095283196E-14</v>
      </c>
      <c r="G62" s="19">
        <v>5.3290705182007501E-14</v>
      </c>
      <c r="H62" s="19">
        <v>5.3068660577082401E-14</v>
      </c>
      <c r="I62" s="19">
        <v>5.3956838996782602E-14</v>
      </c>
      <c r="J62" s="19">
        <v>5.3068660577082401E-14</v>
      </c>
      <c r="K62" s="19">
        <v>5.4733995114020199E-14</v>
      </c>
      <c r="L62" s="19">
        <v>5.8730798002670705E-14</v>
      </c>
      <c r="M62" s="19">
        <v>5.5067062021407701E-14</v>
      </c>
      <c r="N62" s="19">
        <v>5.8730798002670705E-14</v>
      </c>
      <c r="O62" s="19">
        <v>5.4400928206632601E-14</v>
      </c>
      <c r="P62" s="19">
        <v>6.4948046940571595E-14</v>
      </c>
      <c r="Q62" s="19">
        <v>5.6399329650957902E-14</v>
      </c>
      <c r="R62" s="19">
        <v>5.8730798002670705E-14</v>
      </c>
      <c r="S62" s="19">
        <v>5.5289106626332701E-14</v>
      </c>
      <c r="T62" s="19">
        <v>5.8730798002670705E-14</v>
      </c>
      <c r="U62" s="19">
        <v>5.4733995114020199E-14</v>
      </c>
      <c r="V62" s="19">
        <v>6.6502359175046801E-14</v>
      </c>
      <c r="W62" s="19">
        <v>5.4733995114020199E-14</v>
      </c>
      <c r="X62" s="19">
        <v>5.5178084323870198E-14</v>
      </c>
      <c r="Y62" s="19">
        <v>6.6502359175046801E-14</v>
      </c>
      <c r="Z62" s="19">
        <v>5.4733995114020199E-14</v>
      </c>
      <c r="AA62" s="19">
        <v>5.6510351953420398E-14</v>
      </c>
      <c r="AB62" s="19">
        <v>7.3607786532647803E-14</v>
      </c>
      <c r="AC62" s="19">
        <v>5.4733995114020199E-14</v>
      </c>
      <c r="AD62" s="19">
        <v>5.6732396558345499E-14</v>
      </c>
      <c r="AE62" s="19">
        <v>6.6502359175046801E-14</v>
      </c>
      <c r="AF62" s="19">
        <v>5.4733995114020199E-14</v>
      </c>
      <c r="AG62" s="19">
        <v>5.5844218138645298E-14</v>
      </c>
      <c r="AH62" s="19">
        <v>6.6502359175046801E-14</v>
      </c>
      <c r="AI62" s="19">
        <v>5.4733995114020199E-14</v>
      </c>
    </row>
    <row r="63" spans="1:35" x14ac:dyDescent="0.45">
      <c r="A63" s="19">
        <v>5.5955240441107801E-14</v>
      </c>
      <c r="B63" s="19">
        <v>5.3068660577082401E-14</v>
      </c>
      <c r="C63" s="19">
        <v>5.5622173533720298E-14</v>
      </c>
      <c r="D63" s="19">
        <v>5.3068660577082401E-14</v>
      </c>
      <c r="E63" s="19">
        <v>5.5178084323870198E-14</v>
      </c>
      <c r="F63" s="19">
        <v>5.6843418860808002E-14</v>
      </c>
      <c r="G63" s="19">
        <v>5.5067062021407701E-14</v>
      </c>
      <c r="H63" s="19">
        <v>5.3068660577082401E-14</v>
      </c>
      <c r="I63" s="19">
        <v>5.4956039718945198E-14</v>
      </c>
      <c r="J63" s="19">
        <v>5.3068660577082401E-14</v>
      </c>
      <c r="K63" s="19">
        <v>5.4067861299245098E-14</v>
      </c>
      <c r="L63" s="19">
        <v>5.9507954119908302E-14</v>
      </c>
      <c r="M63" s="19">
        <v>5.4289905904170098E-14</v>
      </c>
      <c r="N63" s="19">
        <v>5.7953641885433096E-14</v>
      </c>
      <c r="O63" s="19">
        <v>5.5400128928795299E-14</v>
      </c>
      <c r="P63" s="19">
        <v>6.11732886568461E-14</v>
      </c>
      <c r="Q63" s="19">
        <v>5.5289106626332701E-14</v>
      </c>
      <c r="R63" s="19">
        <v>5.9507954119908302E-14</v>
      </c>
      <c r="S63" s="19">
        <v>5.5067062021407701E-14</v>
      </c>
      <c r="T63" s="19">
        <v>5.9507954119908302E-14</v>
      </c>
      <c r="U63" s="19">
        <v>5.5178084323870198E-14</v>
      </c>
      <c r="V63" s="19">
        <v>7.0610184366159905E-14</v>
      </c>
      <c r="W63" s="19">
        <v>5.4733995114020199E-14</v>
      </c>
      <c r="X63" s="19">
        <v>5.5178084323870198E-14</v>
      </c>
      <c r="Y63" s="19">
        <v>7.0610184366159905E-14</v>
      </c>
      <c r="Z63" s="19">
        <v>5.4733995114020199E-14</v>
      </c>
      <c r="AA63" s="19">
        <v>5.4733995114020199E-14</v>
      </c>
      <c r="AB63" s="19">
        <v>6.7168492989821895E-14</v>
      </c>
      <c r="AC63" s="19">
        <v>5.4733995114020199E-14</v>
      </c>
      <c r="AD63" s="19">
        <v>5.5511151231257802E-14</v>
      </c>
      <c r="AE63" s="19">
        <v>7.0610184366159905E-14</v>
      </c>
      <c r="AF63" s="19">
        <v>5.4733995114020199E-14</v>
      </c>
      <c r="AG63" s="19">
        <v>5.5511151231257802E-14</v>
      </c>
      <c r="AH63" s="19">
        <v>7.0610184366159905E-14</v>
      </c>
      <c r="AI63" s="19">
        <v>5.4733995114020199E-14</v>
      </c>
    </row>
    <row r="64" spans="1:35" x14ac:dyDescent="0.45">
      <c r="A64" s="19">
        <v>5.5622173533720298E-14</v>
      </c>
      <c r="B64" s="19">
        <v>5.3068660577082401E-14</v>
      </c>
      <c r="C64" s="19">
        <v>5.6177285046032902E-14</v>
      </c>
      <c r="D64" s="19">
        <v>5.3068660577082401E-14</v>
      </c>
      <c r="E64" s="19">
        <v>5.4289905904170098E-14</v>
      </c>
      <c r="F64" s="19">
        <v>5.7287508070658002E-14</v>
      </c>
      <c r="G64" s="19">
        <v>5.4511950509095098E-14</v>
      </c>
      <c r="H64" s="19">
        <v>5.3068660577082401E-14</v>
      </c>
      <c r="I64" s="19">
        <v>5.4400928206632601E-14</v>
      </c>
      <c r="J64" s="19">
        <v>5.3068660577082401E-14</v>
      </c>
      <c r="K64" s="19">
        <v>5.4733995114020199E-14</v>
      </c>
      <c r="L64" s="19">
        <v>5.6621374255882902E-14</v>
      </c>
      <c r="M64" s="19">
        <v>5.5067062021407701E-14</v>
      </c>
      <c r="N64" s="19">
        <v>5.6621374255882902E-14</v>
      </c>
      <c r="O64" s="19">
        <v>5.4400928206632601E-14</v>
      </c>
      <c r="P64" s="19">
        <v>5.8508753397745699E-14</v>
      </c>
      <c r="Q64" s="19">
        <v>5.4956039718945198E-14</v>
      </c>
      <c r="R64" s="19">
        <v>5.6621374255882902E-14</v>
      </c>
      <c r="S64" s="19">
        <v>5.5178084323870198E-14</v>
      </c>
      <c r="T64" s="19">
        <v>5.6621374255882902E-14</v>
      </c>
      <c r="U64" s="19">
        <v>5.4622972811557702E-14</v>
      </c>
      <c r="V64" s="19">
        <v>5.7398530373120505E-14</v>
      </c>
      <c r="W64" s="19">
        <v>5.4733995114020199E-14</v>
      </c>
      <c r="X64" s="19">
        <v>5.4622972811557702E-14</v>
      </c>
      <c r="Y64" s="19">
        <v>5.7398530373120505E-14</v>
      </c>
      <c r="Z64" s="19">
        <v>5.4733995114020199E-14</v>
      </c>
      <c r="AA64" s="19">
        <v>5.5067062021407701E-14</v>
      </c>
      <c r="AB64" s="19">
        <v>6.0840221749458503E-14</v>
      </c>
      <c r="AC64" s="19">
        <v>5.4733995114020199E-14</v>
      </c>
      <c r="AD64" s="19">
        <v>5.4845017416482702E-14</v>
      </c>
      <c r="AE64" s="19">
        <v>5.7398530373120505E-14</v>
      </c>
      <c r="AF64" s="19">
        <v>5.4733995114020199E-14</v>
      </c>
      <c r="AG64" s="19">
        <v>5.5289106626332701E-14</v>
      </c>
      <c r="AH64" s="19">
        <v>5.7398530373120505E-14</v>
      </c>
      <c r="AI64" s="19">
        <v>5.4733995114020199E-14</v>
      </c>
    </row>
    <row r="65" spans="1:35" x14ac:dyDescent="0.45">
      <c r="A65" s="19">
        <v>5.5511151231257802E-14</v>
      </c>
      <c r="B65" s="19">
        <v>5.3068660577082401E-14</v>
      </c>
      <c r="C65" s="19">
        <v>5.5511151231257802E-14</v>
      </c>
      <c r="D65" s="19">
        <v>5.3068660577082401E-14</v>
      </c>
      <c r="E65" s="19">
        <v>5.4733995114020199E-14</v>
      </c>
      <c r="F65" s="19">
        <v>5.8508753397745699E-14</v>
      </c>
      <c r="G65" s="19">
        <v>5.4733995114020199E-14</v>
      </c>
      <c r="H65" s="19">
        <v>5.3068660577082401E-14</v>
      </c>
      <c r="I65" s="19">
        <v>5.5289106626332701E-14</v>
      </c>
      <c r="J65" s="19">
        <v>5.3068660577082401E-14</v>
      </c>
      <c r="K65" s="19">
        <v>5.4956039718945198E-14</v>
      </c>
      <c r="L65" s="19">
        <v>5.5622173533720298E-14</v>
      </c>
      <c r="M65" s="19">
        <v>5.4067861299245098E-14</v>
      </c>
      <c r="N65" s="19">
        <v>5.5622173533720298E-14</v>
      </c>
      <c r="O65" s="19">
        <v>5.4178883601707601E-14</v>
      </c>
      <c r="P65" s="19">
        <v>6.0618177144533497E-14</v>
      </c>
      <c r="Q65" s="19">
        <v>5.5733195836182802E-14</v>
      </c>
      <c r="R65" s="19">
        <v>5.5622173533720298E-14</v>
      </c>
      <c r="S65" s="19">
        <v>5.5289106626332701E-14</v>
      </c>
      <c r="T65" s="19">
        <v>5.5622173533720298E-14</v>
      </c>
      <c r="U65" s="19">
        <v>5.5622173533720298E-14</v>
      </c>
      <c r="V65" s="19">
        <v>5.7842619582970605E-14</v>
      </c>
      <c r="W65" s="19">
        <v>5.4733995114020199E-14</v>
      </c>
      <c r="X65" s="19">
        <v>5.5622173533720298E-14</v>
      </c>
      <c r="Y65" s="19">
        <v>5.7842619582970605E-14</v>
      </c>
      <c r="Z65" s="19">
        <v>5.4733995114020199E-14</v>
      </c>
      <c r="AA65" s="19">
        <v>5.6177285046032902E-14</v>
      </c>
      <c r="AB65" s="19">
        <v>6.2505556286396301E-14</v>
      </c>
      <c r="AC65" s="19">
        <v>5.4733995114020199E-14</v>
      </c>
      <c r="AD65" s="19">
        <v>5.6177285046032902E-14</v>
      </c>
      <c r="AE65" s="19">
        <v>5.7842619582970605E-14</v>
      </c>
      <c r="AF65" s="19">
        <v>5.4733995114020199E-14</v>
      </c>
      <c r="AG65" s="19">
        <v>5.5067062021407701E-14</v>
      </c>
      <c r="AH65" s="19">
        <v>5.7842619582970605E-14</v>
      </c>
      <c r="AI65" s="19">
        <v>5.4733995114020199E-14</v>
      </c>
    </row>
    <row r="66" spans="1:35" x14ac:dyDescent="0.45">
      <c r="A66" s="19">
        <v>5.5955240441107801E-14</v>
      </c>
      <c r="B66" s="19">
        <v>5.3068660577082401E-14</v>
      </c>
      <c r="C66" s="19">
        <v>5.5400128928795299E-14</v>
      </c>
      <c r="D66" s="19">
        <v>5.3068660577082401E-14</v>
      </c>
      <c r="E66" s="19">
        <v>5.4845017416482702E-14</v>
      </c>
      <c r="F66" s="19">
        <v>5.8841820305133297E-14</v>
      </c>
      <c r="G66" s="19">
        <v>5.4400928206632601E-14</v>
      </c>
      <c r="H66" s="19">
        <v>5.3068660577082401E-14</v>
      </c>
      <c r="I66" s="19">
        <v>5.5067062021407701E-14</v>
      </c>
      <c r="J66" s="19">
        <v>5.3068660577082401E-14</v>
      </c>
      <c r="K66" s="19">
        <v>5.4845017416482702E-14</v>
      </c>
      <c r="L66" s="19">
        <v>6.0396132539608503E-14</v>
      </c>
      <c r="M66" s="19">
        <v>5.5511151231257802E-14</v>
      </c>
      <c r="N66" s="19">
        <v>6.0396132539608503E-14</v>
      </c>
      <c r="O66" s="19">
        <v>5.4845017416482702E-14</v>
      </c>
      <c r="P66" s="19">
        <v>6.7501559897209505E-14</v>
      </c>
      <c r="Q66" s="19">
        <v>5.4733995114020199E-14</v>
      </c>
      <c r="R66" s="19">
        <v>6.0396132539608503E-14</v>
      </c>
      <c r="S66" s="19">
        <v>5.4956039718945198E-14</v>
      </c>
      <c r="T66" s="19">
        <v>6.0396132539608503E-14</v>
      </c>
      <c r="U66" s="19">
        <v>5.4733995114020199E-14</v>
      </c>
      <c r="V66" s="19">
        <v>6.5503158452884198E-14</v>
      </c>
      <c r="W66" s="19">
        <v>5.4733995114020199E-14</v>
      </c>
      <c r="X66" s="19">
        <v>5.4733995114020199E-14</v>
      </c>
      <c r="Y66" s="19">
        <v>6.5503158452884198E-14</v>
      </c>
      <c r="Z66" s="19">
        <v>5.4733995114020199E-14</v>
      </c>
      <c r="AA66" s="19">
        <v>5.6843418860808002E-14</v>
      </c>
      <c r="AB66" s="19">
        <v>7.3163697322797803E-14</v>
      </c>
      <c r="AC66" s="19">
        <v>5.4733995114020199E-14</v>
      </c>
      <c r="AD66" s="19">
        <v>5.5178084323870198E-14</v>
      </c>
      <c r="AE66" s="19">
        <v>6.5503158452884198E-14</v>
      </c>
      <c r="AF66" s="19">
        <v>5.4733995114020199E-14</v>
      </c>
      <c r="AG66" s="19">
        <v>5.4733995114020199E-14</v>
      </c>
      <c r="AH66" s="19">
        <v>6.5503158452884198E-14</v>
      </c>
      <c r="AI66" s="19">
        <v>5.4733995114020199E-14</v>
      </c>
    </row>
    <row r="67" spans="1:35" x14ac:dyDescent="0.45">
      <c r="A67" s="19">
        <v>5.5289106626332701E-14</v>
      </c>
      <c r="B67" s="19">
        <v>5.3068660577082401E-14</v>
      </c>
      <c r="C67" s="19">
        <v>5.5289106626332701E-14</v>
      </c>
      <c r="D67" s="19">
        <v>5.3068660577082401E-14</v>
      </c>
      <c r="E67" s="19">
        <v>5.4956039718945198E-14</v>
      </c>
      <c r="F67" s="19">
        <v>5.8286708792820706E-14</v>
      </c>
      <c r="G67" s="19">
        <v>5.4845017416482702E-14</v>
      </c>
      <c r="H67" s="19">
        <v>5.3068660577082401E-14</v>
      </c>
      <c r="I67" s="19">
        <v>5.4511950509095098E-14</v>
      </c>
      <c r="J67" s="19">
        <v>5.3068660577082401E-14</v>
      </c>
      <c r="K67" s="19">
        <v>5.5289106626332701E-14</v>
      </c>
      <c r="L67" s="19">
        <v>5.9063864910058303E-14</v>
      </c>
      <c r="M67" s="19">
        <v>5.4956039718945198E-14</v>
      </c>
      <c r="N67" s="19">
        <v>5.9063864910058303E-14</v>
      </c>
      <c r="O67" s="19">
        <v>5.4845017416482702E-14</v>
      </c>
      <c r="P67" s="19">
        <v>6.0729199446996E-14</v>
      </c>
      <c r="Q67" s="19">
        <v>5.5178084323870198E-14</v>
      </c>
      <c r="R67" s="19">
        <v>5.9063864910058303E-14</v>
      </c>
      <c r="S67" s="19">
        <v>5.5844218138645298E-14</v>
      </c>
      <c r="T67" s="19">
        <v>5.9063864910058303E-14</v>
      </c>
      <c r="U67" s="19">
        <v>5.5400128928795299E-14</v>
      </c>
      <c r="V67" s="19">
        <v>6.3948846218409004E-14</v>
      </c>
      <c r="W67" s="19">
        <v>5.4733995114020199E-14</v>
      </c>
      <c r="X67" s="19">
        <v>5.5400128928795299E-14</v>
      </c>
      <c r="Y67" s="19">
        <v>6.3948846218409004E-14</v>
      </c>
      <c r="Z67" s="19">
        <v>5.4733995114020199E-14</v>
      </c>
      <c r="AA67" s="19">
        <v>5.4622972811557702E-14</v>
      </c>
      <c r="AB67" s="19">
        <v>6.7945649107059505E-14</v>
      </c>
      <c r="AC67" s="19">
        <v>5.4733995114020199E-14</v>
      </c>
      <c r="AD67" s="19">
        <v>5.5178084323870198E-14</v>
      </c>
      <c r="AE67" s="19">
        <v>6.3948846218409004E-14</v>
      </c>
      <c r="AF67" s="19">
        <v>5.4733995114020199E-14</v>
      </c>
      <c r="AG67" s="19">
        <v>5.6066262743570399E-14</v>
      </c>
      <c r="AH67" s="19">
        <v>6.3948846218409004E-14</v>
      </c>
      <c r="AI67" s="19">
        <v>5.4733995114020199E-14</v>
      </c>
    </row>
    <row r="68" spans="1:35" x14ac:dyDescent="0.45">
      <c r="A68" s="19">
        <v>5.5955240441107801E-14</v>
      </c>
      <c r="B68" s="19">
        <v>5.3068660577082401E-14</v>
      </c>
      <c r="C68" s="19">
        <v>5.5733195836182802E-14</v>
      </c>
      <c r="D68" s="19">
        <v>5.3068660577082401E-14</v>
      </c>
      <c r="E68" s="19">
        <v>5.4511950509095098E-14</v>
      </c>
      <c r="F68" s="19">
        <v>5.7620574978045599E-14</v>
      </c>
      <c r="G68" s="19">
        <v>5.4845017416482702E-14</v>
      </c>
      <c r="H68" s="19">
        <v>5.3068660577082401E-14</v>
      </c>
      <c r="I68" s="19">
        <v>5.4400928206632601E-14</v>
      </c>
      <c r="J68" s="19">
        <v>5.3068660577082401E-14</v>
      </c>
      <c r="K68" s="19">
        <v>5.4400928206632601E-14</v>
      </c>
      <c r="L68" s="19">
        <v>5.6510351953420398E-14</v>
      </c>
      <c r="M68" s="19">
        <v>5.5622173533720298E-14</v>
      </c>
      <c r="N68" s="19">
        <v>5.6510351953420398E-14</v>
      </c>
      <c r="O68" s="19">
        <v>5.5511151231257802E-14</v>
      </c>
      <c r="P68" s="19">
        <v>5.6621374255882902E-14</v>
      </c>
      <c r="Q68" s="19">
        <v>5.5067062021407701E-14</v>
      </c>
      <c r="R68" s="19">
        <v>5.6510351953420398E-14</v>
      </c>
      <c r="S68" s="19">
        <v>5.5067062021407701E-14</v>
      </c>
      <c r="T68" s="19">
        <v>5.6510351953420398E-14</v>
      </c>
      <c r="U68" s="19">
        <v>5.4289905904170098E-14</v>
      </c>
      <c r="V68" s="19">
        <v>5.7065463465732996E-14</v>
      </c>
      <c r="W68" s="19">
        <v>5.4733995114020199E-14</v>
      </c>
      <c r="X68" s="19">
        <v>5.4289905904170098E-14</v>
      </c>
      <c r="Y68" s="19">
        <v>5.7065463465732996E-14</v>
      </c>
      <c r="Z68" s="19">
        <v>5.4733995114020199E-14</v>
      </c>
      <c r="AA68" s="19">
        <v>5.5067062021407701E-14</v>
      </c>
      <c r="AB68" s="19">
        <v>5.6288307348495399E-14</v>
      </c>
      <c r="AC68" s="19">
        <v>5.4733995114020199E-14</v>
      </c>
      <c r="AD68" s="19">
        <v>5.4289905904170098E-14</v>
      </c>
      <c r="AE68" s="19">
        <v>5.7065463465732996E-14</v>
      </c>
      <c r="AF68" s="19">
        <v>5.4733995114020199E-14</v>
      </c>
      <c r="AG68" s="19">
        <v>5.4289905904170098E-14</v>
      </c>
      <c r="AH68" s="19">
        <v>5.7065463465732996E-14</v>
      </c>
      <c r="AI68" s="19">
        <v>5.4733995114020199E-14</v>
      </c>
    </row>
    <row r="69" spans="1:35" x14ac:dyDescent="0.45">
      <c r="A69" s="19">
        <v>5.5178084323870198E-14</v>
      </c>
      <c r="B69" s="19">
        <v>5.3068660577082401E-14</v>
      </c>
      <c r="C69" s="19">
        <v>5.5289106626332701E-14</v>
      </c>
      <c r="D69" s="19">
        <v>5.3068660577082401E-14</v>
      </c>
      <c r="E69" s="19">
        <v>5.4511950509095098E-14</v>
      </c>
      <c r="F69" s="19">
        <v>5.8397731095283196E-14</v>
      </c>
      <c r="G69" s="19">
        <v>5.4400928206632601E-14</v>
      </c>
      <c r="H69" s="19">
        <v>5.3068660577082401E-14</v>
      </c>
      <c r="I69" s="19">
        <v>5.4511950509095098E-14</v>
      </c>
      <c r="J69" s="19">
        <v>5.3068660577082401E-14</v>
      </c>
      <c r="K69" s="19">
        <v>5.5067062021407701E-14</v>
      </c>
      <c r="L69" s="19">
        <v>5.9729998724833397E-14</v>
      </c>
      <c r="M69" s="19">
        <v>5.5178084323870198E-14</v>
      </c>
      <c r="N69" s="19">
        <v>5.9729998724833397E-14</v>
      </c>
      <c r="O69" s="19">
        <v>5.5844218138645298E-14</v>
      </c>
      <c r="P69" s="19">
        <v>6.1506355564233597E-14</v>
      </c>
      <c r="Q69" s="19">
        <v>5.5733195836182802E-14</v>
      </c>
      <c r="R69" s="19">
        <v>5.9729998724833397E-14</v>
      </c>
      <c r="S69" s="19">
        <v>5.5955240441107801E-14</v>
      </c>
      <c r="T69" s="19">
        <v>5.9729998724833397E-14</v>
      </c>
      <c r="U69" s="19">
        <v>5.4400928206632601E-14</v>
      </c>
      <c r="V69" s="19">
        <v>6.6391336872584298E-14</v>
      </c>
      <c r="W69" s="19">
        <v>5.4733995114020199E-14</v>
      </c>
      <c r="X69" s="19">
        <v>5.4400928206632601E-14</v>
      </c>
      <c r="Y69" s="19">
        <v>6.6391336872584298E-14</v>
      </c>
      <c r="Z69" s="19">
        <v>5.4733995114020199E-14</v>
      </c>
      <c r="AA69" s="19">
        <v>5.4956039718945198E-14</v>
      </c>
      <c r="AB69" s="19">
        <v>6.6280314570121795E-14</v>
      </c>
      <c r="AC69" s="19">
        <v>5.4733995114020199E-14</v>
      </c>
      <c r="AD69" s="19">
        <v>5.5067062021407701E-14</v>
      </c>
      <c r="AE69" s="19">
        <v>6.6391336872584298E-14</v>
      </c>
      <c r="AF69" s="19">
        <v>5.4733995114020199E-14</v>
      </c>
      <c r="AG69" s="19">
        <v>5.5289106626332701E-14</v>
      </c>
      <c r="AH69" s="19">
        <v>6.6391336872584298E-14</v>
      </c>
      <c r="AI69" s="19">
        <v>5.4733995114020199E-14</v>
      </c>
    </row>
    <row r="70" spans="1:35" x14ac:dyDescent="0.45">
      <c r="A70" s="19">
        <v>5.4845017416482702E-14</v>
      </c>
      <c r="B70" s="19">
        <v>5.3068660577082401E-14</v>
      </c>
      <c r="C70" s="19">
        <v>5.5289106626332701E-14</v>
      </c>
      <c r="D70" s="19">
        <v>5.3068660577082401E-14</v>
      </c>
      <c r="E70" s="19">
        <v>5.4956039718945198E-14</v>
      </c>
      <c r="F70" s="19">
        <v>5.7731597280508102E-14</v>
      </c>
      <c r="G70" s="19">
        <v>5.4622972811557702E-14</v>
      </c>
      <c r="H70" s="19">
        <v>5.3068660577082401E-14</v>
      </c>
      <c r="I70" s="19">
        <v>5.4511950509095098E-14</v>
      </c>
      <c r="J70" s="19">
        <v>5.3068660577082401E-14</v>
      </c>
      <c r="K70" s="19">
        <v>5.4067861299245098E-14</v>
      </c>
      <c r="L70" s="19">
        <v>5.7842619582970605E-14</v>
      </c>
      <c r="M70" s="19">
        <v>5.4845017416482702E-14</v>
      </c>
      <c r="N70" s="19">
        <v>5.7842619582970605E-14</v>
      </c>
      <c r="O70" s="19">
        <v>5.6066262743570399E-14</v>
      </c>
      <c r="P70" s="19">
        <v>6.0174087934683396E-14</v>
      </c>
      <c r="Q70" s="19">
        <v>5.5955240441107801E-14</v>
      </c>
      <c r="R70" s="19">
        <v>5.7842619582970605E-14</v>
      </c>
      <c r="S70" s="19">
        <v>5.4956039718945198E-14</v>
      </c>
      <c r="T70" s="19">
        <v>5.7842619582970605E-14</v>
      </c>
      <c r="U70" s="19">
        <v>5.4400928206632601E-14</v>
      </c>
      <c r="V70" s="19">
        <v>6.16173778666961E-14</v>
      </c>
      <c r="W70" s="19">
        <v>5.4733995114020199E-14</v>
      </c>
      <c r="X70" s="19">
        <v>5.4400928206632601E-14</v>
      </c>
      <c r="Y70" s="19">
        <v>6.16173778666961E-14</v>
      </c>
      <c r="Z70" s="19">
        <v>5.4733995114020199E-14</v>
      </c>
      <c r="AA70" s="19">
        <v>5.5733195836182802E-14</v>
      </c>
      <c r="AB70" s="19">
        <v>6.1839422471621194E-14</v>
      </c>
      <c r="AC70" s="19">
        <v>5.4733995114020199E-14</v>
      </c>
      <c r="AD70" s="19">
        <v>5.5955240441107801E-14</v>
      </c>
      <c r="AE70" s="19">
        <v>6.16173778666961E-14</v>
      </c>
      <c r="AF70" s="19">
        <v>5.4733995114020199E-14</v>
      </c>
      <c r="AG70" s="19">
        <v>5.5289106626332701E-14</v>
      </c>
      <c r="AH70" s="19">
        <v>6.16173778666961E-14</v>
      </c>
      <c r="AI70" s="19">
        <v>5.4733995114020199E-14</v>
      </c>
    </row>
    <row r="71" spans="1:35" x14ac:dyDescent="0.45">
      <c r="A71" s="19">
        <v>5.5289106626332701E-14</v>
      </c>
      <c r="B71" s="19">
        <v>5.3068660577082401E-14</v>
      </c>
      <c r="C71" s="19">
        <v>5.5511151231257802E-14</v>
      </c>
      <c r="D71" s="19">
        <v>5.3068660577082401E-14</v>
      </c>
      <c r="E71" s="19">
        <v>5.4733995114020199E-14</v>
      </c>
      <c r="F71" s="19">
        <v>5.6843418860808002E-14</v>
      </c>
      <c r="G71" s="19">
        <v>5.4733995114020199E-14</v>
      </c>
      <c r="H71" s="19">
        <v>5.3068660577082401E-14</v>
      </c>
      <c r="I71" s="19">
        <v>5.4511950509095098E-14</v>
      </c>
      <c r="J71" s="19">
        <v>5.3068660577082401E-14</v>
      </c>
      <c r="K71" s="19">
        <v>5.4733995114020199E-14</v>
      </c>
      <c r="L71" s="19">
        <v>5.8286708792820706E-14</v>
      </c>
      <c r="M71" s="19">
        <v>5.5178084323870198E-14</v>
      </c>
      <c r="N71" s="19">
        <v>5.8286708792820706E-14</v>
      </c>
      <c r="O71" s="19">
        <v>5.4956039718945198E-14</v>
      </c>
      <c r="P71" s="19">
        <v>6.20614670765462E-14</v>
      </c>
      <c r="Q71" s="19">
        <v>5.4622972811557702E-14</v>
      </c>
      <c r="R71" s="19">
        <v>5.8286708792820706E-14</v>
      </c>
      <c r="S71" s="19">
        <v>5.5067062021407701E-14</v>
      </c>
      <c r="T71" s="19">
        <v>5.8286708792820706E-14</v>
      </c>
      <c r="U71" s="19">
        <v>5.5400128928795299E-14</v>
      </c>
      <c r="V71" s="19">
        <v>6.7168492989821895E-14</v>
      </c>
      <c r="W71" s="19">
        <v>5.4733995114020199E-14</v>
      </c>
      <c r="X71" s="19">
        <v>5.5400128928795299E-14</v>
      </c>
      <c r="Y71" s="19">
        <v>6.7168492989821895E-14</v>
      </c>
      <c r="Z71" s="19">
        <v>5.4733995114020199E-14</v>
      </c>
      <c r="AA71" s="19">
        <v>5.5955240441107801E-14</v>
      </c>
      <c r="AB71" s="19">
        <v>6.8833827526759706E-14</v>
      </c>
      <c r="AC71" s="19">
        <v>5.4733995114020199E-14</v>
      </c>
      <c r="AD71" s="19">
        <v>5.5067062021407701E-14</v>
      </c>
      <c r="AE71" s="19">
        <v>6.7168492989821895E-14</v>
      </c>
      <c r="AF71" s="19">
        <v>5.4733995114020199E-14</v>
      </c>
      <c r="AG71" s="19">
        <v>5.5955240441107801E-14</v>
      </c>
      <c r="AH71" s="19">
        <v>6.7168492989821895E-14</v>
      </c>
      <c r="AI71" s="19">
        <v>5.4733995114020199E-14</v>
      </c>
    </row>
    <row r="72" spans="1:35" x14ac:dyDescent="0.45">
      <c r="A72" s="19">
        <v>5.5511151231257802E-14</v>
      </c>
      <c r="B72" s="19">
        <v>5.3068660577082401E-14</v>
      </c>
      <c r="C72" s="19">
        <v>5.5289106626332701E-14</v>
      </c>
      <c r="D72" s="19">
        <v>5.3068660577082401E-14</v>
      </c>
      <c r="E72" s="19">
        <v>5.4956039718945198E-14</v>
      </c>
      <c r="F72" s="19">
        <v>5.98410210272959E-14</v>
      </c>
      <c r="G72" s="19">
        <v>5.4733995114020199E-14</v>
      </c>
      <c r="H72" s="19">
        <v>5.3068660577082401E-14</v>
      </c>
      <c r="I72" s="19">
        <v>5.4511950509095098E-14</v>
      </c>
      <c r="J72" s="19">
        <v>5.3068660577082401E-14</v>
      </c>
      <c r="K72" s="19">
        <v>5.4289905904170098E-14</v>
      </c>
      <c r="L72" s="19">
        <v>6.0174087934683396E-14</v>
      </c>
      <c r="M72" s="19">
        <v>5.5511151231257802E-14</v>
      </c>
      <c r="N72" s="19">
        <v>6.0174087934683396E-14</v>
      </c>
      <c r="O72" s="19">
        <v>5.4178883601707601E-14</v>
      </c>
      <c r="P72" s="19">
        <v>6.5725203057809204E-14</v>
      </c>
      <c r="Q72" s="19">
        <v>5.5289106626332701E-14</v>
      </c>
      <c r="R72" s="19">
        <v>6.0174087934683396E-14</v>
      </c>
      <c r="S72" s="19">
        <v>5.5622173533720298E-14</v>
      </c>
      <c r="T72" s="19">
        <v>6.0174087934683396E-14</v>
      </c>
      <c r="U72" s="19">
        <v>5.4845017416482702E-14</v>
      </c>
      <c r="V72" s="19">
        <v>6.4392935428259004E-14</v>
      </c>
      <c r="W72" s="19">
        <v>5.4733995114020199E-14</v>
      </c>
      <c r="X72" s="19">
        <v>5.4845017416482702E-14</v>
      </c>
      <c r="Y72" s="19">
        <v>6.4392935428259004E-14</v>
      </c>
      <c r="Z72" s="19">
        <v>5.4733995114020199E-14</v>
      </c>
      <c r="AA72" s="19">
        <v>5.6066262743570399E-14</v>
      </c>
      <c r="AB72" s="19">
        <v>7.30526750203353E-14</v>
      </c>
      <c r="AC72" s="19">
        <v>5.4733995114020199E-14</v>
      </c>
      <c r="AD72" s="19">
        <v>5.5067062021407701E-14</v>
      </c>
      <c r="AE72" s="19">
        <v>6.4392935428259004E-14</v>
      </c>
      <c r="AF72" s="19">
        <v>5.4733995114020199E-14</v>
      </c>
      <c r="AG72" s="19">
        <v>5.4845017416482702E-14</v>
      </c>
      <c r="AH72" s="19">
        <v>6.4392935428259004E-14</v>
      </c>
      <c r="AI72" s="19">
        <v>5.4733995114020199E-14</v>
      </c>
    </row>
    <row r="73" spans="1:35" x14ac:dyDescent="0.45">
      <c r="A73" s="19">
        <v>5.5067062021407701E-14</v>
      </c>
      <c r="B73" s="19">
        <v>5.3068660577082401E-14</v>
      </c>
      <c r="C73" s="19">
        <v>5.5178084323870198E-14</v>
      </c>
      <c r="D73" s="19">
        <v>5.3068660577082401E-14</v>
      </c>
      <c r="E73" s="19">
        <v>5.5067062021407701E-14</v>
      </c>
      <c r="F73" s="19">
        <v>5.6843418860808002E-14</v>
      </c>
      <c r="G73" s="19">
        <v>5.4845017416482702E-14</v>
      </c>
      <c r="H73" s="19">
        <v>5.3068660577082401E-14</v>
      </c>
      <c r="I73" s="19">
        <v>5.5511151231257802E-14</v>
      </c>
      <c r="J73" s="19">
        <v>5.3068660577082401E-14</v>
      </c>
      <c r="K73" s="19">
        <v>5.4622972811557702E-14</v>
      </c>
      <c r="L73" s="19">
        <v>5.7509552675583096E-14</v>
      </c>
      <c r="M73" s="19">
        <v>5.4178883601707601E-14</v>
      </c>
      <c r="N73" s="19">
        <v>5.7509552675583096E-14</v>
      </c>
      <c r="O73" s="19">
        <v>5.4845017416482702E-14</v>
      </c>
      <c r="P73" s="19">
        <v>5.9507954119908302E-14</v>
      </c>
      <c r="Q73" s="19">
        <v>5.6510351953420398E-14</v>
      </c>
      <c r="R73" s="19">
        <v>5.7509552675583096E-14</v>
      </c>
      <c r="S73" s="19">
        <v>5.6288307348495399E-14</v>
      </c>
      <c r="T73" s="19">
        <v>5.7509552675583096E-14</v>
      </c>
      <c r="U73" s="19">
        <v>5.4067861299245098E-14</v>
      </c>
      <c r="V73" s="19">
        <v>6.1839422471621194E-14</v>
      </c>
      <c r="W73" s="19">
        <v>5.4733995114020199E-14</v>
      </c>
      <c r="X73" s="19">
        <v>5.4067861299245098E-14</v>
      </c>
      <c r="Y73" s="19">
        <v>6.1839422471621194E-14</v>
      </c>
      <c r="Z73" s="19">
        <v>5.4733995114020199E-14</v>
      </c>
      <c r="AA73" s="19">
        <v>5.3956838996782602E-14</v>
      </c>
      <c r="AB73" s="19">
        <v>6.3060667798708803E-14</v>
      </c>
      <c r="AC73" s="19">
        <v>5.4733995114020199E-14</v>
      </c>
      <c r="AD73" s="19">
        <v>5.5955240441107801E-14</v>
      </c>
      <c r="AE73" s="19">
        <v>6.1839422471621194E-14</v>
      </c>
      <c r="AF73" s="19">
        <v>5.4733995114020199E-14</v>
      </c>
      <c r="AG73" s="19">
        <v>5.5955240441107801E-14</v>
      </c>
      <c r="AH73" s="19">
        <v>6.1839422471621194E-14</v>
      </c>
      <c r="AI73" s="19">
        <v>5.4733995114020199E-14</v>
      </c>
    </row>
    <row r="74" spans="1:35" x14ac:dyDescent="0.45">
      <c r="A74" s="19">
        <v>5.5289106626332701E-14</v>
      </c>
      <c r="B74" s="19">
        <v>5.3068660577082401E-14</v>
      </c>
      <c r="C74" s="19">
        <v>5.5067062021407701E-14</v>
      </c>
      <c r="D74" s="19">
        <v>5.3068660577082401E-14</v>
      </c>
      <c r="E74" s="19">
        <v>5.4400928206632601E-14</v>
      </c>
      <c r="F74" s="19">
        <v>5.8619775700208202E-14</v>
      </c>
      <c r="G74" s="19">
        <v>5.4622972811557702E-14</v>
      </c>
      <c r="H74" s="19">
        <v>5.3068660577082401E-14</v>
      </c>
      <c r="I74" s="19">
        <v>5.4511950509095098E-14</v>
      </c>
      <c r="J74" s="19">
        <v>5.3068660577082401E-14</v>
      </c>
      <c r="K74" s="19">
        <v>5.4622972811557702E-14</v>
      </c>
      <c r="L74" s="19">
        <v>5.8508753397745699E-14</v>
      </c>
      <c r="M74" s="19">
        <v>5.4511950509095098E-14</v>
      </c>
      <c r="N74" s="19">
        <v>5.8508753397745699E-14</v>
      </c>
      <c r="O74" s="19">
        <v>5.5400128928795299E-14</v>
      </c>
      <c r="P74" s="19">
        <v>6.0729199446996E-14</v>
      </c>
      <c r="Q74" s="19">
        <v>5.5178084323870198E-14</v>
      </c>
      <c r="R74" s="19">
        <v>5.8508753397745699E-14</v>
      </c>
      <c r="S74" s="19">
        <v>5.5178084323870198E-14</v>
      </c>
      <c r="T74" s="19">
        <v>5.8508753397745699E-14</v>
      </c>
      <c r="U74" s="19">
        <v>5.4956039718945198E-14</v>
      </c>
      <c r="V74" s="19">
        <v>6.29496454962463E-14</v>
      </c>
      <c r="W74" s="19">
        <v>5.4733995114020199E-14</v>
      </c>
      <c r="X74" s="19">
        <v>5.4956039718945198E-14</v>
      </c>
      <c r="Y74" s="19">
        <v>6.29496454962463E-14</v>
      </c>
      <c r="Z74" s="19">
        <v>5.4733995114020199E-14</v>
      </c>
      <c r="AA74" s="19">
        <v>5.4178883601707601E-14</v>
      </c>
      <c r="AB74" s="19">
        <v>6.2283511681471206E-14</v>
      </c>
      <c r="AC74" s="19">
        <v>5.4733995114020199E-14</v>
      </c>
      <c r="AD74" s="19">
        <v>5.4511950509095098E-14</v>
      </c>
      <c r="AE74" s="19">
        <v>6.29496454962463E-14</v>
      </c>
      <c r="AF74" s="19">
        <v>5.4733995114020199E-14</v>
      </c>
      <c r="AG74" s="19">
        <v>5.5844218138645298E-14</v>
      </c>
      <c r="AH74" s="19">
        <v>6.29496454962463E-14</v>
      </c>
      <c r="AI74" s="19">
        <v>5.4733995114020199E-14</v>
      </c>
    </row>
    <row r="75" spans="1:35" x14ac:dyDescent="0.45">
      <c r="A75" s="19">
        <v>5.5622173533720298E-14</v>
      </c>
      <c r="B75" s="19">
        <v>5.3068660577082401E-14</v>
      </c>
      <c r="C75" s="19">
        <v>5.6066262743570399E-14</v>
      </c>
      <c r="D75" s="19">
        <v>5.3068660577082401E-14</v>
      </c>
      <c r="E75" s="19">
        <v>5.5178084323870198E-14</v>
      </c>
      <c r="F75" s="19">
        <v>5.7842619582970605E-14</v>
      </c>
      <c r="G75" s="19">
        <v>5.4956039718945198E-14</v>
      </c>
      <c r="H75" s="19">
        <v>5.3068660577082401E-14</v>
      </c>
      <c r="I75" s="19">
        <v>5.4845017416482702E-14</v>
      </c>
      <c r="J75" s="19">
        <v>5.3068660577082401E-14</v>
      </c>
      <c r="K75" s="19">
        <v>5.4289905904170098E-14</v>
      </c>
      <c r="L75" s="19">
        <v>6.0174087934683396E-14</v>
      </c>
      <c r="M75" s="19">
        <v>5.5400128928795299E-14</v>
      </c>
      <c r="N75" s="19">
        <v>6.0174087934683396E-14</v>
      </c>
      <c r="O75" s="19">
        <v>5.5178084323870198E-14</v>
      </c>
      <c r="P75" s="19">
        <v>6.2283511681471206E-14</v>
      </c>
      <c r="Q75" s="19">
        <v>5.5067062021407701E-14</v>
      </c>
      <c r="R75" s="19">
        <v>6.0174087934683396E-14</v>
      </c>
      <c r="S75" s="19">
        <v>5.4845017416482702E-14</v>
      </c>
      <c r="T75" s="19">
        <v>6.0174087934683396E-14</v>
      </c>
      <c r="U75" s="19">
        <v>5.5733195836182802E-14</v>
      </c>
      <c r="V75" s="19">
        <v>6.5836225360271694E-14</v>
      </c>
      <c r="W75" s="19">
        <v>5.4733995114020199E-14</v>
      </c>
      <c r="X75" s="19">
        <v>5.5733195836182802E-14</v>
      </c>
      <c r="Y75" s="19">
        <v>6.5836225360271694E-14</v>
      </c>
      <c r="Z75" s="19">
        <v>5.4733995114020199E-14</v>
      </c>
      <c r="AA75" s="19">
        <v>5.6066262743570399E-14</v>
      </c>
      <c r="AB75" s="19">
        <v>7.2386541205560194E-14</v>
      </c>
      <c r="AC75" s="19">
        <v>5.4733995114020199E-14</v>
      </c>
      <c r="AD75" s="19">
        <v>5.5622173533720298E-14</v>
      </c>
      <c r="AE75" s="19">
        <v>6.5836225360271694E-14</v>
      </c>
      <c r="AF75" s="19">
        <v>5.4733995114020199E-14</v>
      </c>
      <c r="AG75" s="19">
        <v>5.5622173533720298E-14</v>
      </c>
      <c r="AH75" s="19">
        <v>6.5836225360271694E-14</v>
      </c>
      <c r="AI75" s="19">
        <v>5.4733995114020199E-14</v>
      </c>
    </row>
    <row r="76" spans="1:35" x14ac:dyDescent="0.45">
      <c r="A76" s="19">
        <v>5.5511151231257802E-14</v>
      </c>
      <c r="B76" s="19">
        <v>5.3068660577082401E-14</v>
      </c>
      <c r="C76" s="19">
        <v>5.5289106626332701E-14</v>
      </c>
      <c r="D76" s="19">
        <v>5.3068660577082401E-14</v>
      </c>
      <c r="E76" s="19">
        <v>5.4067861299245098E-14</v>
      </c>
      <c r="F76" s="19">
        <v>5.6843418860808002E-14</v>
      </c>
      <c r="G76" s="19">
        <v>5.4400928206632601E-14</v>
      </c>
      <c r="H76" s="19">
        <v>5.3068660577082401E-14</v>
      </c>
      <c r="I76" s="19">
        <v>5.4733995114020199E-14</v>
      </c>
      <c r="J76" s="19">
        <v>5.3068660577082401E-14</v>
      </c>
      <c r="K76" s="19">
        <v>5.4289905904170098E-14</v>
      </c>
      <c r="L76" s="19">
        <v>5.6732396558345499E-14</v>
      </c>
      <c r="M76" s="19">
        <v>5.5178084323870198E-14</v>
      </c>
      <c r="N76" s="19">
        <v>5.6732396558345499E-14</v>
      </c>
      <c r="O76" s="19">
        <v>5.4733995114020199E-14</v>
      </c>
      <c r="P76" s="19">
        <v>5.8730798002670705E-14</v>
      </c>
      <c r="Q76" s="19">
        <v>5.6732396558345499E-14</v>
      </c>
      <c r="R76" s="19">
        <v>5.6732396558345499E-14</v>
      </c>
      <c r="S76" s="19">
        <v>5.6066262743570399E-14</v>
      </c>
      <c r="T76" s="19">
        <v>5.6732396558345499E-14</v>
      </c>
      <c r="U76" s="19">
        <v>5.5289106626332701E-14</v>
      </c>
      <c r="V76" s="19">
        <v>6.6058269965196802E-14</v>
      </c>
      <c r="W76" s="19">
        <v>5.4733995114020199E-14</v>
      </c>
      <c r="X76" s="19">
        <v>5.5289106626332701E-14</v>
      </c>
      <c r="Y76" s="19">
        <v>6.6058269965196802E-14</v>
      </c>
      <c r="Z76" s="19">
        <v>5.4733995114020199E-14</v>
      </c>
      <c r="AA76" s="19">
        <v>5.5733195836182802E-14</v>
      </c>
      <c r="AB76" s="19">
        <v>6.2172489379008703E-14</v>
      </c>
      <c r="AC76" s="19">
        <v>5.4733995114020199E-14</v>
      </c>
      <c r="AD76" s="19">
        <v>5.5622173533720298E-14</v>
      </c>
      <c r="AE76" s="19">
        <v>6.6058269965196802E-14</v>
      </c>
      <c r="AF76" s="19">
        <v>5.4733995114020199E-14</v>
      </c>
      <c r="AG76" s="19">
        <v>5.4511950509095098E-14</v>
      </c>
      <c r="AH76" s="19">
        <v>6.6058269965196802E-14</v>
      </c>
      <c r="AI76" s="19">
        <v>5.4733995114020199E-14</v>
      </c>
    </row>
    <row r="77" spans="1:35" x14ac:dyDescent="0.45">
      <c r="A77" s="19">
        <v>5.5289106626332701E-14</v>
      </c>
      <c r="B77" s="19">
        <v>5.3068660577082401E-14</v>
      </c>
      <c r="C77" s="19">
        <v>5.5733195836182802E-14</v>
      </c>
      <c r="D77" s="19">
        <v>5.3068660577082401E-14</v>
      </c>
      <c r="E77" s="19">
        <v>5.4178883601707601E-14</v>
      </c>
      <c r="F77" s="19">
        <v>5.7731597280508102E-14</v>
      </c>
      <c r="G77" s="19">
        <v>5.4622972811557702E-14</v>
      </c>
      <c r="H77" s="19">
        <v>5.3068660577082401E-14</v>
      </c>
      <c r="I77" s="19">
        <v>5.4622972811557702E-14</v>
      </c>
      <c r="J77" s="19">
        <v>5.3068660577082401E-14</v>
      </c>
      <c r="K77" s="19">
        <v>5.4845017416482702E-14</v>
      </c>
      <c r="L77" s="19">
        <v>6.0618177144533497E-14</v>
      </c>
      <c r="M77" s="19">
        <v>5.4067861299245098E-14</v>
      </c>
      <c r="N77" s="19">
        <v>6.0618177144533497E-14</v>
      </c>
      <c r="O77" s="19">
        <v>5.4622972811557702E-14</v>
      </c>
      <c r="P77" s="19">
        <v>6.5281113847959205E-14</v>
      </c>
      <c r="Q77" s="19">
        <v>5.4956039718945198E-14</v>
      </c>
      <c r="R77" s="19">
        <v>6.1062266354383597E-14</v>
      </c>
      <c r="S77" s="19">
        <v>5.4956039718945198E-14</v>
      </c>
      <c r="T77" s="19">
        <v>6.1062266354383597E-14</v>
      </c>
      <c r="U77" s="19">
        <v>5.4845017416482702E-14</v>
      </c>
      <c r="V77" s="19">
        <v>6.7057470687359405E-14</v>
      </c>
      <c r="W77" s="19">
        <v>5.4733995114020199E-14</v>
      </c>
      <c r="X77" s="19">
        <v>5.5289106626332701E-14</v>
      </c>
      <c r="Y77" s="19">
        <v>6.7057470687359405E-14</v>
      </c>
      <c r="Z77" s="19">
        <v>5.4733995114020199E-14</v>
      </c>
      <c r="AA77" s="19">
        <v>5.5955240441107801E-14</v>
      </c>
      <c r="AB77" s="19">
        <v>7.26085858104852E-14</v>
      </c>
      <c r="AC77" s="19">
        <v>5.4733995114020199E-14</v>
      </c>
      <c r="AD77" s="19">
        <v>5.5289106626332701E-14</v>
      </c>
      <c r="AE77" s="19">
        <v>6.7057470687359405E-14</v>
      </c>
      <c r="AF77" s="19">
        <v>5.4733995114020199E-14</v>
      </c>
      <c r="AG77" s="19">
        <v>5.5289106626332701E-14</v>
      </c>
      <c r="AH77" s="19">
        <v>6.7057470687359405E-14</v>
      </c>
      <c r="AI77" s="19">
        <v>5.4733995114020199E-14</v>
      </c>
    </row>
    <row r="78" spans="1:35" x14ac:dyDescent="0.45">
      <c r="A78" s="19">
        <v>5.5511151231257802E-14</v>
      </c>
      <c r="B78" s="19">
        <v>5.3068660577082401E-14</v>
      </c>
      <c r="C78" s="19">
        <v>5.5289106626332701E-14</v>
      </c>
      <c r="D78" s="19">
        <v>5.3068660577082401E-14</v>
      </c>
      <c r="E78" s="19">
        <v>5.5178084323870198E-14</v>
      </c>
      <c r="F78" s="19">
        <v>5.7287508070658002E-14</v>
      </c>
      <c r="G78" s="19">
        <v>5.4067861299245098E-14</v>
      </c>
      <c r="H78" s="19">
        <v>5.3068660577082401E-14</v>
      </c>
      <c r="I78" s="19">
        <v>5.4400928206632601E-14</v>
      </c>
      <c r="J78" s="19">
        <v>5.3068660577082401E-14</v>
      </c>
      <c r="K78" s="19">
        <v>5.4733995114020199E-14</v>
      </c>
      <c r="L78" s="19">
        <v>5.6177285046032902E-14</v>
      </c>
      <c r="M78" s="19">
        <v>5.5511151231257802E-14</v>
      </c>
      <c r="N78" s="19">
        <v>5.6177285046032902E-14</v>
      </c>
      <c r="O78" s="19">
        <v>5.4733995114020199E-14</v>
      </c>
      <c r="P78" s="19">
        <v>5.8397731095283196E-14</v>
      </c>
      <c r="Q78" s="19">
        <v>5.5511151231257802E-14</v>
      </c>
      <c r="R78" s="19">
        <v>5.6177285046032902E-14</v>
      </c>
      <c r="S78" s="19">
        <v>5.5844218138645298E-14</v>
      </c>
      <c r="T78" s="19">
        <v>5.6177285046032902E-14</v>
      </c>
      <c r="U78" s="19">
        <v>5.5511151231257802E-14</v>
      </c>
      <c r="V78" s="19">
        <v>5.7953641885433096E-14</v>
      </c>
      <c r="W78" s="19">
        <v>5.4733995114020199E-14</v>
      </c>
      <c r="X78" s="19">
        <v>5.5511151231257802E-14</v>
      </c>
      <c r="Y78" s="19">
        <v>5.7953641885433096E-14</v>
      </c>
      <c r="Z78" s="19">
        <v>5.4733995114020199E-14</v>
      </c>
      <c r="AA78" s="19">
        <v>5.5622173533720298E-14</v>
      </c>
      <c r="AB78" s="19">
        <v>6.0618177144533497E-14</v>
      </c>
      <c r="AC78" s="19">
        <v>5.4733995114020199E-14</v>
      </c>
      <c r="AD78" s="19">
        <v>5.6288307348495399E-14</v>
      </c>
      <c r="AE78" s="19">
        <v>5.7953641885433096E-14</v>
      </c>
      <c r="AF78" s="19">
        <v>5.4733995114020199E-14</v>
      </c>
      <c r="AG78" s="19">
        <v>5.6288307348495399E-14</v>
      </c>
      <c r="AH78" s="19">
        <v>5.7953641885433096E-14</v>
      </c>
      <c r="AI78" s="19">
        <v>5.4733995114020199E-14</v>
      </c>
    </row>
    <row r="79" spans="1:35" x14ac:dyDescent="0.45">
      <c r="A79" s="19">
        <v>5.5067062021407701E-14</v>
      </c>
      <c r="B79" s="19">
        <v>5.3068660577082401E-14</v>
      </c>
      <c r="C79" s="19">
        <v>5.5622173533720298E-14</v>
      </c>
      <c r="D79" s="19">
        <v>5.3068660577082401E-14</v>
      </c>
      <c r="E79" s="19">
        <v>5.4067861299245098E-14</v>
      </c>
      <c r="F79" s="19">
        <v>6.1950444774083697E-14</v>
      </c>
      <c r="G79" s="19">
        <v>5.4622972811557702E-14</v>
      </c>
      <c r="H79" s="19">
        <v>5.3068660577082401E-14</v>
      </c>
      <c r="I79" s="19">
        <v>5.4733995114020199E-14</v>
      </c>
      <c r="J79" s="19">
        <v>5.3068660577082401E-14</v>
      </c>
      <c r="K79" s="19">
        <v>5.4178883601707601E-14</v>
      </c>
      <c r="L79" s="19">
        <v>6.2394533983933798E-14</v>
      </c>
      <c r="M79" s="19">
        <v>5.3623772089394998E-14</v>
      </c>
      <c r="N79" s="19">
        <v>6.2394533983933798E-14</v>
      </c>
      <c r="O79" s="19">
        <v>5.5289106626332701E-14</v>
      </c>
      <c r="P79" s="19">
        <v>7.6605388699135801E-14</v>
      </c>
      <c r="Q79" s="19">
        <v>5.4622972811557702E-14</v>
      </c>
      <c r="R79" s="19">
        <v>6.2394533983933798E-14</v>
      </c>
      <c r="S79" s="19">
        <v>5.5955240441107801E-14</v>
      </c>
      <c r="T79" s="19">
        <v>6.2394533983933798E-14</v>
      </c>
      <c r="U79" s="19">
        <v>5.4622972811557702E-14</v>
      </c>
      <c r="V79" s="19">
        <v>7.2941652717872696E-14</v>
      </c>
      <c r="W79" s="19">
        <v>5.4733995114020199E-14</v>
      </c>
      <c r="X79" s="19">
        <v>5.5511151231257802E-14</v>
      </c>
      <c r="Y79" s="19">
        <v>7.2941652717872696E-14</v>
      </c>
      <c r="Z79" s="19">
        <v>5.4733995114020199E-14</v>
      </c>
      <c r="AA79" s="19">
        <v>5.5955240441107801E-14</v>
      </c>
      <c r="AB79" s="19">
        <v>8.6153306710912097E-14</v>
      </c>
      <c r="AC79" s="19">
        <v>5.4733995114020199E-14</v>
      </c>
      <c r="AD79" s="19">
        <v>5.5511151231257802E-14</v>
      </c>
      <c r="AE79" s="19">
        <v>7.2941652717872696E-14</v>
      </c>
      <c r="AF79" s="19">
        <v>5.4733995114020199E-14</v>
      </c>
      <c r="AG79" s="19">
        <v>5.5511151231257802E-14</v>
      </c>
      <c r="AH79" s="19">
        <v>7.2941652717872696E-14</v>
      </c>
      <c r="AI79" s="19">
        <v>5.4733995114020199E-14</v>
      </c>
    </row>
    <row r="80" spans="1:35" x14ac:dyDescent="0.45">
      <c r="A80" s="19">
        <v>5.6177285046032902E-14</v>
      </c>
      <c r="B80" s="19">
        <v>5.3068660577082401E-14</v>
      </c>
      <c r="C80" s="19">
        <v>5.5511151231257802E-14</v>
      </c>
      <c r="D80" s="19">
        <v>5.3068660577082401E-14</v>
      </c>
      <c r="E80" s="19">
        <v>5.4511950509095098E-14</v>
      </c>
      <c r="F80" s="19">
        <v>5.7731597280508102E-14</v>
      </c>
      <c r="G80" s="19">
        <v>5.4067861299245098E-14</v>
      </c>
      <c r="H80" s="19">
        <v>5.3068660577082401E-14</v>
      </c>
      <c r="I80" s="19">
        <v>5.4622972811557702E-14</v>
      </c>
      <c r="J80" s="19">
        <v>5.3068660577082401E-14</v>
      </c>
      <c r="K80" s="19">
        <v>5.4511950509095098E-14</v>
      </c>
      <c r="L80" s="19">
        <v>5.9285909514983296E-14</v>
      </c>
      <c r="M80" s="19">
        <v>5.5511151231257802E-14</v>
      </c>
      <c r="N80" s="19">
        <v>5.8841820305133297E-14</v>
      </c>
      <c r="O80" s="19">
        <v>5.4845017416482702E-14</v>
      </c>
      <c r="P80" s="19">
        <v>6.11732886568461E-14</v>
      </c>
      <c r="Q80" s="19">
        <v>5.6066262743570399E-14</v>
      </c>
      <c r="R80" s="19">
        <v>5.9952043329758403E-14</v>
      </c>
      <c r="S80" s="19">
        <v>5.5622173533720298E-14</v>
      </c>
      <c r="T80" s="19">
        <v>5.9952043329758403E-14</v>
      </c>
      <c r="U80" s="19">
        <v>5.5733195836182802E-14</v>
      </c>
      <c r="V80" s="19">
        <v>6.5947247662734299E-14</v>
      </c>
      <c r="W80" s="19">
        <v>5.4733995114020199E-14</v>
      </c>
      <c r="X80" s="19">
        <v>5.5733195836182802E-14</v>
      </c>
      <c r="Y80" s="19">
        <v>6.5947247662734299E-14</v>
      </c>
      <c r="Z80" s="19">
        <v>5.4733995114020199E-14</v>
      </c>
      <c r="AA80" s="19">
        <v>5.6399329650957902E-14</v>
      </c>
      <c r="AB80" s="19">
        <v>6.5281113847959205E-14</v>
      </c>
      <c r="AC80" s="19">
        <v>5.4733995114020199E-14</v>
      </c>
      <c r="AD80" s="19">
        <v>5.4956039718945198E-14</v>
      </c>
      <c r="AE80" s="19">
        <v>6.5947247662734299E-14</v>
      </c>
      <c r="AF80" s="19">
        <v>5.4733995114020199E-14</v>
      </c>
      <c r="AG80" s="19">
        <v>5.6288307348495399E-14</v>
      </c>
      <c r="AH80" s="19">
        <v>6.5947247662734299E-14</v>
      </c>
      <c r="AI80" s="19">
        <v>5.4733995114020199E-14</v>
      </c>
    </row>
    <row r="81" spans="1:35" x14ac:dyDescent="0.45">
      <c r="A81" s="19">
        <v>5.6399329650957902E-14</v>
      </c>
      <c r="B81" s="19">
        <v>5.3068660577082401E-14</v>
      </c>
      <c r="C81" s="19">
        <v>5.5622173533720298E-14</v>
      </c>
      <c r="D81" s="19">
        <v>5.3068660577082401E-14</v>
      </c>
      <c r="E81" s="19">
        <v>5.4622972811557702E-14</v>
      </c>
      <c r="F81" s="19">
        <v>5.8619775700208202E-14</v>
      </c>
      <c r="G81" s="19">
        <v>5.4622972811557702E-14</v>
      </c>
      <c r="H81" s="19">
        <v>5.3068660577082401E-14</v>
      </c>
      <c r="I81" s="19">
        <v>5.4511950509095098E-14</v>
      </c>
      <c r="J81" s="19">
        <v>5.3068660577082401E-14</v>
      </c>
      <c r="K81" s="19">
        <v>5.4622972811557702E-14</v>
      </c>
      <c r="L81" s="19">
        <v>5.9285909514983296E-14</v>
      </c>
      <c r="M81" s="19">
        <v>5.5511151231257802E-14</v>
      </c>
      <c r="N81" s="19">
        <v>5.9285909514983296E-14</v>
      </c>
      <c r="O81" s="19">
        <v>5.5178084323870198E-14</v>
      </c>
      <c r="P81" s="19">
        <v>6.3393734706096401E-14</v>
      </c>
      <c r="Q81" s="19">
        <v>5.5955240441107801E-14</v>
      </c>
      <c r="R81" s="19">
        <v>5.9285909514983296E-14</v>
      </c>
      <c r="S81" s="19">
        <v>5.5067062021407701E-14</v>
      </c>
      <c r="T81" s="19">
        <v>5.9285909514983296E-14</v>
      </c>
      <c r="U81" s="19">
        <v>5.4289905904170098E-14</v>
      </c>
      <c r="V81" s="19">
        <v>6.4281913125796501E-14</v>
      </c>
      <c r="W81" s="19">
        <v>5.4733995114020199E-14</v>
      </c>
      <c r="X81" s="19">
        <v>5.4289905904170098E-14</v>
      </c>
      <c r="Y81" s="19">
        <v>6.4281913125796501E-14</v>
      </c>
      <c r="Z81" s="19">
        <v>5.4733995114020199E-14</v>
      </c>
      <c r="AA81" s="19">
        <v>5.4622972811557702E-14</v>
      </c>
      <c r="AB81" s="19">
        <v>7.1387340483397502E-14</v>
      </c>
      <c r="AC81" s="19">
        <v>5.4733995114020199E-14</v>
      </c>
      <c r="AD81" s="19">
        <v>5.6510351953420398E-14</v>
      </c>
      <c r="AE81" s="19">
        <v>6.4281913125796501E-14</v>
      </c>
      <c r="AF81" s="19">
        <v>5.4733995114020199E-14</v>
      </c>
      <c r="AG81" s="19">
        <v>5.4511950509095098E-14</v>
      </c>
      <c r="AH81" s="19">
        <v>6.4281913125796501E-14</v>
      </c>
      <c r="AI81" s="19">
        <v>5.4733995114020199E-14</v>
      </c>
    </row>
    <row r="82" spans="1:35" x14ac:dyDescent="0.45">
      <c r="A82" s="19">
        <v>5.4845017416482702E-14</v>
      </c>
      <c r="B82" s="19">
        <v>5.3068660577082401E-14</v>
      </c>
      <c r="C82" s="19">
        <v>5.5955240441107801E-14</v>
      </c>
      <c r="D82" s="19">
        <v>5.3068660577082401E-14</v>
      </c>
      <c r="E82" s="19">
        <v>5.4622972811557702E-14</v>
      </c>
      <c r="F82" s="19">
        <v>5.8508753397745699E-14</v>
      </c>
      <c r="G82" s="19">
        <v>5.5400128928795299E-14</v>
      </c>
      <c r="H82" s="19">
        <v>5.3068660577082401E-14</v>
      </c>
      <c r="I82" s="19">
        <v>5.5511151231257802E-14</v>
      </c>
      <c r="J82" s="19">
        <v>5.3068660577082401E-14</v>
      </c>
      <c r="K82" s="19">
        <v>5.4845017416482702E-14</v>
      </c>
      <c r="L82" s="19">
        <v>5.98410210272959E-14</v>
      </c>
      <c r="M82" s="19">
        <v>5.4845017416482702E-14</v>
      </c>
      <c r="N82" s="19">
        <v>5.9396931817445799E-14</v>
      </c>
      <c r="O82" s="19">
        <v>5.5955240441107801E-14</v>
      </c>
      <c r="P82" s="19">
        <v>6.0285110237146E-14</v>
      </c>
      <c r="Q82" s="19">
        <v>5.4956039718945198E-14</v>
      </c>
      <c r="R82" s="19">
        <v>5.98410210272959E-14</v>
      </c>
      <c r="S82" s="19">
        <v>5.4956039718945198E-14</v>
      </c>
      <c r="T82" s="19">
        <v>5.98410210272959E-14</v>
      </c>
      <c r="U82" s="19">
        <v>5.4956039718945198E-14</v>
      </c>
      <c r="V82" s="19">
        <v>6.5392136150421695E-14</v>
      </c>
      <c r="W82" s="19">
        <v>5.4733995114020199E-14</v>
      </c>
      <c r="X82" s="19">
        <v>5.4956039718945198E-14</v>
      </c>
      <c r="Y82" s="19">
        <v>6.5392136150421695E-14</v>
      </c>
      <c r="Z82" s="19">
        <v>5.4733995114020199E-14</v>
      </c>
      <c r="AA82" s="19">
        <v>5.4178883601707601E-14</v>
      </c>
      <c r="AB82" s="19">
        <v>6.6613381477509304E-14</v>
      </c>
      <c r="AC82" s="19">
        <v>5.4733995114020199E-14</v>
      </c>
      <c r="AD82" s="19">
        <v>5.5178084323870198E-14</v>
      </c>
      <c r="AE82" s="19">
        <v>6.5392136150421695E-14</v>
      </c>
      <c r="AF82" s="19">
        <v>5.4733995114020199E-14</v>
      </c>
      <c r="AG82" s="19">
        <v>5.5622173533720298E-14</v>
      </c>
      <c r="AH82" s="19">
        <v>6.5392136150421695E-14</v>
      </c>
      <c r="AI82" s="19">
        <v>5.4733995114020199E-14</v>
      </c>
    </row>
    <row r="83" spans="1:35" x14ac:dyDescent="0.45">
      <c r="A83" s="19">
        <v>5.4511950509095098E-14</v>
      </c>
      <c r="B83" s="19">
        <v>5.3068660577082401E-14</v>
      </c>
      <c r="C83" s="19">
        <v>5.4622972811557702E-14</v>
      </c>
      <c r="D83" s="19">
        <v>5.3068660577082401E-14</v>
      </c>
      <c r="E83" s="19">
        <v>5.4178883601707601E-14</v>
      </c>
      <c r="F83" s="19">
        <v>5.6621374255882902E-14</v>
      </c>
      <c r="G83" s="19">
        <v>5.5067062021407701E-14</v>
      </c>
      <c r="H83" s="19">
        <v>5.3068660577082401E-14</v>
      </c>
      <c r="I83" s="19">
        <v>5.4956039718945198E-14</v>
      </c>
      <c r="J83" s="19">
        <v>5.3068660577082401E-14</v>
      </c>
      <c r="K83" s="19">
        <v>5.4511950509095098E-14</v>
      </c>
      <c r="L83" s="19">
        <v>5.5511151231257802E-14</v>
      </c>
      <c r="M83" s="19">
        <v>5.4400928206632601E-14</v>
      </c>
      <c r="N83" s="19">
        <v>5.5511151231257802E-14</v>
      </c>
      <c r="O83" s="19">
        <v>5.5733195836182802E-14</v>
      </c>
      <c r="P83" s="19">
        <v>5.6288307348495399E-14</v>
      </c>
      <c r="Q83" s="19">
        <v>5.5955240441107801E-14</v>
      </c>
      <c r="R83" s="19">
        <v>5.5511151231257802E-14</v>
      </c>
      <c r="S83" s="19">
        <v>5.4845017416482702E-14</v>
      </c>
      <c r="T83" s="19">
        <v>5.5511151231257802E-14</v>
      </c>
      <c r="U83" s="19">
        <v>5.5067062021407701E-14</v>
      </c>
      <c r="V83" s="19">
        <v>5.5622173533720298E-14</v>
      </c>
      <c r="W83" s="19">
        <v>5.4733995114020199E-14</v>
      </c>
      <c r="X83" s="19">
        <v>5.5067062021407701E-14</v>
      </c>
      <c r="Y83" s="19">
        <v>5.5622173533720298E-14</v>
      </c>
      <c r="Z83" s="19">
        <v>5.4733995114020199E-14</v>
      </c>
      <c r="AA83" s="19">
        <v>5.4178883601707601E-14</v>
      </c>
      <c r="AB83" s="19">
        <v>5.5511151231257802E-14</v>
      </c>
      <c r="AC83" s="19">
        <v>5.4733995114020199E-14</v>
      </c>
      <c r="AD83" s="19">
        <v>5.7176485768195499E-14</v>
      </c>
      <c r="AE83" s="19">
        <v>5.5622173533720298E-14</v>
      </c>
      <c r="AF83" s="19">
        <v>5.4733995114020199E-14</v>
      </c>
      <c r="AG83" s="19">
        <v>5.6066262743570399E-14</v>
      </c>
      <c r="AH83" s="19">
        <v>5.5622173533720298E-14</v>
      </c>
      <c r="AI83" s="19">
        <v>5.4733995114020199E-14</v>
      </c>
    </row>
    <row r="84" spans="1:35" x14ac:dyDescent="0.45">
      <c r="A84" s="19">
        <v>5.4956039718945198E-14</v>
      </c>
      <c r="B84" s="19">
        <v>5.3068660577082401E-14</v>
      </c>
      <c r="C84" s="19">
        <v>5.4733995114020199E-14</v>
      </c>
      <c r="D84" s="19">
        <v>5.3068660577082401E-14</v>
      </c>
      <c r="E84" s="19">
        <v>5.4511950509095098E-14</v>
      </c>
      <c r="F84" s="19">
        <v>5.8397731095283196E-14</v>
      </c>
      <c r="G84" s="19">
        <v>5.4400928206632601E-14</v>
      </c>
      <c r="H84" s="19">
        <v>5.3068660577082401E-14</v>
      </c>
      <c r="I84" s="19">
        <v>5.4733995114020199E-14</v>
      </c>
      <c r="J84" s="19">
        <v>5.3068660577082401E-14</v>
      </c>
      <c r="K84" s="19">
        <v>5.5400128928795299E-14</v>
      </c>
      <c r="L84" s="19">
        <v>5.8397731095283196E-14</v>
      </c>
      <c r="M84" s="19">
        <v>5.4733995114020199E-14</v>
      </c>
      <c r="N84" s="19">
        <v>5.8397731095283196E-14</v>
      </c>
      <c r="O84" s="19">
        <v>5.4511950509095098E-14</v>
      </c>
      <c r="P84" s="19">
        <v>5.7842619582970605E-14</v>
      </c>
      <c r="Q84" s="19">
        <v>5.4622972811557702E-14</v>
      </c>
      <c r="R84" s="19">
        <v>5.8397731095283196E-14</v>
      </c>
      <c r="S84" s="19">
        <v>5.5067062021407701E-14</v>
      </c>
      <c r="T84" s="19">
        <v>5.8397731095283196E-14</v>
      </c>
      <c r="U84" s="19">
        <v>5.5067062021407701E-14</v>
      </c>
      <c r="V84" s="19">
        <v>6.0507154842071006E-14</v>
      </c>
      <c r="W84" s="19">
        <v>5.4733995114020199E-14</v>
      </c>
      <c r="X84" s="19">
        <v>5.5067062021407701E-14</v>
      </c>
      <c r="Y84" s="19">
        <v>6.0507154842071006E-14</v>
      </c>
      <c r="Z84" s="19">
        <v>5.4733995114020199E-14</v>
      </c>
      <c r="AA84" s="19">
        <v>5.5400128928795299E-14</v>
      </c>
      <c r="AB84" s="19">
        <v>6.1839422471621194E-14</v>
      </c>
      <c r="AC84" s="19">
        <v>5.4733995114020199E-14</v>
      </c>
      <c r="AD84" s="19">
        <v>5.4956039718945198E-14</v>
      </c>
      <c r="AE84" s="19">
        <v>6.0507154842071006E-14</v>
      </c>
      <c r="AF84" s="19">
        <v>5.4733995114020199E-14</v>
      </c>
      <c r="AG84" s="19">
        <v>5.5622173533720298E-14</v>
      </c>
      <c r="AH84" s="19">
        <v>6.0507154842071006E-14</v>
      </c>
      <c r="AI84" s="19">
        <v>5.4733995114020199E-14</v>
      </c>
    </row>
    <row r="85" spans="1:35" x14ac:dyDescent="0.45">
      <c r="A85" s="19">
        <v>5.5067062021407701E-14</v>
      </c>
      <c r="B85" s="19">
        <v>5.3068660577082401E-14</v>
      </c>
      <c r="C85" s="19">
        <v>5.5733195836182802E-14</v>
      </c>
      <c r="D85" s="19">
        <v>5.3068660577082401E-14</v>
      </c>
      <c r="E85" s="19">
        <v>5.4956039718945198E-14</v>
      </c>
      <c r="F85" s="19">
        <v>5.6843418860808002E-14</v>
      </c>
      <c r="G85" s="19">
        <v>5.5067062021407701E-14</v>
      </c>
      <c r="H85" s="19">
        <v>5.3068660577082401E-14</v>
      </c>
      <c r="I85" s="19">
        <v>5.4289905904170098E-14</v>
      </c>
      <c r="J85" s="19">
        <v>5.3068660577082401E-14</v>
      </c>
      <c r="K85" s="19">
        <v>5.5289106626332701E-14</v>
      </c>
      <c r="L85" s="19">
        <v>5.9618976422370906E-14</v>
      </c>
      <c r="M85" s="19">
        <v>5.5511151231257802E-14</v>
      </c>
      <c r="N85" s="19">
        <v>5.9618976422370906E-14</v>
      </c>
      <c r="O85" s="19">
        <v>5.5178084323870198E-14</v>
      </c>
      <c r="P85" s="19">
        <v>5.6954441163270505E-14</v>
      </c>
      <c r="Q85" s="19">
        <v>5.6288307348495399E-14</v>
      </c>
      <c r="R85" s="19">
        <v>5.9618976422370906E-14</v>
      </c>
      <c r="S85" s="19">
        <v>5.5844218138645298E-14</v>
      </c>
      <c r="T85" s="19">
        <v>5.9618976422370906E-14</v>
      </c>
      <c r="U85" s="19">
        <v>5.5844218138645298E-14</v>
      </c>
      <c r="V85" s="19">
        <v>5.9618976422370906E-14</v>
      </c>
      <c r="W85" s="19">
        <v>5.4733995114020199E-14</v>
      </c>
      <c r="X85" s="19">
        <v>5.5844218138645298E-14</v>
      </c>
      <c r="Y85" s="19">
        <v>5.9618976422370906E-14</v>
      </c>
      <c r="Z85" s="19">
        <v>5.4733995114020199E-14</v>
      </c>
      <c r="AA85" s="19">
        <v>5.5400128928795299E-14</v>
      </c>
      <c r="AB85" s="19">
        <v>5.9063864910058303E-14</v>
      </c>
      <c r="AC85" s="19">
        <v>5.4733995114020199E-14</v>
      </c>
      <c r="AD85" s="19">
        <v>5.5511151231257802E-14</v>
      </c>
      <c r="AE85" s="19">
        <v>5.9618976422370906E-14</v>
      </c>
      <c r="AF85" s="19">
        <v>5.4733995114020199E-14</v>
      </c>
      <c r="AG85" s="19">
        <v>5.5511151231257802E-14</v>
      </c>
      <c r="AH85" s="19">
        <v>5.9618976422370906E-14</v>
      </c>
      <c r="AI85" s="19">
        <v>5.4733995114020199E-14</v>
      </c>
    </row>
    <row r="86" spans="1:35" x14ac:dyDescent="0.45">
      <c r="A86" s="19">
        <v>5.5178084323870198E-14</v>
      </c>
      <c r="B86" s="19">
        <v>5.3068660577082401E-14</v>
      </c>
      <c r="C86" s="19">
        <v>5.5844218138645298E-14</v>
      </c>
      <c r="D86" s="19">
        <v>5.3068660577082401E-14</v>
      </c>
      <c r="E86" s="19">
        <v>5.4733995114020199E-14</v>
      </c>
      <c r="F86" s="19">
        <v>5.7620574978045599E-14</v>
      </c>
      <c r="G86" s="19">
        <v>5.5178084323870198E-14</v>
      </c>
      <c r="H86" s="19">
        <v>5.3068660577082401E-14</v>
      </c>
      <c r="I86" s="19">
        <v>5.5289106626332701E-14</v>
      </c>
      <c r="J86" s="19">
        <v>5.3068660577082401E-14</v>
      </c>
      <c r="K86" s="19">
        <v>5.4845017416482702E-14</v>
      </c>
      <c r="L86" s="19">
        <v>5.5400128928795299E-14</v>
      </c>
      <c r="M86" s="19">
        <v>5.3956838996782602E-14</v>
      </c>
      <c r="N86" s="19">
        <v>5.5400128928795299E-14</v>
      </c>
      <c r="O86" s="19">
        <v>5.4400928206632601E-14</v>
      </c>
      <c r="P86" s="19">
        <v>5.8286708792820706E-14</v>
      </c>
      <c r="Q86" s="19">
        <v>5.5289106626332701E-14</v>
      </c>
      <c r="R86" s="19">
        <v>5.5400128928795299E-14</v>
      </c>
      <c r="S86" s="19">
        <v>5.4845017416482702E-14</v>
      </c>
      <c r="T86" s="19">
        <v>5.5400128928795299E-14</v>
      </c>
      <c r="U86" s="19">
        <v>5.5733195836182802E-14</v>
      </c>
      <c r="V86" s="19">
        <v>5.9952043329758403E-14</v>
      </c>
      <c r="W86" s="19">
        <v>5.4733995114020199E-14</v>
      </c>
      <c r="X86" s="19">
        <v>5.5733195836182802E-14</v>
      </c>
      <c r="Y86" s="19">
        <v>5.9952043329758403E-14</v>
      </c>
      <c r="Z86" s="19">
        <v>5.4733995114020199E-14</v>
      </c>
      <c r="AA86" s="19">
        <v>5.4845017416482702E-14</v>
      </c>
      <c r="AB86" s="19">
        <v>6.2172489379008703E-14</v>
      </c>
      <c r="AC86" s="19">
        <v>5.4733995114020199E-14</v>
      </c>
      <c r="AD86" s="19">
        <v>5.5067062021407701E-14</v>
      </c>
      <c r="AE86" s="19">
        <v>5.9952043329758403E-14</v>
      </c>
      <c r="AF86" s="19">
        <v>5.4733995114020199E-14</v>
      </c>
      <c r="AG86" s="19">
        <v>5.5511151231257802E-14</v>
      </c>
      <c r="AH86" s="19">
        <v>5.9952043329758403E-14</v>
      </c>
      <c r="AI86" s="19">
        <v>5.4733995114020199E-14</v>
      </c>
    </row>
    <row r="87" spans="1:35" x14ac:dyDescent="0.45">
      <c r="A87" s="19">
        <v>5.5178084323870198E-14</v>
      </c>
      <c r="B87" s="19">
        <v>5.3068660577082401E-14</v>
      </c>
      <c r="C87" s="19">
        <v>5.5067062021407701E-14</v>
      </c>
      <c r="D87" s="19">
        <v>5.3068660577082401E-14</v>
      </c>
      <c r="E87" s="19">
        <v>5.4733995114020199E-14</v>
      </c>
      <c r="F87" s="19">
        <v>5.7398530373120505E-14</v>
      </c>
      <c r="G87" s="19">
        <v>5.4289905904170098E-14</v>
      </c>
      <c r="H87" s="19">
        <v>5.3068660577082401E-14</v>
      </c>
      <c r="I87" s="19">
        <v>5.4067861299245098E-14</v>
      </c>
      <c r="J87" s="19">
        <v>5.3068660577082401E-14</v>
      </c>
      <c r="K87" s="19">
        <v>5.4067861299245098E-14</v>
      </c>
      <c r="L87" s="19">
        <v>5.6843418860808002E-14</v>
      </c>
      <c r="M87" s="19">
        <v>5.5178084323870198E-14</v>
      </c>
      <c r="N87" s="19">
        <v>5.6843418860808002E-14</v>
      </c>
      <c r="O87" s="19">
        <v>5.4178883601707601E-14</v>
      </c>
      <c r="P87" s="19">
        <v>6.0174087934683396E-14</v>
      </c>
      <c r="Q87" s="19">
        <v>5.6288307348495399E-14</v>
      </c>
      <c r="R87" s="19">
        <v>5.6843418860808002E-14</v>
      </c>
      <c r="S87" s="19">
        <v>5.5400128928795299E-14</v>
      </c>
      <c r="T87" s="19">
        <v>5.6843418860808002E-14</v>
      </c>
      <c r="U87" s="19">
        <v>5.5067062021407701E-14</v>
      </c>
      <c r="V87" s="19">
        <v>6.4614980033184098E-14</v>
      </c>
      <c r="W87" s="19">
        <v>5.4733995114020199E-14</v>
      </c>
      <c r="X87" s="19">
        <v>5.5067062021407701E-14</v>
      </c>
      <c r="Y87" s="19">
        <v>6.4614980033184098E-14</v>
      </c>
      <c r="Z87" s="19">
        <v>5.4733995114020199E-14</v>
      </c>
      <c r="AA87" s="19">
        <v>5.5178084323870198E-14</v>
      </c>
      <c r="AB87" s="19">
        <v>6.3393734706096401E-14</v>
      </c>
      <c r="AC87" s="19">
        <v>5.4733995114020199E-14</v>
      </c>
      <c r="AD87" s="19">
        <v>5.5733195836182802E-14</v>
      </c>
      <c r="AE87" s="19">
        <v>6.4614980033184098E-14</v>
      </c>
      <c r="AF87" s="19">
        <v>5.4733995114020199E-14</v>
      </c>
      <c r="AG87" s="19">
        <v>5.4622972811557702E-14</v>
      </c>
      <c r="AH87" s="19">
        <v>6.4614980033184098E-14</v>
      </c>
      <c r="AI87" s="19">
        <v>5.4733995114020199E-14</v>
      </c>
    </row>
    <row r="88" spans="1:35" x14ac:dyDescent="0.45">
      <c r="A88" s="19">
        <v>5.5400128928795299E-14</v>
      </c>
      <c r="B88" s="19">
        <v>5.3068660577082401E-14</v>
      </c>
      <c r="C88" s="19">
        <v>5.5067062021407701E-14</v>
      </c>
      <c r="D88" s="19">
        <v>5.3068660577082401E-14</v>
      </c>
      <c r="E88" s="19">
        <v>5.4622972811557702E-14</v>
      </c>
      <c r="F88" s="19">
        <v>5.7953641885433096E-14</v>
      </c>
      <c r="G88" s="19">
        <v>5.4845017416482702E-14</v>
      </c>
      <c r="H88" s="19">
        <v>5.3068660577082401E-14</v>
      </c>
      <c r="I88" s="19">
        <v>5.4956039718945198E-14</v>
      </c>
      <c r="J88" s="19">
        <v>5.3068660577082401E-14</v>
      </c>
      <c r="K88" s="19">
        <v>5.4956039718945198E-14</v>
      </c>
      <c r="L88" s="19">
        <v>5.8286708792820706E-14</v>
      </c>
      <c r="M88" s="19">
        <v>5.3734794391857501E-14</v>
      </c>
      <c r="N88" s="19">
        <v>5.8286708792820706E-14</v>
      </c>
      <c r="O88" s="19">
        <v>5.5178084323870198E-14</v>
      </c>
      <c r="P88" s="19">
        <v>5.8397731095283196E-14</v>
      </c>
      <c r="Q88" s="19">
        <v>5.4845017416482702E-14</v>
      </c>
      <c r="R88" s="19">
        <v>5.8286708792820706E-14</v>
      </c>
      <c r="S88" s="19">
        <v>5.4845017416482702E-14</v>
      </c>
      <c r="T88" s="19">
        <v>5.8286708792820706E-14</v>
      </c>
      <c r="U88" s="19">
        <v>5.4733995114020199E-14</v>
      </c>
      <c r="V88" s="19">
        <v>6.16173778666961E-14</v>
      </c>
      <c r="W88" s="19">
        <v>5.4733995114020199E-14</v>
      </c>
      <c r="X88" s="19">
        <v>5.5400128928795299E-14</v>
      </c>
      <c r="Y88" s="19">
        <v>6.16173778666961E-14</v>
      </c>
      <c r="Z88" s="19">
        <v>5.4733995114020199E-14</v>
      </c>
      <c r="AA88" s="19">
        <v>5.5289106626332701E-14</v>
      </c>
      <c r="AB88" s="19">
        <v>6.4503957730721595E-14</v>
      </c>
      <c r="AC88" s="19">
        <v>5.4733995114020199E-14</v>
      </c>
      <c r="AD88" s="19">
        <v>5.5178084323870198E-14</v>
      </c>
      <c r="AE88" s="19">
        <v>6.16173778666961E-14</v>
      </c>
      <c r="AF88" s="19">
        <v>5.4733995114020199E-14</v>
      </c>
      <c r="AG88" s="19">
        <v>5.4956039718945198E-14</v>
      </c>
      <c r="AH88" s="19">
        <v>6.16173778666961E-14</v>
      </c>
      <c r="AI88" s="19">
        <v>5.4733995114020199E-14</v>
      </c>
    </row>
    <row r="89" spans="1:35" x14ac:dyDescent="0.45">
      <c r="A89" s="19">
        <v>5.4622972811557702E-14</v>
      </c>
      <c r="B89" s="19">
        <v>5.3068660577082401E-14</v>
      </c>
      <c r="C89" s="19">
        <v>5.5844218138645298E-14</v>
      </c>
      <c r="D89" s="19">
        <v>5.3068660577082401E-14</v>
      </c>
      <c r="E89" s="19">
        <v>5.4067861299245098E-14</v>
      </c>
      <c r="F89" s="19">
        <v>5.6843418860808002E-14</v>
      </c>
      <c r="G89" s="19">
        <v>5.4622972811557702E-14</v>
      </c>
      <c r="H89" s="19">
        <v>5.3068660577082401E-14</v>
      </c>
      <c r="I89" s="19">
        <v>5.4622972811557702E-14</v>
      </c>
      <c r="J89" s="19">
        <v>5.3068660577082401E-14</v>
      </c>
      <c r="K89" s="19">
        <v>5.5400128928795299E-14</v>
      </c>
      <c r="L89" s="19">
        <v>5.8286708792820706E-14</v>
      </c>
      <c r="M89" s="19">
        <v>5.5400128928795299E-14</v>
      </c>
      <c r="N89" s="19">
        <v>5.8286708792820706E-14</v>
      </c>
      <c r="O89" s="19">
        <v>5.5622173533720298E-14</v>
      </c>
      <c r="P89" s="19">
        <v>5.9507954119908302E-14</v>
      </c>
      <c r="Q89" s="19">
        <v>5.4845017416482702E-14</v>
      </c>
      <c r="R89" s="19">
        <v>5.8286708792820706E-14</v>
      </c>
      <c r="S89" s="19">
        <v>5.5511151231257802E-14</v>
      </c>
      <c r="T89" s="19">
        <v>5.8286708792820706E-14</v>
      </c>
      <c r="U89" s="19">
        <v>5.4400928206632601E-14</v>
      </c>
      <c r="V89" s="19">
        <v>6.0063065632220906E-14</v>
      </c>
      <c r="W89" s="19">
        <v>5.4733995114020199E-14</v>
      </c>
      <c r="X89" s="19">
        <v>5.4400928206632601E-14</v>
      </c>
      <c r="Y89" s="19">
        <v>6.0063065632220906E-14</v>
      </c>
      <c r="Z89" s="19">
        <v>5.4733995114020199E-14</v>
      </c>
      <c r="AA89" s="19">
        <v>5.5511151231257802E-14</v>
      </c>
      <c r="AB89" s="19">
        <v>6.3282712403633898E-14</v>
      </c>
      <c r="AC89" s="19">
        <v>5.4733995114020199E-14</v>
      </c>
      <c r="AD89" s="19">
        <v>5.6066262743570399E-14</v>
      </c>
      <c r="AE89" s="19">
        <v>6.0063065632220906E-14</v>
      </c>
      <c r="AF89" s="19">
        <v>5.4733995114020199E-14</v>
      </c>
      <c r="AG89" s="19">
        <v>5.5622173533720298E-14</v>
      </c>
      <c r="AH89" s="19">
        <v>6.0063065632220906E-14</v>
      </c>
      <c r="AI89" s="19">
        <v>5.4733995114020199E-14</v>
      </c>
    </row>
    <row r="90" spans="1:35" x14ac:dyDescent="0.45">
      <c r="A90" s="19">
        <v>5.5844218138645298E-14</v>
      </c>
      <c r="B90" s="19">
        <v>5.3068660577082401E-14</v>
      </c>
      <c r="C90" s="19">
        <v>5.6399329650957902E-14</v>
      </c>
      <c r="D90" s="19">
        <v>5.3068660577082401E-14</v>
      </c>
      <c r="E90" s="19">
        <v>5.4956039718945198E-14</v>
      </c>
      <c r="F90" s="19">
        <v>5.8175686490358203E-14</v>
      </c>
      <c r="G90" s="19">
        <v>5.5067062021407701E-14</v>
      </c>
      <c r="H90" s="19">
        <v>5.3068660577082401E-14</v>
      </c>
      <c r="I90" s="19">
        <v>5.6399329650957902E-14</v>
      </c>
      <c r="J90" s="19">
        <v>5.3068660577082401E-14</v>
      </c>
      <c r="K90" s="19">
        <v>5.5289106626332701E-14</v>
      </c>
      <c r="L90" s="19">
        <v>5.7620574978045599E-14</v>
      </c>
      <c r="M90" s="19">
        <v>5.4400928206632601E-14</v>
      </c>
      <c r="N90" s="19">
        <v>5.7620574978045599E-14</v>
      </c>
      <c r="O90" s="19">
        <v>5.4733995114020199E-14</v>
      </c>
      <c r="P90" s="19">
        <v>6.3282712403633898E-14</v>
      </c>
      <c r="Q90" s="19">
        <v>5.5622173533720298E-14</v>
      </c>
      <c r="R90" s="19">
        <v>5.7620574978045599E-14</v>
      </c>
      <c r="S90" s="19">
        <v>5.5622173533720298E-14</v>
      </c>
      <c r="T90" s="19">
        <v>5.7620574978045599E-14</v>
      </c>
      <c r="U90" s="19">
        <v>5.4622972811557702E-14</v>
      </c>
      <c r="V90" s="19">
        <v>6.3060667798708803E-14</v>
      </c>
      <c r="W90" s="19">
        <v>5.4733995114020199E-14</v>
      </c>
      <c r="X90" s="19">
        <v>5.4622972811557702E-14</v>
      </c>
      <c r="Y90" s="19">
        <v>6.3060667798708803E-14</v>
      </c>
      <c r="Z90" s="19">
        <v>5.4733995114020199E-14</v>
      </c>
      <c r="AA90" s="19">
        <v>5.5844218138645298E-14</v>
      </c>
      <c r="AB90" s="19">
        <v>6.5392136150421695E-14</v>
      </c>
      <c r="AC90" s="19">
        <v>5.4733995114020199E-14</v>
      </c>
      <c r="AD90" s="19">
        <v>5.5844218138645298E-14</v>
      </c>
      <c r="AE90" s="19">
        <v>6.3060667798708803E-14</v>
      </c>
      <c r="AF90" s="19">
        <v>5.4733995114020199E-14</v>
      </c>
      <c r="AG90" s="19">
        <v>5.4956039718945198E-14</v>
      </c>
      <c r="AH90" s="19">
        <v>6.3060667798708803E-14</v>
      </c>
      <c r="AI90" s="19">
        <v>5.4733995114020199E-14</v>
      </c>
    </row>
    <row r="91" spans="1:35" x14ac:dyDescent="0.45">
      <c r="A91" s="19">
        <v>5.5289106626332701E-14</v>
      </c>
      <c r="B91" s="19">
        <v>5.3068660577082401E-14</v>
      </c>
      <c r="C91" s="19">
        <v>5.5733195836182802E-14</v>
      </c>
      <c r="D91" s="19">
        <v>5.3068660577082401E-14</v>
      </c>
      <c r="E91" s="19">
        <v>5.4400928206632601E-14</v>
      </c>
      <c r="F91" s="19">
        <v>5.8508753397745699E-14</v>
      </c>
      <c r="G91" s="19">
        <v>5.4622972811557702E-14</v>
      </c>
      <c r="H91" s="19">
        <v>5.3068660577082401E-14</v>
      </c>
      <c r="I91" s="19">
        <v>5.4622972811557702E-14</v>
      </c>
      <c r="J91" s="19">
        <v>5.3068660577082401E-14</v>
      </c>
      <c r="K91" s="19">
        <v>5.4622972811557702E-14</v>
      </c>
      <c r="L91" s="19">
        <v>5.7620574978045599E-14</v>
      </c>
      <c r="M91" s="19">
        <v>5.5511151231257802E-14</v>
      </c>
      <c r="N91" s="19">
        <v>5.7620574978045599E-14</v>
      </c>
      <c r="O91" s="19">
        <v>5.5178084323870198E-14</v>
      </c>
      <c r="P91" s="19">
        <v>6.1284310959308603E-14</v>
      </c>
      <c r="Q91" s="19">
        <v>5.5511151231257802E-14</v>
      </c>
      <c r="R91" s="19">
        <v>5.7620574978045599E-14</v>
      </c>
      <c r="S91" s="19">
        <v>5.4622972811557702E-14</v>
      </c>
      <c r="T91" s="19">
        <v>5.7620574978045599E-14</v>
      </c>
      <c r="U91" s="19">
        <v>5.6066262743570399E-14</v>
      </c>
      <c r="V91" s="19">
        <v>6.3504757008558904E-14</v>
      </c>
      <c r="W91" s="19">
        <v>5.4733995114020199E-14</v>
      </c>
      <c r="X91" s="19">
        <v>5.6066262743570399E-14</v>
      </c>
      <c r="Y91" s="19">
        <v>6.3504757008558904E-14</v>
      </c>
      <c r="Z91" s="19">
        <v>5.4733995114020199E-14</v>
      </c>
      <c r="AA91" s="19">
        <v>5.6510351953420398E-14</v>
      </c>
      <c r="AB91" s="19">
        <v>6.7057470687359405E-14</v>
      </c>
      <c r="AC91" s="19">
        <v>5.4733995114020199E-14</v>
      </c>
      <c r="AD91" s="19">
        <v>5.4400928206632601E-14</v>
      </c>
      <c r="AE91" s="19">
        <v>6.3504757008558904E-14</v>
      </c>
      <c r="AF91" s="19">
        <v>5.4733995114020199E-14</v>
      </c>
      <c r="AG91" s="19">
        <v>5.4400928206632601E-14</v>
      </c>
      <c r="AH91" s="19">
        <v>6.3504757008558904E-14</v>
      </c>
      <c r="AI91" s="19">
        <v>5.4733995114020199E-14</v>
      </c>
    </row>
    <row r="92" spans="1:35" x14ac:dyDescent="0.45">
      <c r="A92" s="19">
        <v>5.5289106626332701E-14</v>
      </c>
      <c r="B92" s="19">
        <v>5.3068660577082401E-14</v>
      </c>
      <c r="C92" s="19">
        <v>5.5511151231257802E-14</v>
      </c>
      <c r="D92" s="19">
        <v>5.3068660577082401E-14</v>
      </c>
      <c r="E92" s="19">
        <v>5.4400928206632601E-14</v>
      </c>
      <c r="F92" s="19">
        <v>6.0063065632220906E-14</v>
      </c>
      <c r="G92" s="19">
        <v>5.5178084323870198E-14</v>
      </c>
      <c r="H92" s="19">
        <v>5.3068660577082401E-14</v>
      </c>
      <c r="I92" s="19">
        <v>5.4733995114020199E-14</v>
      </c>
      <c r="J92" s="19">
        <v>5.3068660577082401E-14</v>
      </c>
      <c r="K92" s="19">
        <v>5.4400928206632601E-14</v>
      </c>
      <c r="L92" s="19">
        <v>6.2727600891321294E-14</v>
      </c>
      <c r="M92" s="19">
        <v>5.5622173533720298E-14</v>
      </c>
      <c r="N92" s="19">
        <v>6.16173778666961E-14</v>
      </c>
      <c r="O92" s="19">
        <v>5.5400128928795299E-14</v>
      </c>
      <c r="P92" s="19">
        <v>6.9944050551384799E-14</v>
      </c>
      <c r="Q92" s="19">
        <v>5.6288307348495399E-14</v>
      </c>
      <c r="R92" s="19">
        <v>6.2727600891321294E-14</v>
      </c>
      <c r="S92" s="19">
        <v>5.5622173533720298E-14</v>
      </c>
      <c r="T92" s="19">
        <v>6.2727600891321294E-14</v>
      </c>
      <c r="U92" s="19">
        <v>5.4178883601707601E-14</v>
      </c>
      <c r="V92" s="19">
        <v>7.0277117458772396E-14</v>
      </c>
      <c r="W92" s="19">
        <v>5.4733995114020199E-14</v>
      </c>
      <c r="X92" s="19">
        <v>5.4178883601707601E-14</v>
      </c>
      <c r="Y92" s="19">
        <v>7.0277117458772396E-14</v>
      </c>
      <c r="Z92" s="19">
        <v>5.4733995114020199E-14</v>
      </c>
      <c r="AA92" s="19">
        <v>5.5733195836182802E-14</v>
      </c>
      <c r="AB92" s="19">
        <v>7.8492767840998504E-14</v>
      </c>
      <c r="AC92" s="19">
        <v>5.4733995114020199E-14</v>
      </c>
      <c r="AD92" s="19">
        <v>5.4956039718945198E-14</v>
      </c>
      <c r="AE92" s="19">
        <v>7.0277117458772396E-14</v>
      </c>
      <c r="AF92" s="19">
        <v>5.4733995114020199E-14</v>
      </c>
      <c r="AG92" s="19">
        <v>5.5178084323870198E-14</v>
      </c>
      <c r="AH92" s="19">
        <v>7.0277117458772396E-14</v>
      </c>
      <c r="AI92" s="19">
        <v>5.4733995114020199E-14</v>
      </c>
    </row>
    <row r="93" spans="1:35" x14ac:dyDescent="0.45">
      <c r="A93" s="19">
        <v>5.5067062021407701E-14</v>
      </c>
      <c r="B93" s="19">
        <v>5.3068660577082401E-14</v>
      </c>
      <c r="C93" s="19">
        <v>5.5400128928795299E-14</v>
      </c>
      <c r="D93" s="19">
        <v>5.3068660577082401E-14</v>
      </c>
      <c r="E93" s="19">
        <v>5.3734794391857501E-14</v>
      </c>
      <c r="F93" s="19">
        <v>5.8286708792820706E-14</v>
      </c>
      <c r="G93" s="19">
        <v>5.4733995114020199E-14</v>
      </c>
      <c r="H93" s="19">
        <v>5.3068660577082401E-14</v>
      </c>
      <c r="I93" s="19">
        <v>5.4067861299245098E-14</v>
      </c>
      <c r="J93" s="19">
        <v>5.3068660577082401E-14</v>
      </c>
      <c r="K93" s="19">
        <v>5.4067861299245098E-14</v>
      </c>
      <c r="L93" s="19">
        <v>5.6732396558345499E-14</v>
      </c>
      <c r="M93" s="19">
        <v>5.4511950509095098E-14</v>
      </c>
      <c r="N93" s="19">
        <v>5.6732396558345499E-14</v>
      </c>
      <c r="O93" s="19">
        <v>5.5289106626332701E-14</v>
      </c>
      <c r="P93" s="19">
        <v>5.8286708792820706E-14</v>
      </c>
      <c r="Q93" s="19">
        <v>5.4956039718945198E-14</v>
      </c>
      <c r="R93" s="19">
        <v>5.6732396558345499E-14</v>
      </c>
      <c r="S93" s="19">
        <v>5.5400128928795299E-14</v>
      </c>
      <c r="T93" s="19">
        <v>5.6732396558345499E-14</v>
      </c>
      <c r="U93" s="19">
        <v>5.5178084323870198E-14</v>
      </c>
      <c r="V93" s="19">
        <v>5.8841820305133297E-14</v>
      </c>
      <c r="W93" s="19">
        <v>5.4733995114020199E-14</v>
      </c>
      <c r="X93" s="19">
        <v>5.5400128928795299E-14</v>
      </c>
      <c r="Y93" s="19">
        <v>5.8841820305133297E-14</v>
      </c>
      <c r="Z93" s="19">
        <v>5.4733995114020199E-14</v>
      </c>
      <c r="AA93" s="19">
        <v>5.4622972811557702E-14</v>
      </c>
      <c r="AB93" s="19">
        <v>6.16173778666961E-14</v>
      </c>
      <c r="AC93" s="19">
        <v>5.4733995114020199E-14</v>
      </c>
      <c r="AD93" s="19">
        <v>5.6621374255882902E-14</v>
      </c>
      <c r="AE93" s="19">
        <v>5.8841820305133297E-14</v>
      </c>
      <c r="AF93" s="19">
        <v>5.4733995114020199E-14</v>
      </c>
      <c r="AG93" s="19">
        <v>5.5511151231257802E-14</v>
      </c>
      <c r="AH93" s="19">
        <v>5.8841820305133297E-14</v>
      </c>
      <c r="AI93" s="19">
        <v>5.4733995114020199E-14</v>
      </c>
    </row>
    <row r="94" spans="1:35" x14ac:dyDescent="0.45">
      <c r="A94" s="19">
        <v>5.5289106626332701E-14</v>
      </c>
      <c r="B94" s="19">
        <v>5.3068660577082401E-14</v>
      </c>
      <c r="C94" s="19">
        <v>5.5511151231257802E-14</v>
      </c>
      <c r="D94" s="19">
        <v>5.3068660577082401E-14</v>
      </c>
      <c r="E94" s="19">
        <v>5.4511950509095098E-14</v>
      </c>
      <c r="F94" s="19">
        <v>5.7731597280508102E-14</v>
      </c>
      <c r="G94" s="19">
        <v>5.4956039718945198E-14</v>
      </c>
      <c r="H94" s="19">
        <v>5.3068660577082401E-14</v>
      </c>
      <c r="I94" s="19">
        <v>5.4733995114020199E-14</v>
      </c>
      <c r="J94" s="19">
        <v>5.3068660577082401E-14</v>
      </c>
      <c r="K94" s="19">
        <v>5.4845017416482702E-14</v>
      </c>
      <c r="L94" s="19">
        <v>5.98410210272959E-14</v>
      </c>
      <c r="M94" s="19">
        <v>5.4956039718945198E-14</v>
      </c>
      <c r="N94" s="19">
        <v>5.98410210272959E-14</v>
      </c>
      <c r="O94" s="19">
        <v>5.4622972811557702E-14</v>
      </c>
      <c r="P94" s="19">
        <v>6.0729199446996E-14</v>
      </c>
      <c r="Q94" s="19">
        <v>5.4622972811557702E-14</v>
      </c>
      <c r="R94" s="19">
        <v>5.98410210272959E-14</v>
      </c>
      <c r="S94" s="19">
        <v>5.5511151231257802E-14</v>
      </c>
      <c r="T94" s="19">
        <v>5.98410210272959E-14</v>
      </c>
      <c r="U94" s="19">
        <v>5.6177285046032902E-14</v>
      </c>
      <c r="V94" s="19">
        <v>6.2838623193783797E-14</v>
      </c>
      <c r="W94" s="19">
        <v>5.4733995114020199E-14</v>
      </c>
      <c r="X94" s="19">
        <v>5.6177285046032902E-14</v>
      </c>
      <c r="Y94" s="19">
        <v>6.2838623193783797E-14</v>
      </c>
      <c r="Z94" s="19">
        <v>5.4733995114020199E-14</v>
      </c>
      <c r="AA94" s="19">
        <v>5.4733995114020199E-14</v>
      </c>
      <c r="AB94" s="19">
        <v>6.3726801613483897E-14</v>
      </c>
      <c r="AC94" s="19">
        <v>5.4733995114020199E-14</v>
      </c>
      <c r="AD94" s="19">
        <v>5.5733195836182802E-14</v>
      </c>
      <c r="AE94" s="19">
        <v>6.2838623193783797E-14</v>
      </c>
      <c r="AF94" s="19">
        <v>5.4733995114020199E-14</v>
      </c>
      <c r="AG94" s="19">
        <v>5.5511151231257802E-14</v>
      </c>
      <c r="AH94" s="19">
        <v>6.2838623193783797E-14</v>
      </c>
      <c r="AI94" s="19">
        <v>5.4733995114020199E-14</v>
      </c>
    </row>
    <row r="95" spans="1:35" x14ac:dyDescent="0.45">
      <c r="A95" s="19">
        <v>5.5178084323870198E-14</v>
      </c>
      <c r="B95" s="19">
        <v>5.3068660577082401E-14</v>
      </c>
      <c r="C95" s="19">
        <v>5.5844218138645298E-14</v>
      </c>
      <c r="D95" s="19">
        <v>5.3068660577082401E-14</v>
      </c>
      <c r="E95" s="19">
        <v>5.4178883601707601E-14</v>
      </c>
      <c r="F95" s="19">
        <v>5.9396931817445799E-14</v>
      </c>
      <c r="G95" s="19">
        <v>5.4622972811557702E-14</v>
      </c>
      <c r="H95" s="19">
        <v>5.3068660577082401E-14</v>
      </c>
      <c r="I95" s="19">
        <v>5.4289905904170098E-14</v>
      </c>
      <c r="J95" s="19">
        <v>5.3068660577082401E-14</v>
      </c>
      <c r="K95" s="19">
        <v>5.4733995114020199E-14</v>
      </c>
      <c r="L95" s="19">
        <v>5.7176485768195499E-14</v>
      </c>
      <c r="M95" s="19">
        <v>5.4845017416482702E-14</v>
      </c>
      <c r="N95" s="19">
        <v>5.7176485768195499E-14</v>
      </c>
      <c r="O95" s="19">
        <v>5.4400928206632601E-14</v>
      </c>
      <c r="P95" s="19">
        <v>6.3171690101171395E-14</v>
      </c>
      <c r="Q95" s="19">
        <v>5.4622972811557702E-14</v>
      </c>
      <c r="R95" s="19">
        <v>5.7176485768195499E-14</v>
      </c>
      <c r="S95" s="19">
        <v>5.5067062021407701E-14</v>
      </c>
      <c r="T95" s="19">
        <v>5.7176485768195499E-14</v>
      </c>
      <c r="U95" s="19">
        <v>5.5622173533720298E-14</v>
      </c>
      <c r="V95" s="19">
        <v>6.2283511681471206E-14</v>
      </c>
      <c r="W95" s="19">
        <v>5.4733995114020199E-14</v>
      </c>
      <c r="X95" s="19">
        <v>5.5622173533720298E-14</v>
      </c>
      <c r="Y95" s="19">
        <v>6.2283511681471206E-14</v>
      </c>
      <c r="Z95" s="19">
        <v>5.4733995114020199E-14</v>
      </c>
      <c r="AA95" s="19">
        <v>5.5289106626332701E-14</v>
      </c>
      <c r="AB95" s="19">
        <v>6.4837024638109104E-14</v>
      </c>
      <c r="AC95" s="19">
        <v>5.4733995114020199E-14</v>
      </c>
      <c r="AD95" s="19">
        <v>5.6288307348495399E-14</v>
      </c>
      <c r="AE95" s="19">
        <v>6.2283511681471206E-14</v>
      </c>
      <c r="AF95" s="19">
        <v>5.4733995114020199E-14</v>
      </c>
      <c r="AG95" s="19">
        <v>5.5622173533720298E-14</v>
      </c>
      <c r="AH95" s="19">
        <v>6.2283511681471206E-14</v>
      </c>
      <c r="AI95" s="19">
        <v>5.4733995114020199E-14</v>
      </c>
    </row>
    <row r="96" spans="1:35" x14ac:dyDescent="0.45">
      <c r="A96" s="19">
        <v>5.5400128928795299E-14</v>
      </c>
      <c r="B96" s="19">
        <v>5.3068660577082401E-14</v>
      </c>
      <c r="C96" s="19">
        <v>5.5733195836182802E-14</v>
      </c>
      <c r="D96" s="19">
        <v>5.3068660577082401E-14</v>
      </c>
      <c r="E96" s="19">
        <v>5.4733995114020199E-14</v>
      </c>
      <c r="F96" s="19">
        <v>5.8064664187895599E-14</v>
      </c>
      <c r="G96" s="19">
        <v>5.4733995114020199E-14</v>
      </c>
      <c r="H96" s="19">
        <v>5.3068660577082401E-14</v>
      </c>
      <c r="I96" s="19">
        <v>5.4845017416482702E-14</v>
      </c>
      <c r="J96" s="19">
        <v>5.3068660577082401E-14</v>
      </c>
      <c r="K96" s="19">
        <v>5.5289106626332701E-14</v>
      </c>
      <c r="L96" s="19">
        <v>6.0396132539608503E-14</v>
      </c>
      <c r="M96" s="19">
        <v>5.4178883601707601E-14</v>
      </c>
      <c r="N96" s="19">
        <v>6.0396132539608503E-14</v>
      </c>
      <c r="O96" s="19">
        <v>5.4845017416482702E-14</v>
      </c>
      <c r="P96" s="19">
        <v>6.5836225360271694E-14</v>
      </c>
      <c r="Q96" s="19">
        <v>5.5067062021407701E-14</v>
      </c>
      <c r="R96" s="19">
        <v>6.0396132539608503E-14</v>
      </c>
      <c r="S96" s="19">
        <v>5.5289106626332701E-14</v>
      </c>
      <c r="T96" s="19">
        <v>6.0396132539608503E-14</v>
      </c>
      <c r="U96" s="19">
        <v>5.4400928206632601E-14</v>
      </c>
      <c r="V96" s="19">
        <v>6.7501559897209505E-14</v>
      </c>
      <c r="W96" s="19">
        <v>5.4733995114020199E-14</v>
      </c>
      <c r="X96" s="19">
        <v>5.5067062021407701E-14</v>
      </c>
      <c r="Y96" s="19">
        <v>6.7501559897209505E-14</v>
      </c>
      <c r="Z96" s="19">
        <v>5.4733995114020199E-14</v>
      </c>
      <c r="AA96" s="19">
        <v>5.5289106626332701E-14</v>
      </c>
      <c r="AB96" s="19">
        <v>7.17204073907851E-14</v>
      </c>
      <c r="AC96" s="19">
        <v>5.4733995114020199E-14</v>
      </c>
      <c r="AD96" s="19">
        <v>5.4733995114020199E-14</v>
      </c>
      <c r="AE96" s="19">
        <v>6.7501559897209505E-14</v>
      </c>
      <c r="AF96" s="19">
        <v>5.4733995114020199E-14</v>
      </c>
      <c r="AG96" s="19">
        <v>5.4733995114020199E-14</v>
      </c>
      <c r="AH96" s="19">
        <v>6.7501559897209505E-14</v>
      </c>
      <c r="AI96" s="19">
        <v>5.4733995114020199E-14</v>
      </c>
    </row>
    <row r="97" spans="1:110" x14ac:dyDescent="0.45">
      <c r="A97" s="19">
        <v>5.5067062021407701E-14</v>
      </c>
      <c r="B97" s="19">
        <v>5.3068660577082401E-14</v>
      </c>
      <c r="C97" s="19">
        <v>5.5289106626332701E-14</v>
      </c>
      <c r="D97" s="19">
        <v>5.3068660577082401E-14</v>
      </c>
      <c r="E97" s="19">
        <v>5.4400928206632601E-14</v>
      </c>
      <c r="F97" s="19">
        <v>5.8508753397745699E-14</v>
      </c>
      <c r="G97" s="19">
        <v>5.4622972811557702E-14</v>
      </c>
      <c r="H97" s="19">
        <v>5.3068660577082401E-14</v>
      </c>
      <c r="I97" s="19">
        <v>5.4400928206632601E-14</v>
      </c>
      <c r="J97" s="19">
        <v>5.3068660577082401E-14</v>
      </c>
      <c r="K97" s="19">
        <v>5.4511950509095098E-14</v>
      </c>
      <c r="L97" s="19">
        <v>5.9285909514983296E-14</v>
      </c>
      <c r="M97" s="19">
        <v>5.4622972811557702E-14</v>
      </c>
      <c r="N97" s="19">
        <v>5.9285909514983296E-14</v>
      </c>
      <c r="O97" s="19">
        <v>5.6066262743570399E-14</v>
      </c>
      <c r="P97" s="19">
        <v>5.8508753397745699E-14</v>
      </c>
      <c r="Q97" s="19">
        <v>5.4956039718945198E-14</v>
      </c>
      <c r="R97" s="19">
        <v>5.9285909514983296E-14</v>
      </c>
      <c r="S97" s="19">
        <v>5.5622173533720298E-14</v>
      </c>
      <c r="T97" s="19">
        <v>5.9285909514983296E-14</v>
      </c>
      <c r="U97" s="19">
        <v>5.5622173533720298E-14</v>
      </c>
      <c r="V97" s="19">
        <v>6.5836225360271694E-14</v>
      </c>
      <c r="W97" s="19">
        <v>5.4733995114020199E-14</v>
      </c>
      <c r="X97" s="19">
        <v>5.5622173533720298E-14</v>
      </c>
      <c r="Y97" s="19">
        <v>6.5836225360271694E-14</v>
      </c>
      <c r="Z97" s="19">
        <v>5.4733995114020199E-14</v>
      </c>
      <c r="AA97" s="19">
        <v>5.6288307348495399E-14</v>
      </c>
      <c r="AB97" s="19">
        <v>6.8944849829222196E-14</v>
      </c>
      <c r="AC97" s="19">
        <v>5.4733995114020199E-14</v>
      </c>
      <c r="AD97" s="19">
        <v>5.4733995114020199E-14</v>
      </c>
      <c r="AE97" s="19">
        <v>6.5836225360271694E-14</v>
      </c>
      <c r="AF97" s="19">
        <v>5.4733995114020199E-14</v>
      </c>
      <c r="AG97" s="19">
        <v>5.5178084323870198E-14</v>
      </c>
      <c r="AH97" s="19">
        <v>6.5836225360271694E-14</v>
      </c>
      <c r="AI97" s="19">
        <v>5.4733995114020199E-14</v>
      </c>
    </row>
    <row r="98" spans="1:110" x14ac:dyDescent="0.45">
      <c r="A98" s="19">
        <v>5.5289106626332701E-14</v>
      </c>
      <c r="B98" s="19">
        <v>5.3068660577082401E-14</v>
      </c>
      <c r="C98" s="19">
        <v>5.5955240441107801E-14</v>
      </c>
      <c r="D98" s="19">
        <v>5.3068660577082401E-14</v>
      </c>
      <c r="E98" s="19">
        <v>5.4733995114020199E-14</v>
      </c>
      <c r="F98" s="19">
        <v>5.8841820305133297E-14</v>
      </c>
      <c r="G98" s="19">
        <v>5.5289106626332701E-14</v>
      </c>
      <c r="H98" s="19">
        <v>5.3068660577082401E-14</v>
      </c>
      <c r="I98" s="19">
        <v>5.4622972811557702E-14</v>
      </c>
      <c r="J98" s="19">
        <v>5.3068660577082401E-14</v>
      </c>
      <c r="K98" s="19">
        <v>5.5067062021407701E-14</v>
      </c>
      <c r="L98" s="19">
        <v>5.8397731095283196E-14</v>
      </c>
      <c r="M98" s="19">
        <v>5.4733995114020199E-14</v>
      </c>
      <c r="N98" s="19">
        <v>5.8397731095283196E-14</v>
      </c>
      <c r="O98" s="19">
        <v>5.5289106626332701E-14</v>
      </c>
      <c r="P98" s="19">
        <v>6.1284310959308603E-14</v>
      </c>
      <c r="Q98" s="19">
        <v>5.4956039718945198E-14</v>
      </c>
      <c r="R98" s="19">
        <v>5.8397731095283196E-14</v>
      </c>
      <c r="S98" s="19">
        <v>5.5178084323870198E-14</v>
      </c>
      <c r="T98" s="19">
        <v>5.8397731095283196E-14</v>
      </c>
      <c r="U98" s="19">
        <v>5.5067062021407701E-14</v>
      </c>
      <c r="V98" s="19">
        <v>6.1839422471621194E-14</v>
      </c>
      <c r="W98" s="19">
        <v>5.4733995114020199E-14</v>
      </c>
      <c r="X98" s="19">
        <v>5.5067062021407701E-14</v>
      </c>
      <c r="Y98" s="19">
        <v>6.1839422471621194E-14</v>
      </c>
      <c r="Z98" s="19">
        <v>5.4733995114020199E-14</v>
      </c>
      <c r="AA98" s="19">
        <v>5.6066262743570399E-14</v>
      </c>
      <c r="AB98" s="19">
        <v>6.5392136150421695E-14</v>
      </c>
      <c r="AC98" s="19">
        <v>5.4733995114020199E-14</v>
      </c>
      <c r="AD98" s="19">
        <v>5.4733995114020199E-14</v>
      </c>
      <c r="AE98" s="19">
        <v>6.1839422471621194E-14</v>
      </c>
      <c r="AF98" s="19">
        <v>5.4733995114020199E-14</v>
      </c>
      <c r="AG98" s="19">
        <v>5.5400128928795299E-14</v>
      </c>
      <c r="AH98" s="19">
        <v>6.1839422471621194E-14</v>
      </c>
      <c r="AI98" s="19">
        <v>5.4733995114020199E-14</v>
      </c>
    </row>
    <row r="99" spans="1:110" x14ac:dyDescent="0.45">
      <c r="A99" s="19">
        <v>5.5622173533720298E-14</v>
      </c>
      <c r="B99" s="19">
        <v>5.3068660577082401E-14</v>
      </c>
      <c r="C99" s="19">
        <v>5.5289106626332701E-14</v>
      </c>
      <c r="D99" s="19">
        <v>5.3068660577082401E-14</v>
      </c>
      <c r="E99" s="19">
        <v>5.4511950509095098E-14</v>
      </c>
      <c r="F99" s="19">
        <v>5.9618976422370906E-14</v>
      </c>
      <c r="G99" s="19">
        <v>5.4622972811557702E-14</v>
      </c>
      <c r="H99" s="19">
        <v>5.3068660577082401E-14</v>
      </c>
      <c r="I99" s="19">
        <v>5.4400928206632601E-14</v>
      </c>
      <c r="J99" s="19">
        <v>5.3068660577082401E-14</v>
      </c>
      <c r="K99" s="19">
        <v>5.4845017416482702E-14</v>
      </c>
      <c r="L99" s="19">
        <v>5.8286708792820706E-14</v>
      </c>
      <c r="M99" s="19">
        <v>5.4622972811557702E-14</v>
      </c>
      <c r="N99" s="19">
        <v>5.8286708792820706E-14</v>
      </c>
      <c r="O99" s="19">
        <v>5.5400128928795299E-14</v>
      </c>
      <c r="P99" s="19">
        <v>5.9952043329758403E-14</v>
      </c>
      <c r="Q99" s="19">
        <v>5.5178084323870198E-14</v>
      </c>
      <c r="R99" s="19">
        <v>5.8286708792820706E-14</v>
      </c>
      <c r="S99" s="19">
        <v>5.4733995114020199E-14</v>
      </c>
      <c r="T99" s="19">
        <v>5.8286708792820706E-14</v>
      </c>
      <c r="U99" s="19">
        <v>5.5178084323870198E-14</v>
      </c>
      <c r="V99" s="19">
        <v>6.4503957730721595E-14</v>
      </c>
      <c r="W99" s="19">
        <v>5.4733995114020199E-14</v>
      </c>
      <c r="X99" s="19">
        <v>5.5178084323870198E-14</v>
      </c>
      <c r="Y99" s="19">
        <v>6.4503957730721595E-14</v>
      </c>
      <c r="Z99" s="19">
        <v>5.4733995114020199E-14</v>
      </c>
      <c r="AA99" s="19">
        <v>5.5178084323870198E-14</v>
      </c>
      <c r="AB99" s="19">
        <v>6.2838623193783797E-14</v>
      </c>
      <c r="AC99" s="19">
        <v>5.4733995114020199E-14</v>
      </c>
      <c r="AD99" s="19">
        <v>5.4622972811557702E-14</v>
      </c>
      <c r="AE99" s="19">
        <v>6.4503957730721595E-14</v>
      </c>
      <c r="AF99" s="19">
        <v>5.4733995114020199E-14</v>
      </c>
      <c r="AG99" s="19">
        <v>5.5067062021407701E-14</v>
      </c>
      <c r="AH99" s="19">
        <v>6.4503957730721595E-14</v>
      </c>
      <c r="AI99" s="19">
        <v>5.4733995114020199E-14</v>
      </c>
    </row>
    <row r="100" spans="1:110" x14ac:dyDescent="0.45">
      <c r="A100" s="19">
        <v>5.5289106626332701E-14</v>
      </c>
      <c r="B100" s="19">
        <v>5.3068660577082401E-14</v>
      </c>
      <c r="C100" s="19">
        <v>5.5733195836182802E-14</v>
      </c>
      <c r="D100" s="19">
        <v>5.3068660577082401E-14</v>
      </c>
      <c r="E100" s="19">
        <v>5.3845816694319998E-14</v>
      </c>
      <c r="F100" s="19">
        <v>5.6843418860808002E-14</v>
      </c>
      <c r="G100" s="19">
        <v>5.4289905904170098E-14</v>
      </c>
      <c r="H100" s="19">
        <v>5.3068660577082401E-14</v>
      </c>
      <c r="I100" s="19">
        <v>5.3845816694319998E-14</v>
      </c>
      <c r="J100" s="19">
        <v>5.3068660577082401E-14</v>
      </c>
      <c r="K100" s="19">
        <v>5.4733995114020199E-14</v>
      </c>
      <c r="L100" s="19">
        <v>6.20614670765462E-14</v>
      </c>
      <c r="M100" s="19">
        <v>5.5511151231257802E-14</v>
      </c>
      <c r="N100" s="19">
        <v>6.20614670765462E-14</v>
      </c>
      <c r="O100" s="19">
        <v>5.5067062021407701E-14</v>
      </c>
      <c r="P100" s="19">
        <v>6.1728400169158704E-14</v>
      </c>
      <c r="Q100" s="19">
        <v>5.5955240441107801E-14</v>
      </c>
      <c r="R100" s="19">
        <v>6.20614670765462E-14</v>
      </c>
      <c r="S100" s="19">
        <v>5.6177285046032902E-14</v>
      </c>
      <c r="T100" s="19">
        <v>6.20614670765462E-14</v>
      </c>
      <c r="U100" s="19">
        <v>5.4067861299245098E-14</v>
      </c>
      <c r="V100" s="19">
        <v>5.9729998724833397E-14</v>
      </c>
      <c r="W100" s="19">
        <v>5.4733995114020199E-14</v>
      </c>
      <c r="X100" s="19">
        <v>5.4067861299245098E-14</v>
      </c>
      <c r="Y100" s="19">
        <v>5.9729998724833397E-14</v>
      </c>
      <c r="Z100" s="19">
        <v>5.4733995114020199E-14</v>
      </c>
      <c r="AA100" s="19">
        <v>5.6177285046032902E-14</v>
      </c>
      <c r="AB100" s="19">
        <v>6.6280314570121795E-14</v>
      </c>
      <c r="AC100" s="19">
        <v>5.4733995114020199E-14</v>
      </c>
      <c r="AD100" s="19">
        <v>5.5067062021407701E-14</v>
      </c>
      <c r="AE100" s="19">
        <v>5.9729998724833397E-14</v>
      </c>
      <c r="AF100" s="19">
        <v>5.4733995114020199E-14</v>
      </c>
      <c r="AG100" s="19">
        <v>5.5511151231257802E-14</v>
      </c>
      <c r="AH100" s="19">
        <v>5.9729998724833397E-14</v>
      </c>
      <c r="AI100" s="19">
        <v>5.4733995114020199E-14</v>
      </c>
    </row>
    <row r="101" spans="1:110" x14ac:dyDescent="0.45">
      <c r="A101" s="19">
        <v>5.5511151231257802E-14</v>
      </c>
      <c r="B101" s="19">
        <v>5.3068660577082401E-14</v>
      </c>
      <c r="C101" s="19">
        <v>5.5733195836182802E-14</v>
      </c>
      <c r="D101" s="19">
        <v>5.3068660577082401E-14</v>
      </c>
      <c r="E101" s="19">
        <v>5.4733995114020199E-14</v>
      </c>
      <c r="F101" s="19">
        <v>5.89528426075958E-14</v>
      </c>
      <c r="G101" s="19">
        <v>5.4956039718945198E-14</v>
      </c>
      <c r="H101" s="19">
        <v>5.3068660577082401E-14</v>
      </c>
      <c r="I101" s="19">
        <v>5.3956838996782602E-14</v>
      </c>
      <c r="J101" s="19">
        <v>5.3068660577082401E-14</v>
      </c>
      <c r="K101" s="19">
        <v>5.4845017416482702E-14</v>
      </c>
      <c r="L101" s="19">
        <v>5.7953641885433096E-14</v>
      </c>
      <c r="M101" s="19">
        <v>5.5844218138645298E-14</v>
      </c>
      <c r="N101" s="19">
        <v>5.7953641885433096E-14</v>
      </c>
      <c r="O101" s="19">
        <v>5.4845017416482702E-14</v>
      </c>
      <c r="P101" s="19">
        <v>5.7731597280508102E-14</v>
      </c>
      <c r="Q101" s="19">
        <v>5.5733195836182802E-14</v>
      </c>
      <c r="R101" s="19">
        <v>5.7953641885433096E-14</v>
      </c>
      <c r="S101" s="19">
        <v>5.4400928206632601E-14</v>
      </c>
      <c r="T101" s="19">
        <v>5.7953641885433096E-14</v>
      </c>
      <c r="U101" s="19">
        <v>5.4511950509095098E-14</v>
      </c>
      <c r="V101" s="19">
        <v>5.9396931817445799E-14</v>
      </c>
      <c r="W101" s="19">
        <v>5.4733995114020199E-14</v>
      </c>
      <c r="X101" s="19">
        <v>5.4511950509095098E-14</v>
      </c>
      <c r="Y101" s="19">
        <v>5.9396931817445799E-14</v>
      </c>
      <c r="Z101" s="19">
        <v>5.4733995114020199E-14</v>
      </c>
      <c r="AA101" s="19">
        <v>5.4733995114020199E-14</v>
      </c>
      <c r="AB101" s="19">
        <v>6.16173778666961E-14</v>
      </c>
      <c r="AC101" s="19">
        <v>5.4733995114020199E-14</v>
      </c>
      <c r="AD101" s="19">
        <v>5.5844218138645298E-14</v>
      </c>
      <c r="AE101" s="19">
        <v>5.9396931817445799E-14</v>
      </c>
      <c r="AF101" s="19">
        <v>5.4733995114020199E-14</v>
      </c>
      <c r="AG101" s="19">
        <v>5.5400128928795299E-14</v>
      </c>
      <c r="AH101" s="19">
        <v>5.9396931817445799E-14</v>
      </c>
      <c r="AI101" s="19">
        <v>5.4733995114020199E-14</v>
      </c>
    </row>
    <row r="102" spans="1:110" x14ac:dyDescent="0.45">
      <c r="A102" s="19">
        <v>5.5289106626332701E-14</v>
      </c>
      <c r="B102" s="19">
        <v>5.3068660577082401E-14</v>
      </c>
      <c r="C102" s="19">
        <v>5.5289106626332701E-14</v>
      </c>
      <c r="D102" s="19">
        <v>5.3068660577082401E-14</v>
      </c>
      <c r="E102" s="19">
        <v>5.3956838996782602E-14</v>
      </c>
      <c r="F102" s="19">
        <v>5.8397731095283196E-14</v>
      </c>
      <c r="G102" s="19">
        <v>5.4289905904170098E-14</v>
      </c>
      <c r="H102" s="19">
        <v>5.3068660577082401E-14</v>
      </c>
      <c r="I102" s="19">
        <v>5.4956039718945198E-14</v>
      </c>
      <c r="J102" s="19">
        <v>5.3068660577082401E-14</v>
      </c>
      <c r="K102" s="19">
        <v>5.4622972811557702E-14</v>
      </c>
      <c r="L102" s="19">
        <v>5.7287508070658002E-14</v>
      </c>
      <c r="M102" s="19">
        <v>5.4845017416482702E-14</v>
      </c>
      <c r="N102" s="19">
        <v>5.7287508070658002E-14</v>
      </c>
      <c r="O102" s="19">
        <v>5.5178084323870198E-14</v>
      </c>
      <c r="P102" s="19">
        <v>6.2172489379008703E-14</v>
      </c>
      <c r="Q102" s="19">
        <v>5.5289106626332701E-14</v>
      </c>
      <c r="R102" s="19">
        <v>5.7287508070658002E-14</v>
      </c>
      <c r="S102" s="19">
        <v>5.4845017416482702E-14</v>
      </c>
      <c r="T102" s="19">
        <v>5.7287508070658002E-14</v>
      </c>
      <c r="U102" s="19">
        <v>5.4956039718945198E-14</v>
      </c>
      <c r="V102" s="19">
        <v>6.16173778666961E-14</v>
      </c>
      <c r="W102" s="19">
        <v>5.4733995114020199E-14</v>
      </c>
      <c r="X102" s="19">
        <v>5.4956039718945198E-14</v>
      </c>
      <c r="Y102" s="22">
        <v>6.16173778666961E-14</v>
      </c>
      <c r="Z102" s="22">
        <v>5.4733995114020199E-14</v>
      </c>
      <c r="AA102" s="22">
        <v>5.5622173533720298E-14</v>
      </c>
      <c r="AB102" s="22">
        <v>6.7945649107059505E-14</v>
      </c>
      <c r="AC102" s="22">
        <v>5.4733995114020199E-14</v>
      </c>
      <c r="AD102" s="22">
        <v>5.4400928206632601E-14</v>
      </c>
      <c r="AE102" s="22">
        <v>6.16173778666961E-14</v>
      </c>
      <c r="AF102" s="22">
        <v>5.4733995114020199E-14</v>
      </c>
      <c r="AG102" s="19">
        <v>5.4622972811557702E-14</v>
      </c>
      <c r="AH102" s="19">
        <v>6.16173778666961E-14</v>
      </c>
      <c r="AI102" s="19">
        <v>5.4733995114020199E-14</v>
      </c>
    </row>
    <row r="103" spans="1:110" x14ac:dyDescent="0.45">
      <c r="Y103" s="20"/>
      <c r="Z103" s="20"/>
      <c r="AA103" s="20"/>
      <c r="AB103" s="20"/>
      <c r="AC103" s="20"/>
      <c r="AD103" s="20"/>
      <c r="AE103" s="20"/>
      <c r="AF103" s="20"/>
    </row>
    <row r="104" spans="1:110" x14ac:dyDescent="0.45">
      <c r="A104" t="s">
        <v>0</v>
      </c>
      <c r="Y104" s="20"/>
      <c r="Z104" s="20"/>
      <c r="AA104" s="20"/>
      <c r="AB104" s="20"/>
      <c r="AC104" s="20"/>
      <c r="AD104" s="20"/>
      <c r="AE104" s="20"/>
      <c r="AF104" s="20"/>
      <c r="AL104" t="s">
        <v>19</v>
      </c>
      <c r="AM104" s="3">
        <v>2.2000000000000002</v>
      </c>
      <c r="BW104" t="s">
        <v>31</v>
      </c>
    </row>
    <row r="105" spans="1:110" x14ac:dyDescent="0.45">
      <c r="P105">
        <f>MAX(B107:AJ107)</f>
        <v>6.7550409710293018E-14</v>
      </c>
      <c r="Y105" s="20"/>
      <c r="Z105" s="20"/>
      <c r="AA105" s="20"/>
      <c r="AB105" s="20"/>
      <c r="AC105" s="20"/>
      <c r="AD105" s="20"/>
      <c r="AE105" s="20"/>
      <c r="AF105" s="20"/>
    </row>
    <row r="106" spans="1:11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 t="str">
        <f t="shared" si="0"/>
        <v>UF HardLog Cbrt</v>
      </c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 t="str">
        <f t="shared" si="0"/>
        <v>UFDistr HardLog Cbrt</v>
      </c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 t="str">
        <f t="shared" si="0"/>
        <v>UFCenter HardLog Cbrt</v>
      </c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</row>
    <row r="107" spans="1:110" x14ac:dyDescent="0.45">
      <c r="A107" t="s">
        <v>1</v>
      </c>
      <c r="B107">
        <f>AVERAGE(A3:A102)</f>
        <v>5.5349058669662538E-14</v>
      </c>
      <c r="C107">
        <f t="shared" ref="C107:AJ107" si="3">AVERAGE(B3:B102)</f>
        <v>5.3068660577082464E-14</v>
      </c>
      <c r="D107">
        <f t="shared" si="3"/>
        <v>5.5533355691750323E-14</v>
      </c>
      <c r="E107">
        <f t="shared" si="3"/>
        <v>5.3068660577082464E-14</v>
      </c>
      <c r="F107">
        <f t="shared" si="3"/>
        <v>5.4479754041381048E-14</v>
      </c>
      <c r="G107">
        <f t="shared" si="3"/>
        <v>5.8041349504378555E-14</v>
      </c>
      <c r="H107">
        <f t="shared" si="3"/>
        <v>5.46584999483457E-14</v>
      </c>
      <c r="I107">
        <f t="shared" si="3"/>
        <v>5.3068660577082464E-14</v>
      </c>
      <c r="J107">
        <f t="shared" si="3"/>
        <v>5.4697357754207576E-14</v>
      </c>
      <c r="K107">
        <f t="shared" si="3"/>
        <v>5.3068660577082464E-14</v>
      </c>
      <c r="L107">
        <f t="shared" si="3"/>
        <v>5.478617559617759E-14</v>
      </c>
      <c r="M107">
        <f t="shared" si="3"/>
        <v>5.8745230901990895E-14</v>
      </c>
      <c r="N107">
        <f t="shared" si="3"/>
        <v>5.4843907193458103E-14</v>
      </c>
      <c r="O107">
        <f t="shared" si="3"/>
        <v>5.8717475326375266E-14</v>
      </c>
      <c r="P107">
        <f t="shared" si="3"/>
        <v>5.504596778393988E-14</v>
      </c>
      <c r="Q107">
        <f t="shared" si="3"/>
        <v>6.1700644593543062E-14</v>
      </c>
      <c r="R107">
        <f t="shared" si="3"/>
        <v>5.5370152907130422E-14</v>
      </c>
      <c r="S107">
        <f t="shared" si="3"/>
        <v>5.8723026441498399E-14</v>
      </c>
      <c r="T107">
        <f t="shared" si="3"/>
        <v>5.5333515547317793E-14</v>
      </c>
      <c r="U107">
        <f t="shared" si="3"/>
        <v>5.8723026441498399E-14</v>
      </c>
      <c r="V107">
        <f t="shared" si="3"/>
        <v>5.5222493244855277E-14</v>
      </c>
      <c r="W107">
        <f t="shared" si="3"/>
        <v>6.4398486543382187E-14</v>
      </c>
      <c r="X107">
        <f t="shared" si="3"/>
        <v>5.4733995114020211E-14</v>
      </c>
      <c r="Y107" s="20">
        <f t="shared" si="3"/>
        <v>5.5233595475101532E-14</v>
      </c>
      <c r="Z107" s="20">
        <f t="shared" si="3"/>
        <v>6.4398486543382187E-14</v>
      </c>
      <c r="AA107" s="20">
        <f t="shared" si="3"/>
        <v>5.4733995114020211E-14</v>
      </c>
      <c r="AB107" s="20">
        <f t="shared" si="3"/>
        <v>5.5432325396509431E-14</v>
      </c>
      <c r="AC107" s="20">
        <f t="shared" si="3"/>
        <v>6.7550409710293018E-14</v>
      </c>
      <c r="AD107" s="20">
        <f t="shared" si="3"/>
        <v>5.4733995114020211E-14</v>
      </c>
      <c r="AE107" s="20">
        <f t="shared" si="3"/>
        <v>5.5453419633977308E-14</v>
      </c>
      <c r="AF107" s="20">
        <f t="shared" si="3"/>
        <v>6.4398486543382187E-14</v>
      </c>
      <c r="AG107">
        <f t="shared" si="3"/>
        <v>5.4733995114020211E-14</v>
      </c>
      <c r="AH107">
        <f t="shared" si="3"/>
        <v>5.5337956439416296E-14</v>
      </c>
      <c r="AI107">
        <f t="shared" si="3"/>
        <v>6.4398486543382187E-14</v>
      </c>
      <c r="AJ107">
        <f t="shared" si="3"/>
        <v>5.4733995114020211E-14</v>
      </c>
      <c r="AL107" t="s">
        <v>22</v>
      </c>
      <c r="AM107" s="5">
        <f>AM114-$AM121</f>
        <v>5.4511950509095098E-14</v>
      </c>
      <c r="AN107" s="6">
        <f t="shared" ref="AN107:BU107" si="4">AN114-$AM121</f>
        <v>5.3068660577082401E-14</v>
      </c>
      <c r="AO107" s="6">
        <f t="shared" si="4"/>
        <v>5.4622972811557702E-14</v>
      </c>
      <c r="AP107" s="6">
        <f t="shared" si="4"/>
        <v>5.3068660577082401E-14</v>
      </c>
      <c r="AQ107" s="6">
        <f t="shared" si="4"/>
        <v>5.3512749786932501E-14</v>
      </c>
      <c r="AR107" s="6">
        <f t="shared" si="4"/>
        <v>5.6621374255882902E-14</v>
      </c>
      <c r="AS107" s="6">
        <f t="shared" si="4"/>
        <v>5.4067861299245098E-14</v>
      </c>
      <c r="AT107" s="6">
        <f t="shared" si="4"/>
        <v>5.3068660577082401E-14</v>
      </c>
      <c r="AU107" s="6">
        <f t="shared" si="4"/>
        <v>5.3845816694319998E-14</v>
      </c>
      <c r="AV107" s="6">
        <f t="shared" si="4"/>
        <v>5.3068660577082401E-14</v>
      </c>
      <c r="AW107" s="6">
        <f t="shared" si="4"/>
        <v>5.3623772089394998E-14</v>
      </c>
      <c r="AX107" s="6">
        <f t="shared" si="4"/>
        <v>5.4511950509095098E-14</v>
      </c>
      <c r="AY107" s="6">
        <f t="shared" si="4"/>
        <v>5.3623772089394998E-14</v>
      </c>
      <c r="AZ107" s="6">
        <f t="shared" si="4"/>
        <v>5.4511950509095098E-14</v>
      </c>
      <c r="BA107" s="6">
        <f t="shared" si="4"/>
        <v>5.4067861299245098E-14</v>
      </c>
      <c r="BB107" s="6">
        <f t="shared" si="4"/>
        <v>5.4733995114020199E-14</v>
      </c>
      <c r="BC107" s="6">
        <f t="shared" si="4"/>
        <v>5.4067861299245098E-14</v>
      </c>
      <c r="BD107" s="6">
        <f t="shared" si="4"/>
        <v>5.4511950509095098E-14</v>
      </c>
      <c r="BE107" s="6">
        <f t="shared" si="4"/>
        <v>5.3956838996782602E-14</v>
      </c>
      <c r="BF107" s="6">
        <f t="shared" si="4"/>
        <v>5.4511950509095098E-14</v>
      </c>
      <c r="BG107" s="6">
        <f t="shared" si="4"/>
        <v>5.4067861299245098E-14</v>
      </c>
      <c r="BH107" s="6">
        <f t="shared" si="4"/>
        <v>5.5622173533720298E-14</v>
      </c>
      <c r="BI107" s="6">
        <f t="shared" si="4"/>
        <v>5.4733995114020199E-14</v>
      </c>
      <c r="BJ107" s="6">
        <f t="shared" si="4"/>
        <v>5.4067861299245098E-14</v>
      </c>
      <c r="BK107" s="6">
        <f t="shared" si="4"/>
        <v>5.5622173533720298E-14</v>
      </c>
      <c r="BL107" s="6">
        <f t="shared" si="4"/>
        <v>5.4733995114020199E-14</v>
      </c>
      <c r="BM107" s="6">
        <f t="shared" si="4"/>
        <v>5.3956838996782602E-14</v>
      </c>
      <c r="BN107" s="6">
        <f t="shared" si="4"/>
        <v>5.5511151231257802E-14</v>
      </c>
      <c r="BO107" s="6">
        <f t="shared" si="4"/>
        <v>5.4733995114020199E-14</v>
      </c>
      <c r="BP107" s="6">
        <f t="shared" si="4"/>
        <v>5.4289905904170098E-14</v>
      </c>
      <c r="BQ107" s="6">
        <f t="shared" si="4"/>
        <v>5.5622173533720298E-14</v>
      </c>
      <c r="BR107" s="6">
        <f t="shared" si="4"/>
        <v>5.4733995114020199E-14</v>
      </c>
      <c r="BS107" s="6">
        <f t="shared" si="4"/>
        <v>5.4178883601707601E-14</v>
      </c>
      <c r="BT107" s="6">
        <f t="shared" si="4"/>
        <v>5.5622173533720298E-14</v>
      </c>
      <c r="BU107" s="7">
        <f t="shared" si="4"/>
        <v>5.4733995114020199E-14</v>
      </c>
      <c r="BW107" t="s">
        <v>32</v>
      </c>
      <c r="BX107">
        <f>[1]!SHAPIRO(A3:A102)</f>
        <v>0.9738132249436483</v>
      </c>
      <c r="BY107">
        <f>[1]!SHAPIRO(B3:B102)</f>
        <v>1.9721522630525309E-33</v>
      </c>
      <c r="BZ107">
        <f>[1]!SHAPIRO(C3:C102)</f>
        <v>0.97904207068700888</v>
      </c>
      <c r="CA107">
        <f>[1]!SHAPIRO(D3:D102)</f>
        <v>1.9721522630525309E-33</v>
      </c>
      <c r="CB107">
        <f>[1]!SHAPIRO(E3:E102)</f>
        <v>0.98275832574571276</v>
      </c>
      <c r="CC107">
        <f>[1]!SHAPIRO(F3:F102)</f>
        <v>0.9298525910196469</v>
      </c>
      <c r="CD107">
        <f>[1]!SHAPIRO(G3:G102)</f>
        <v>0.95734242527619062</v>
      </c>
      <c r="CE107">
        <f>[1]!SHAPIRO(H3:H102)</f>
        <v>1.9721522630525309E-33</v>
      </c>
      <c r="CF107">
        <f>[1]!SHAPIRO(I3:I102)</f>
        <v>0.94146584973646552</v>
      </c>
      <c r="CG107">
        <f>[1]!SHAPIRO(J3:J102)</f>
        <v>1.9721522630525309E-33</v>
      </c>
      <c r="CH107">
        <f>[1]!SHAPIRO(K3:K102)</f>
        <v>0.98075862845384298</v>
      </c>
      <c r="CI107">
        <f>[1]!SHAPIRO(L3:L102)</f>
        <v>0.89166593194581145</v>
      </c>
      <c r="CJ107">
        <f>[1]!SHAPIRO(M3:M102)</f>
        <v>0.98056690038853367</v>
      </c>
      <c r="CK107">
        <f>[1]!SHAPIRO(N3:N102)</f>
        <v>0.88815979701800485</v>
      </c>
      <c r="CL107">
        <f>[1]!SHAPIRO(O3:O102)</f>
        <v>0.97602008767649462</v>
      </c>
      <c r="CM107">
        <f>[1]!SHAPIRO(P3:P102)</f>
        <v>0.85632481743429623</v>
      </c>
      <c r="CN107">
        <f>[1]!SHAPIRO(Q3:Q102)</f>
        <v>0.98314188796906532</v>
      </c>
      <c r="CO107">
        <f>[1]!SHAPIRO(R3:R102)</f>
        <v>0.88694643717156685</v>
      </c>
      <c r="CP107">
        <f>[1]!SHAPIRO(S3:S102)</f>
        <v>0.98542930932430417</v>
      </c>
      <c r="CQ107">
        <f>[1]!SHAPIRO(T3:T102)</f>
        <v>0.88694643717156685</v>
      </c>
      <c r="CR107">
        <f>[1]!SHAPIRO(U3:U102)</f>
        <v>0.9808338774591</v>
      </c>
      <c r="CS107">
        <f>[1]!SHAPIRO(V3:V102)</f>
        <v>0.78788931928263239</v>
      </c>
      <c r="CT107">
        <f>[1]!SHAPIRO(W3:W102)</f>
        <v>2.7733391199176204E-34</v>
      </c>
      <c r="CU107">
        <f>[1]!SHAPIRO(X3:X102)</f>
        <v>0.97972828155842218</v>
      </c>
      <c r="CV107">
        <f>[1]!SHAPIRO(Y3:Y102)</f>
        <v>0.78788931928263239</v>
      </c>
      <c r="CW107">
        <f>[1]!SHAPIRO(Z3:Z102)</f>
        <v>2.7733391199176204E-34</v>
      </c>
      <c r="CX107">
        <f>[1]!SHAPIRO(AA3:AA102)</f>
        <v>0.98322361851845619</v>
      </c>
      <c r="CY107">
        <f>[1]!SHAPIRO(AB3:AB102)</f>
        <v>0.78199493267298736</v>
      </c>
      <c r="CZ107">
        <f>[1]!SHAPIRO(AC3:AC102)</f>
        <v>2.7733391199176204E-34</v>
      </c>
      <c r="DA107">
        <f>[1]!SHAPIRO(AD3:AD102)</f>
        <v>0.98075605635283991</v>
      </c>
      <c r="DB107">
        <f>[1]!SHAPIRO(AE3:AE102)</f>
        <v>0.78788931928263239</v>
      </c>
      <c r="DC107">
        <f>[1]!SHAPIRO(AF3:AF102)</f>
        <v>2.7733391199176204E-34</v>
      </c>
      <c r="DD107">
        <f>[1]!SHAPIRO(AG3:AG102)</f>
        <v>0.98542177033100975</v>
      </c>
      <c r="DE107">
        <f>[1]!SHAPIRO(AH3:AH102)</f>
        <v>0.78788931928263239</v>
      </c>
      <c r="DF107">
        <f>[1]!SHAPIRO(AI3:AI102)</f>
        <v>2.7733391199176204E-34</v>
      </c>
    </row>
    <row r="108" spans="1:110" x14ac:dyDescent="0.45">
      <c r="A108" t="s">
        <v>2</v>
      </c>
      <c r="B108">
        <f>_xlfn.STDEV.S(A3:A102)/SQRT(COUNT(A3:A102))</f>
        <v>3.9463310353906711E-17</v>
      </c>
      <c r="C108">
        <f t="shared" ref="C108:AJ108" si="5">_xlfn.STDEV.S(B3:B102)/SQRT(COUNT(B3:B102))</f>
        <v>6.3426803258138407E-30</v>
      </c>
      <c r="D108">
        <f t="shared" si="5"/>
        <v>3.9133184298689331E-17</v>
      </c>
      <c r="E108">
        <f t="shared" si="5"/>
        <v>6.3426803258138407E-30</v>
      </c>
      <c r="F108">
        <f t="shared" si="5"/>
        <v>3.5890273733018465E-17</v>
      </c>
      <c r="G108">
        <f t="shared" si="5"/>
        <v>1.0537576297019873E-16</v>
      </c>
      <c r="H108">
        <f t="shared" si="5"/>
        <v>3.2869450676029858E-17</v>
      </c>
      <c r="I108">
        <f t="shared" si="5"/>
        <v>6.3426803258138407E-30</v>
      </c>
      <c r="J108">
        <f t="shared" si="5"/>
        <v>3.9797424344286991E-17</v>
      </c>
      <c r="K108">
        <f t="shared" si="5"/>
        <v>6.3426803258138407E-30</v>
      </c>
      <c r="L108">
        <f t="shared" si="5"/>
        <v>4.7404591455915884E-17</v>
      </c>
      <c r="M108">
        <f t="shared" si="5"/>
        <v>2.540419762729537E-16</v>
      </c>
      <c r="N108">
        <f t="shared" si="5"/>
        <v>5.3291055630042498E-17</v>
      </c>
      <c r="O108">
        <f t="shared" si="5"/>
        <v>2.5215113897783783E-16</v>
      </c>
      <c r="P108">
        <f t="shared" si="5"/>
        <v>5.1052581244605759E-17</v>
      </c>
      <c r="Q108">
        <f t="shared" si="5"/>
        <v>4.7830229603207006E-16</v>
      </c>
      <c r="R108">
        <f t="shared" si="5"/>
        <v>5.6782982434530006E-17</v>
      </c>
      <c r="S108">
        <f t="shared" si="5"/>
        <v>2.5300379526851433E-16</v>
      </c>
      <c r="T108">
        <f t="shared" si="5"/>
        <v>4.8892612852851396E-17</v>
      </c>
      <c r="U108">
        <f t="shared" si="5"/>
        <v>2.5300379526851433E-16</v>
      </c>
      <c r="V108">
        <f t="shared" si="5"/>
        <v>5.8789851529191388E-17</v>
      </c>
      <c r="W108">
        <f t="shared" si="5"/>
        <v>6.5996986554393328E-16</v>
      </c>
      <c r="X108">
        <f t="shared" si="5"/>
        <v>1.2685360651627681E-30</v>
      </c>
      <c r="Y108" s="20">
        <f t="shared" si="5"/>
        <v>5.9201380237527575E-17</v>
      </c>
      <c r="Z108" s="20">
        <f t="shared" si="5"/>
        <v>6.5996986554393328E-16</v>
      </c>
      <c r="AA108" s="20">
        <f t="shared" si="5"/>
        <v>1.2685360651627681E-30</v>
      </c>
      <c r="AB108" s="20">
        <f t="shared" si="5"/>
        <v>6.0466424725121223E-17</v>
      </c>
      <c r="AC108" s="20">
        <f t="shared" si="5"/>
        <v>8.9416260424845956E-16</v>
      </c>
      <c r="AD108" s="20">
        <f t="shared" si="5"/>
        <v>1.2685360651627681E-30</v>
      </c>
      <c r="AE108" s="20">
        <f t="shared" si="5"/>
        <v>6.2773558027391968E-17</v>
      </c>
      <c r="AF108" s="20">
        <f t="shared" si="5"/>
        <v>6.5996986554393328E-16</v>
      </c>
      <c r="AG108">
        <f t="shared" si="5"/>
        <v>1.2685360651627681E-30</v>
      </c>
      <c r="AH108">
        <f t="shared" si="5"/>
        <v>5.3052803241532352E-17</v>
      </c>
      <c r="AI108">
        <f t="shared" si="5"/>
        <v>6.5996986554393328E-16</v>
      </c>
      <c r="AJ108">
        <f t="shared" si="5"/>
        <v>1.2685360651627681E-30</v>
      </c>
      <c r="AL108" t="s">
        <v>26</v>
      </c>
      <c r="AM108" s="8">
        <f>MAX(AM115-AM114,0)</f>
        <v>5.5511151231260351E-16</v>
      </c>
      <c r="AN108" s="9">
        <f t="shared" ref="AN108:BU111" si="6">MAX(AN115-AN114,0)</f>
        <v>0</v>
      </c>
      <c r="AO108" s="9">
        <f t="shared" si="6"/>
        <v>6.6613381477499926E-16</v>
      </c>
      <c r="AP108" s="9">
        <f t="shared" si="6"/>
        <v>0</v>
      </c>
      <c r="AQ108" s="9">
        <f t="shared" si="6"/>
        <v>7.4940054162197435E-16</v>
      </c>
      <c r="AR108" s="9">
        <f t="shared" si="6"/>
        <v>5.551115123125972E-16</v>
      </c>
      <c r="AS108" s="9">
        <f t="shared" si="6"/>
        <v>3.3306690738750279E-16</v>
      </c>
      <c r="AT108" s="9">
        <f t="shared" si="6"/>
        <v>0</v>
      </c>
      <c r="AU108" s="9">
        <f t="shared" si="6"/>
        <v>5.5511151231260351E-16</v>
      </c>
      <c r="AV108" s="9">
        <f t="shared" si="6"/>
        <v>0</v>
      </c>
      <c r="AW108" s="9">
        <f t="shared" si="6"/>
        <v>8.8817841970009999E-16</v>
      </c>
      <c r="AX108" s="9">
        <f t="shared" si="6"/>
        <v>2.3314683517129045E-15</v>
      </c>
      <c r="AY108" s="9">
        <f t="shared" si="6"/>
        <v>7.7715611723760327E-16</v>
      </c>
      <c r="AZ108" s="9">
        <f t="shared" si="6"/>
        <v>2.3314683517129045E-15</v>
      </c>
      <c r="BA108" s="9">
        <f t="shared" si="6"/>
        <v>6.6613381477510024E-16</v>
      </c>
      <c r="BB108" s="9">
        <f t="shared" si="6"/>
        <v>3.7747582837255007E-15</v>
      </c>
      <c r="BC108" s="9">
        <f t="shared" si="6"/>
        <v>8.8817841970009999E-16</v>
      </c>
      <c r="BD108" s="9">
        <f t="shared" si="6"/>
        <v>2.3314683517129045E-15</v>
      </c>
      <c r="BE108" s="9">
        <f t="shared" si="6"/>
        <v>1.0824674490094708E-15</v>
      </c>
      <c r="BF108" s="9">
        <f t="shared" si="6"/>
        <v>2.3314683517129045E-15</v>
      </c>
      <c r="BG108" s="9">
        <f t="shared" si="6"/>
        <v>6.6613381477510024E-16</v>
      </c>
      <c r="BH108" s="9">
        <f t="shared" si="6"/>
        <v>4.6629367034257016E-15</v>
      </c>
      <c r="BI108" s="9">
        <f t="shared" si="6"/>
        <v>0</v>
      </c>
      <c r="BJ108" s="9">
        <f t="shared" si="6"/>
        <v>7.7715611723760327E-16</v>
      </c>
      <c r="BK108" s="9">
        <f t="shared" si="6"/>
        <v>4.6629367034257016E-15</v>
      </c>
      <c r="BL108" s="9">
        <f t="shared" si="6"/>
        <v>0</v>
      </c>
      <c r="BM108" s="9">
        <f t="shared" si="6"/>
        <v>1.1102230246250997E-15</v>
      </c>
      <c r="BN108" s="9">
        <f t="shared" si="6"/>
        <v>6.3282712403633923E-15</v>
      </c>
      <c r="BO108" s="9">
        <f t="shared" si="6"/>
        <v>0</v>
      </c>
      <c r="BP108" s="9">
        <f t="shared" si="6"/>
        <v>6.6613381477510024E-16</v>
      </c>
      <c r="BQ108" s="9">
        <f t="shared" si="6"/>
        <v>4.6629367034257016E-15</v>
      </c>
      <c r="BR108" s="9">
        <f t="shared" si="6"/>
        <v>0</v>
      </c>
      <c r="BS108" s="9">
        <f t="shared" si="6"/>
        <v>7.7715611723759696E-16</v>
      </c>
      <c r="BT108" s="9">
        <f t="shared" si="6"/>
        <v>4.6629367034257016E-15</v>
      </c>
      <c r="BU108" s="10">
        <f t="shared" si="6"/>
        <v>0</v>
      </c>
      <c r="BW108" t="s">
        <v>33</v>
      </c>
      <c r="BX108">
        <f>[1]!SWTEST(A3:A102)</f>
        <v>4.3584094296239884E-2</v>
      </c>
      <c r="BY108">
        <f>[1]!SWTEST(B3:B102)</f>
        <v>0</v>
      </c>
      <c r="BZ108">
        <f>[1]!SWTEST(C3:C102)</f>
        <v>0.11191365244132445</v>
      </c>
      <c r="CA108">
        <f>[1]!SWTEST(D3:D102)</f>
        <v>0</v>
      </c>
      <c r="CB108">
        <f>[1]!SWTEST(E3:E102)</f>
        <v>0.21669176224747755</v>
      </c>
      <c r="CC108">
        <f>[1]!SWTEST(F3:F102)</f>
        <v>4.8818704831865567E-5</v>
      </c>
      <c r="CD108">
        <f>[1]!SWTEST(G3:G102)</f>
        <v>2.6112128802218137E-3</v>
      </c>
      <c r="CE108">
        <f>[1]!SWTEST(H3:H102)</f>
        <v>0</v>
      </c>
      <c r="CF108">
        <f>[1]!SWTEST(I3:I102)</f>
        <v>2.3712917779794562E-4</v>
      </c>
      <c r="CG108">
        <f>[1]!SWTEST(J3:J102)</f>
        <v>0</v>
      </c>
      <c r="CH108">
        <f>[1]!SWTEST(K3:K102)</f>
        <v>0.15224688701429356</v>
      </c>
      <c r="CI108">
        <f>[1]!SWTEST(L3:L102)</f>
        <v>5.8532959812396257E-7</v>
      </c>
      <c r="CJ108">
        <f>[1]!SWTEST(M3:M102)</f>
        <v>0.14712597500840441</v>
      </c>
      <c r="CK108">
        <f>[1]!SWTEST(N3:N102)</f>
        <v>4.0863333261587087E-7</v>
      </c>
      <c r="CL108">
        <f>[1]!SWTEST(O3:O102)</f>
        <v>6.4857416501292509E-2</v>
      </c>
      <c r="CM108">
        <f>[1]!SWTEST(P3:P102)</f>
        <v>2.0456456084616548E-8</v>
      </c>
      <c r="CN108">
        <f>[1]!SWTEST(Q3:Q102)</f>
        <v>0.23162455572684826</v>
      </c>
      <c r="CO108">
        <f>[1]!SWTEST(R3:R102)</f>
        <v>3.6139850889682634E-7</v>
      </c>
      <c r="CP108">
        <f>[1]!SWTEST(S3:S102)</f>
        <v>0.3408940629652798</v>
      </c>
      <c r="CQ108">
        <f>[1]!SWTEST(T3:T102)</f>
        <v>3.6139850889682634E-7</v>
      </c>
      <c r="CR108">
        <f>[1]!SWTEST(U3:U102)</f>
        <v>0.15430292917789701</v>
      </c>
      <c r="CS108">
        <f>[1]!SWTEST(V3:V102)</f>
        <v>1.0693268492900643E-10</v>
      </c>
      <c r="CT108">
        <f>[1]!SWTEST(W3:W102)</f>
        <v>0</v>
      </c>
      <c r="CU108">
        <f>[1]!SWTEST(X3:X102)</f>
        <v>0.12660992981466734</v>
      </c>
      <c r="CV108">
        <f>[1]!SWTEST(Y3:Y102)</f>
        <v>1.0693268492900643E-10</v>
      </c>
      <c r="CW108">
        <f>[1]!SWTEST(Z3:Z102)</f>
        <v>0</v>
      </c>
      <c r="CX108">
        <f>[1]!SWTEST(AA3:AA102)</f>
        <v>0.23492408865156833</v>
      </c>
      <c r="CY108">
        <f>[1]!SWTEST(AB3:AB102)</f>
        <v>7.1884498353824711E-11</v>
      </c>
      <c r="CZ108">
        <f>[1]!SWTEST(AC3:AC102)</f>
        <v>0</v>
      </c>
      <c r="DA108">
        <f>[1]!SWTEST(AD3:AD102)</f>
        <v>0.15217707352993126</v>
      </c>
      <c r="DB108">
        <f>[1]!SWTEST(AE3:AE102)</f>
        <v>1.0693268492900643E-10</v>
      </c>
      <c r="DC108">
        <f>[1]!SWTEST(AF3:AF102)</f>
        <v>0</v>
      </c>
      <c r="DD108">
        <f>[1]!SWTEST(AG3:AG102)</f>
        <v>0.34047328171139313</v>
      </c>
      <c r="DE108">
        <f>[1]!SWTEST(AH3:AH102)</f>
        <v>1.0693268492900643E-10</v>
      </c>
      <c r="DF108">
        <f>[1]!SWTEST(AI3:AI102)</f>
        <v>0</v>
      </c>
    </row>
    <row r="109" spans="1:110" x14ac:dyDescent="0.45">
      <c r="A109" t="s">
        <v>3</v>
      </c>
      <c r="B109">
        <f>MEDIAN(A3:A102)</f>
        <v>5.5289106626332701E-14</v>
      </c>
      <c r="C109">
        <f t="shared" ref="C109:AJ109" si="7">MEDIAN(B3:B102)</f>
        <v>5.3068660577082401E-14</v>
      </c>
      <c r="D109">
        <f t="shared" si="7"/>
        <v>5.5511151231257802E-14</v>
      </c>
      <c r="E109">
        <f t="shared" si="7"/>
        <v>5.3068660577082401E-14</v>
      </c>
      <c r="F109">
        <f t="shared" si="7"/>
        <v>5.4511950509095098E-14</v>
      </c>
      <c r="G109">
        <f t="shared" si="7"/>
        <v>5.789813073420185E-14</v>
      </c>
      <c r="H109">
        <f t="shared" si="7"/>
        <v>5.4622972811557702E-14</v>
      </c>
      <c r="I109">
        <f t="shared" si="7"/>
        <v>5.3068660577082401E-14</v>
      </c>
      <c r="J109">
        <f t="shared" si="7"/>
        <v>5.4622972811557702E-14</v>
      </c>
      <c r="K109">
        <f t="shared" si="7"/>
        <v>5.3068660577082401E-14</v>
      </c>
      <c r="L109">
        <f t="shared" si="7"/>
        <v>5.4733995114020199E-14</v>
      </c>
      <c r="M109">
        <f t="shared" si="7"/>
        <v>5.8619775700208202E-14</v>
      </c>
      <c r="N109">
        <f t="shared" si="7"/>
        <v>5.4845017416482702E-14</v>
      </c>
      <c r="O109">
        <f t="shared" si="7"/>
        <v>5.8564264548976957E-14</v>
      </c>
      <c r="P109">
        <f t="shared" si="7"/>
        <v>5.501155087017645E-14</v>
      </c>
      <c r="Q109">
        <f t="shared" si="7"/>
        <v>6.0729199446996E-14</v>
      </c>
      <c r="R109">
        <f t="shared" si="7"/>
        <v>5.5289106626332701E-14</v>
      </c>
      <c r="S109">
        <f t="shared" si="7"/>
        <v>5.8453242246514441E-14</v>
      </c>
      <c r="T109">
        <f t="shared" si="7"/>
        <v>5.5289106626332701E-14</v>
      </c>
      <c r="U109">
        <f t="shared" si="7"/>
        <v>5.8453242246514441E-14</v>
      </c>
      <c r="V109">
        <f t="shared" si="7"/>
        <v>5.523359547510145E-14</v>
      </c>
      <c r="W109">
        <f t="shared" si="7"/>
        <v>6.29496454962463E-14</v>
      </c>
      <c r="X109">
        <f t="shared" si="7"/>
        <v>5.4733995114020199E-14</v>
      </c>
      <c r="Y109" s="20">
        <f t="shared" si="7"/>
        <v>5.5289106626332701E-14</v>
      </c>
      <c r="Z109" s="20">
        <f t="shared" si="7"/>
        <v>6.29496454962463E-14</v>
      </c>
      <c r="AA109" s="20">
        <f t="shared" si="7"/>
        <v>5.4733995114020199E-14</v>
      </c>
      <c r="AB109" s="20">
        <f t="shared" si="7"/>
        <v>5.5511151231257802E-14</v>
      </c>
      <c r="AC109" s="20">
        <f t="shared" si="7"/>
        <v>6.5836225360271745E-14</v>
      </c>
      <c r="AD109" s="20">
        <f t="shared" si="7"/>
        <v>5.4733995114020199E-14</v>
      </c>
      <c r="AE109" s="20">
        <f t="shared" si="7"/>
        <v>5.5400128928795299E-14</v>
      </c>
      <c r="AF109" s="20">
        <f t="shared" si="7"/>
        <v>6.29496454962463E-14</v>
      </c>
      <c r="AG109">
        <f t="shared" si="7"/>
        <v>5.4733995114020199E-14</v>
      </c>
      <c r="AH109">
        <f t="shared" si="7"/>
        <v>5.5400128928795299E-14</v>
      </c>
      <c r="AI109">
        <f t="shared" si="7"/>
        <v>6.29496454962463E-14</v>
      </c>
      <c r="AJ109">
        <f t="shared" si="7"/>
        <v>5.4733995114020199E-14</v>
      </c>
      <c r="AL109" t="s">
        <v>27</v>
      </c>
      <c r="AM109" s="8">
        <f t="shared" ref="AM109:BB111" si="8">MAX(AM116-AM115,0)</f>
        <v>2.2204460492499975E-16</v>
      </c>
      <c r="AN109" s="9">
        <f t="shared" si="8"/>
        <v>0</v>
      </c>
      <c r="AO109" s="9">
        <f t="shared" si="8"/>
        <v>2.2204460492510073E-16</v>
      </c>
      <c r="AP109" s="9">
        <f t="shared" si="8"/>
        <v>0</v>
      </c>
      <c r="AQ109" s="9">
        <f t="shared" si="8"/>
        <v>2.4980018054062236E-16</v>
      </c>
      <c r="AR109" s="9">
        <f t="shared" si="8"/>
        <v>7.2164496600635175E-16</v>
      </c>
      <c r="AS109" s="9">
        <f t="shared" si="8"/>
        <v>2.2204460492510073E-16</v>
      </c>
      <c r="AT109" s="9">
        <f t="shared" si="8"/>
        <v>0</v>
      </c>
      <c r="AU109" s="9">
        <f t="shared" si="8"/>
        <v>2.2204460492510073E-16</v>
      </c>
      <c r="AV109" s="9">
        <f t="shared" si="8"/>
        <v>0</v>
      </c>
      <c r="AW109" s="9">
        <f t="shared" si="8"/>
        <v>2.2204460492510073E-16</v>
      </c>
      <c r="AX109" s="9">
        <f t="shared" si="8"/>
        <v>1.7763568394002E-15</v>
      </c>
      <c r="AY109" s="9">
        <f t="shared" si="8"/>
        <v>4.4408920985010048E-16</v>
      </c>
      <c r="AZ109" s="9">
        <f t="shared" si="8"/>
        <v>1.7208456881689548E-15</v>
      </c>
      <c r="BA109" s="9">
        <f t="shared" si="8"/>
        <v>2.7755575615625127E-16</v>
      </c>
      <c r="BB109" s="9">
        <f t="shared" si="8"/>
        <v>2.2204460492503005E-15</v>
      </c>
      <c r="BC109" s="9">
        <f t="shared" si="6"/>
        <v>3.3306690738750279E-16</v>
      </c>
      <c r="BD109" s="9">
        <f t="shared" si="6"/>
        <v>1.6098233857064391E-15</v>
      </c>
      <c r="BE109" s="9">
        <f t="shared" si="6"/>
        <v>2.4980018054062867E-16</v>
      </c>
      <c r="BF109" s="9">
        <f t="shared" si="6"/>
        <v>1.6098233857064391E-15</v>
      </c>
      <c r="BG109" s="9">
        <f t="shared" si="6"/>
        <v>4.9960036108125102E-16</v>
      </c>
      <c r="BH109" s="9">
        <f t="shared" si="6"/>
        <v>2.6645352591003E-15</v>
      </c>
      <c r="BI109" s="9">
        <f t="shared" si="6"/>
        <v>0</v>
      </c>
      <c r="BJ109" s="9">
        <f t="shared" si="6"/>
        <v>4.4408920984999951E-16</v>
      </c>
      <c r="BK109" s="9">
        <f t="shared" si="6"/>
        <v>2.6645352591003E-15</v>
      </c>
      <c r="BL109" s="9">
        <f t="shared" si="6"/>
        <v>0</v>
      </c>
      <c r="BM109" s="9">
        <f t="shared" si="6"/>
        <v>4.4408920985010048E-16</v>
      </c>
      <c r="BN109" s="9">
        <f t="shared" si="6"/>
        <v>3.9968028886505509E-15</v>
      </c>
      <c r="BO109" s="9">
        <f t="shared" si="6"/>
        <v>0</v>
      </c>
      <c r="BP109" s="9">
        <f t="shared" si="6"/>
        <v>4.4408920985010048E-16</v>
      </c>
      <c r="BQ109" s="9">
        <f t="shared" si="6"/>
        <v>2.6645352591003E-15</v>
      </c>
      <c r="BR109" s="9">
        <f t="shared" si="6"/>
        <v>0</v>
      </c>
      <c r="BS109" s="9">
        <f t="shared" si="6"/>
        <v>4.4408920985010048E-16</v>
      </c>
      <c r="BT109" s="9">
        <f t="shared" si="6"/>
        <v>2.6645352591003E-15</v>
      </c>
      <c r="BU109" s="10">
        <f t="shared" si="6"/>
        <v>0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</v>
      </c>
      <c r="B110">
        <f>MODE(A3:A102)</f>
        <v>5.5289106626332701E-14</v>
      </c>
      <c r="C110">
        <f t="shared" ref="C110:AJ110" si="9">MODE(B3:B102)</f>
        <v>5.3068660577082401E-14</v>
      </c>
      <c r="D110">
        <f t="shared" si="9"/>
        <v>5.5511151231257802E-14</v>
      </c>
      <c r="E110">
        <f t="shared" si="9"/>
        <v>5.3068660577082401E-14</v>
      </c>
      <c r="F110">
        <f t="shared" si="9"/>
        <v>5.4511950509095098E-14</v>
      </c>
      <c r="G110">
        <f t="shared" si="9"/>
        <v>5.6843418860808002E-14</v>
      </c>
      <c r="H110">
        <f t="shared" si="9"/>
        <v>5.4622972811557702E-14</v>
      </c>
      <c r="I110">
        <f t="shared" si="9"/>
        <v>5.3068660577082401E-14</v>
      </c>
      <c r="J110">
        <f t="shared" si="9"/>
        <v>5.4622972811557702E-14</v>
      </c>
      <c r="K110">
        <f t="shared" si="9"/>
        <v>5.3068660577082401E-14</v>
      </c>
      <c r="L110">
        <f t="shared" si="9"/>
        <v>5.4622972811557702E-14</v>
      </c>
      <c r="M110">
        <f t="shared" si="9"/>
        <v>6.0174087934683396E-14</v>
      </c>
      <c r="N110">
        <f t="shared" si="9"/>
        <v>5.5511151231257802E-14</v>
      </c>
      <c r="O110">
        <f t="shared" si="9"/>
        <v>6.0174087934683396E-14</v>
      </c>
      <c r="P110">
        <f t="shared" si="9"/>
        <v>5.4845017416482702E-14</v>
      </c>
      <c r="Q110">
        <f t="shared" si="9"/>
        <v>6.0729199446996E-14</v>
      </c>
      <c r="R110">
        <f t="shared" si="9"/>
        <v>5.5511151231257802E-14</v>
      </c>
      <c r="S110">
        <f t="shared" si="9"/>
        <v>6.0174087934683396E-14</v>
      </c>
      <c r="T110">
        <f t="shared" si="9"/>
        <v>5.5067062021407701E-14</v>
      </c>
      <c r="U110">
        <f t="shared" si="9"/>
        <v>6.0174087934683396E-14</v>
      </c>
      <c r="V110">
        <f t="shared" si="9"/>
        <v>5.5733195836182802E-14</v>
      </c>
      <c r="W110">
        <f t="shared" si="9"/>
        <v>6.1839422471621194E-14</v>
      </c>
      <c r="X110">
        <f t="shared" si="9"/>
        <v>5.4733995114020199E-14</v>
      </c>
      <c r="Y110" s="20">
        <f t="shared" si="9"/>
        <v>5.5511151231257802E-14</v>
      </c>
      <c r="Z110" s="20">
        <f t="shared" si="9"/>
        <v>6.1839422471621194E-14</v>
      </c>
      <c r="AA110" s="20">
        <f t="shared" si="9"/>
        <v>5.4733995114020199E-14</v>
      </c>
      <c r="AB110" s="20">
        <f t="shared" si="9"/>
        <v>5.5511151231257802E-14</v>
      </c>
      <c r="AC110" s="20">
        <f t="shared" si="9"/>
        <v>6.0618177144533497E-14</v>
      </c>
      <c r="AD110" s="20">
        <f t="shared" si="9"/>
        <v>5.4733995114020199E-14</v>
      </c>
      <c r="AE110" s="20">
        <f t="shared" si="9"/>
        <v>5.5400128928795299E-14</v>
      </c>
      <c r="AF110" s="20">
        <f t="shared" si="9"/>
        <v>6.1839422471621194E-14</v>
      </c>
      <c r="AG110">
        <f t="shared" si="9"/>
        <v>5.4733995114020199E-14</v>
      </c>
      <c r="AH110">
        <f t="shared" si="9"/>
        <v>5.5511151231257802E-14</v>
      </c>
      <c r="AI110">
        <f t="shared" si="9"/>
        <v>6.1839422471621194E-14</v>
      </c>
      <c r="AJ110">
        <f t="shared" si="9"/>
        <v>5.4733995114020199E-14</v>
      </c>
      <c r="AL110" t="s">
        <v>28</v>
      </c>
      <c r="AM110" s="8">
        <f t="shared" si="8"/>
        <v>2.4980018054072333E-16</v>
      </c>
      <c r="AN110" s="9">
        <f t="shared" si="6"/>
        <v>0</v>
      </c>
      <c r="AO110" s="9">
        <f t="shared" si="6"/>
        <v>2.2204460492499975E-16</v>
      </c>
      <c r="AP110" s="9">
        <f t="shared" si="6"/>
        <v>0</v>
      </c>
      <c r="AQ110" s="9">
        <f t="shared" si="6"/>
        <v>2.2204460492510073E-16</v>
      </c>
      <c r="AR110" s="9">
        <f t="shared" si="6"/>
        <v>6.1062266354384872E-16</v>
      </c>
      <c r="AS110" s="9">
        <f t="shared" si="6"/>
        <v>2.2204460492499975E-16</v>
      </c>
      <c r="AT110" s="9">
        <f t="shared" si="6"/>
        <v>0</v>
      </c>
      <c r="AU110" s="9">
        <f t="shared" si="6"/>
        <v>2.2204460492499975E-16</v>
      </c>
      <c r="AV110" s="9">
        <f t="shared" si="6"/>
        <v>0</v>
      </c>
      <c r="AW110" s="9">
        <f t="shared" si="6"/>
        <v>3.3306690738750279E-16</v>
      </c>
      <c r="AX110" s="9">
        <f t="shared" si="6"/>
        <v>1.5543122344751939E-15</v>
      </c>
      <c r="AY110" s="9">
        <f t="shared" si="6"/>
        <v>3.6082248300311908E-16</v>
      </c>
      <c r="AZ110" s="9">
        <f t="shared" si="6"/>
        <v>1.6098233857064391E-15</v>
      </c>
      <c r="BA110" s="9">
        <f t="shared" si="6"/>
        <v>3.8857805861884897E-16</v>
      </c>
      <c r="BB110" s="9">
        <f t="shared" si="6"/>
        <v>2.5812685322535268E-15</v>
      </c>
      <c r="BC110" s="9">
        <f t="shared" si="6"/>
        <v>5.551115123125972E-16</v>
      </c>
      <c r="BD110" s="9">
        <f t="shared" si="6"/>
        <v>1.7208456881689548E-15</v>
      </c>
      <c r="BE110" s="9">
        <f t="shared" si="6"/>
        <v>3.3306690738759745E-16</v>
      </c>
      <c r="BF110" s="9">
        <f t="shared" si="6"/>
        <v>1.7208456881689548E-15</v>
      </c>
      <c r="BG110" s="9">
        <f t="shared" si="6"/>
        <v>3.8857805861884897E-16</v>
      </c>
      <c r="BH110" s="9">
        <f t="shared" si="6"/>
        <v>3.1086244689505014E-15</v>
      </c>
      <c r="BI110" s="9">
        <f t="shared" si="6"/>
        <v>0</v>
      </c>
      <c r="BJ110" s="9">
        <f t="shared" si="6"/>
        <v>3.3306690738759745E-16</v>
      </c>
      <c r="BK110" s="9">
        <f t="shared" si="6"/>
        <v>3.1086244689505014E-15</v>
      </c>
      <c r="BL110" s="9">
        <f t="shared" si="6"/>
        <v>0</v>
      </c>
      <c r="BM110" s="9">
        <f t="shared" si="6"/>
        <v>4.4408920984999951E-16</v>
      </c>
      <c r="BN110" s="9">
        <f t="shared" si="6"/>
        <v>5.0515147620444244E-15</v>
      </c>
      <c r="BO110" s="9">
        <f t="shared" si="6"/>
        <v>0</v>
      </c>
      <c r="BP110" s="9">
        <f t="shared" si="6"/>
        <v>4.7184478546562842E-16</v>
      </c>
      <c r="BQ110" s="9">
        <f t="shared" si="6"/>
        <v>3.1086244689505014E-15</v>
      </c>
      <c r="BR110" s="9">
        <f t="shared" si="6"/>
        <v>0</v>
      </c>
      <c r="BS110" s="9">
        <f t="shared" si="6"/>
        <v>2.2204460492499975E-16</v>
      </c>
      <c r="BT110" s="9">
        <f t="shared" si="6"/>
        <v>3.1086244689505014E-15</v>
      </c>
      <c r="BU110" s="10">
        <f t="shared" si="6"/>
        <v>0</v>
      </c>
      <c r="BW110" s="1" t="s">
        <v>35</v>
      </c>
      <c r="BX110" s="14" t="str">
        <f>IF(BX108&lt;BX109,"no","yes")</f>
        <v>no</v>
      </c>
      <c r="BY110" s="14" t="str">
        <f t="shared" ref="BY110:DF110" si="10">IF(BY108&lt;BY109,"no","yes")</f>
        <v>no</v>
      </c>
      <c r="BZ110" s="14" t="str">
        <f t="shared" si="10"/>
        <v>yes</v>
      </c>
      <c r="CA110" s="14" t="str">
        <f t="shared" si="10"/>
        <v>no</v>
      </c>
      <c r="CB110" s="14" t="str">
        <f t="shared" si="10"/>
        <v>yes</v>
      </c>
      <c r="CC110" s="14" t="str">
        <f t="shared" si="10"/>
        <v>no</v>
      </c>
      <c r="CD110" s="14" t="str">
        <f t="shared" si="10"/>
        <v>no</v>
      </c>
      <c r="CE110" s="14" t="str">
        <f t="shared" si="10"/>
        <v>no</v>
      </c>
      <c r="CF110" s="14" t="str">
        <f t="shared" si="10"/>
        <v>no</v>
      </c>
      <c r="CG110" s="14" t="str">
        <f t="shared" si="10"/>
        <v>no</v>
      </c>
      <c r="CH110" s="14" t="str">
        <f t="shared" si="10"/>
        <v>yes</v>
      </c>
      <c r="CI110" s="14" t="str">
        <f t="shared" si="10"/>
        <v>no</v>
      </c>
      <c r="CJ110" s="14" t="str">
        <f t="shared" si="10"/>
        <v>yes</v>
      </c>
      <c r="CK110" s="14" t="str">
        <f t="shared" si="10"/>
        <v>no</v>
      </c>
      <c r="CL110" s="14" t="str">
        <f t="shared" si="10"/>
        <v>yes</v>
      </c>
      <c r="CM110" s="14" t="str">
        <f t="shared" si="10"/>
        <v>no</v>
      </c>
      <c r="CN110" s="14" t="str">
        <f t="shared" si="10"/>
        <v>yes</v>
      </c>
      <c r="CO110" s="14" t="str">
        <f t="shared" si="10"/>
        <v>no</v>
      </c>
      <c r="CP110" s="14" t="str">
        <f t="shared" si="10"/>
        <v>yes</v>
      </c>
      <c r="CQ110" s="14" t="str">
        <f t="shared" si="10"/>
        <v>no</v>
      </c>
      <c r="CR110" s="14" t="str">
        <f t="shared" si="10"/>
        <v>yes</v>
      </c>
      <c r="CS110" s="14" t="str">
        <f t="shared" si="10"/>
        <v>no</v>
      </c>
      <c r="CT110" s="14" t="str">
        <f t="shared" si="10"/>
        <v>no</v>
      </c>
      <c r="CU110" s="14" t="str">
        <f t="shared" si="10"/>
        <v>yes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yes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yes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yes</v>
      </c>
      <c r="DE110" s="14" t="str">
        <f t="shared" si="10"/>
        <v>no</v>
      </c>
      <c r="DF110" s="14" t="str">
        <f t="shared" si="10"/>
        <v>no</v>
      </c>
    </row>
    <row r="111" spans="1:110" x14ac:dyDescent="0.45">
      <c r="A111" t="s">
        <v>5</v>
      </c>
      <c r="B111">
        <f>_xlfn.STDEV.S(A3:A102)</f>
        <v>3.9463310353906712E-16</v>
      </c>
      <c r="C111">
        <f t="shared" ref="C111:AJ111" si="11">_xlfn.STDEV.S(B3:B102)</f>
        <v>6.3426803258138404E-29</v>
      </c>
      <c r="D111">
        <f t="shared" si="11"/>
        <v>3.9133184298689334E-16</v>
      </c>
      <c r="E111">
        <f t="shared" si="11"/>
        <v>6.3426803258138404E-29</v>
      </c>
      <c r="F111">
        <f t="shared" si="11"/>
        <v>3.5890273733018465E-16</v>
      </c>
      <c r="G111">
        <f t="shared" si="11"/>
        <v>1.0537576297019873E-15</v>
      </c>
      <c r="H111">
        <f t="shared" si="11"/>
        <v>3.2869450676029859E-16</v>
      </c>
      <c r="I111">
        <f t="shared" si="11"/>
        <v>6.3426803258138404E-29</v>
      </c>
      <c r="J111">
        <f t="shared" si="11"/>
        <v>3.9797424344286994E-16</v>
      </c>
      <c r="K111">
        <f t="shared" si="11"/>
        <v>6.3426803258138404E-29</v>
      </c>
      <c r="L111">
        <f t="shared" si="11"/>
        <v>4.7404591455915882E-16</v>
      </c>
      <c r="M111">
        <f t="shared" si="11"/>
        <v>2.5404197627295368E-15</v>
      </c>
      <c r="N111">
        <f t="shared" si="11"/>
        <v>5.3291055630042499E-16</v>
      </c>
      <c r="O111">
        <f t="shared" si="11"/>
        <v>2.5215113897783782E-15</v>
      </c>
      <c r="P111">
        <f t="shared" si="11"/>
        <v>5.1052581244605759E-16</v>
      </c>
      <c r="Q111">
        <f t="shared" si="11"/>
        <v>4.7830229603207008E-15</v>
      </c>
      <c r="R111">
        <f t="shared" si="11"/>
        <v>5.6782982434530011E-16</v>
      </c>
      <c r="S111">
        <f t="shared" si="11"/>
        <v>2.5300379526851433E-15</v>
      </c>
      <c r="T111">
        <f t="shared" si="11"/>
        <v>4.8892612852851394E-16</v>
      </c>
      <c r="U111">
        <f t="shared" si="11"/>
        <v>2.5300379526851433E-15</v>
      </c>
      <c r="V111">
        <f t="shared" si="11"/>
        <v>5.8789851529191386E-16</v>
      </c>
      <c r="W111">
        <f t="shared" si="11"/>
        <v>6.599698655439333E-15</v>
      </c>
      <c r="X111">
        <f t="shared" si="11"/>
        <v>1.2685360651627681E-29</v>
      </c>
      <c r="Y111" s="20">
        <f t="shared" si="11"/>
        <v>5.920138023752757E-16</v>
      </c>
      <c r="Z111" s="20">
        <f t="shared" si="11"/>
        <v>6.599698655439333E-15</v>
      </c>
      <c r="AA111" s="20">
        <f t="shared" si="11"/>
        <v>1.2685360651627681E-29</v>
      </c>
      <c r="AB111" s="20">
        <f t="shared" si="11"/>
        <v>6.0466424725121227E-16</v>
      </c>
      <c r="AC111" s="20">
        <f t="shared" si="11"/>
        <v>8.9416260424845948E-15</v>
      </c>
      <c r="AD111" s="20">
        <f t="shared" si="11"/>
        <v>1.2685360651627681E-29</v>
      </c>
      <c r="AE111" s="20">
        <f t="shared" si="11"/>
        <v>6.2773558027391965E-16</v>
      </c>
      <c r="AF111" s="20">
        <f t="shared" si="11"/>
        <v>6.599698655439333E-15</v>
      </c>
      <c r="AG111">
        <f t="shared" si="11"/>
        <v>1.2685360651627681E-29</v>
      </c>
      <c r="AH111">
        <f t="shared" si="11"/>
        <v>5.305280324153235E-16</v>
      </c>
      <c r="AI111">
        <f t="shared" si="11"/>
        <v>6.599698655439333E-15</v>
      </c>
      <c r="AJ111">
        <f t="shared" si="11"/>
        <v>1.2685360651627681E-29</v>
      </c>
      <c r="AL111" t="s">
        <v>29</v>
      </c>
      <c r="AM111" s="8">
        <f t="shared" si="8"/>
        <v>8.6042284408447739E-16</v>
      </c>
      <c r="AN111" s="9">
        <f t="shared" si="6"/>
        <v>0</v>
      </c>
      <c r="AO111" s="9">
        <f t="shared" si="6"/>
        <v>6.6613381477510024E-16</v>
      </c>
      <c r="AP111" s="9">
        <f t="shared" si="6"/>
        <v>0</v>
      </c>
      <c r="AQ111" s="9">
        <f t="shared" si="6"/>
        <v>4.4408920984999951E-16</v>
      </c>
      <c r="AR111" s="9">
        <f t="shared" si="6"/>
        <v>2.1094237467877974E-15</v>
      </c>
      <c r="AS111" s="9">
        <f t="shared" si="6"/>
        <v>5.551115123125972E-16</v>
      </c>
      <c r="AT111" s="9">
        <f t="shared" si="6"/>
        <v>0</v>
      </c>
      <c r="AU111" s="9">
        <f t="shared" si="6"/>
        <v>7.7715611723759696E-16</v>
      </c>
      <c r="AV111" s="9">
        <f t="shared" si="6"/>
        <v>0</v>
      </c>
      <c r="AW111" s="9">
        <f t="shared" si="6"/>
        <v>1.2212453270876974E-15</v>
      </c>
      <c r="AX111" s="9">
        <f t="shared" si="6"/>
        <v>3.774758283725608E-15</v>
      </c>
      <c r="AY111" s="9">
        <f t="shared" si="6"/>
        <v>9.7144514654708139E-16</v>
      </c>
      <c r="AZ111" s="9">
        <f t="shared" si="6"/>
        <v>3.774758283725608E-15</v>
      </c>
      <c r="BA111" s="9">
        <f t="shared" si="6"/>
        <v>7.7715611723760327E-16</v>
      </c>
      <c r="BB111" s="9">
        <f t="shared" si="6"/>
        <v>7.188694084447876E-15</v>
      </c>
      <c r="BC111" s="9">
        <f t="shared" si="6"/>
        <v>8.8817841970020096E-16</v>
      </c>
      <c r="BD111" s="9">
        <f t="shared" si="6"/>
        <v>3.774758283725608E-15</v>
      </c>
      <c r="BE111" s="9">
        <f t="shared" si="6"/>
        <v>6.6613381477510024E-16</v>
      </c>
      <c r="BF111" s="9">
        <f t="shared" si="6"/>
        <v>3.774758283725608E-15</v>
      </c>
      <c r="BG111" s="9">
        <f t="shared" si="6"/>
        <v>1.2212453270877037E-15</v>
      </c>
      <c r="BH111" s="9">
        <f t="shared" si="6"/>
        <v>8.4376949871512023E-15</v>
      </c>
      <c r="BI111" s="9">
        <f t="shared" si="6"/>
        <v>0</v>
      </c>
      <c r="BJ111" s="9">
        <f t="shared" si="6"/>
        <v>1.2212453270877037E-15</v>
      </c>
      <c r="BK111" s="9">
        <f t="shared" si="6"/>
        <v>8.4376949871512023E-15</v>
      </c>
      <c r="BL111" s="9">
        <f t="shared" si="6"/>
        <v>0</v>
      </c>
      <c r="BM111" s="9">
        <f t="shared" si="6"/>
        <v>8.8817841970020096E-16</v>
      </c>
      <c r="BN111" s="9">
        <f t="shared" si="6"/>
        <v>1.5487611193520934E-14</v>
      </c>
      <c r="BO111" s="9">
        <f t="shared" si="6"/>
        <v>0</v>
      </c>
      <c r="BP111" s="9">
        <f t="shared" si="6"/>
        <v>1.3045120539345716E-15</v>
      </c>
      <c r="BQ111" s="9">
        <f t="shared" si="6"/>
        <v>8.4376949871512023E-15</v>
      </c>
      <c r="BR111" s="9">
        <f t="shared" si="6"/>
        <v>0</v>
      </c>
      <c r="BS111" s="9">
        <f t="shared" si="6"/>
        <v>9.9920072216260302E-16</v>
      </c>
      <c r="BT111" s="9">
        <f t="shared" si="6"/>
        <v>8.4376949871512023E-15</v>
      </c>
      <c r="BU111" s="10">
        <f t="shared" si="6"/>
        <v>0</v>
      </c>
    </row>
    <row r="112" spans="1:110" x14ac:dyDescent="0.45">
      <c r="A112" t="s">
        <v>6</v>
      </c>
      <c r="B112">
        <f>_xlfn.VAR.S(A3:A102)</f>
        <v>1.5573528640887608E-31</v>
      </c>
      <c r="C112">
        <f t="shared" ref="C112:AJ112" si="12">_xlfn.VAR.S(B3:B102)</f>
        <v>4.0229593715465967E-57</v>
      </c>
      <c r="D112">
        <f t="shared" si="12"/>
        <v>1.5314061133551854E-31</v>
      </c>
      <c r="E112">
        <f t="shared" si="12"/>
        <v>4.0229593715465967E-57</v>
      </c>
      <c r="F112">
        <f t="shared" si="12"/>
        <v>1.2881117486309951E-31</v>
      </c>
      <c r="G112">
        <f t="shared" si="12"/>
        <v>1.1104051421551507E-30</v>
      </c>
      <c r="H112">
        <f t="shared" si="12"/>
        <v>1.0804007877439598E-31</v>
      </c>
      <c r="I112">
        <f t="shared" si="12"/>
        <v>4.0229593715465967E-57</v>
      </c>
      <c r="J112">
        <f t="shared" si="12"/>
        <v>1.5838349844392469E-31</v>
      </c>
      <c r="K112">
        <f t="shared" si="12"/>
        <v>4.0229593715465967E-57</v>
      </c>
      <c r="L112">
        <f t="shared" si="12"/>
        <v>2.2471952911022926E-31</v>
      </c>
      <c r="M112">
        <f t="shared" si="12"/>
        <v>6.4537325708667965E-30</v>
      </c>
      <c r="N112">
        <f t="shared" si="12"/>
        <v>2.839936610164284E-31</v>
      </c>
      <c r="O112">
        <f t="shared" si="12"/>
        <v>6.3580196887820879E-30</v>
      </c>
      <c r="P112">
        <f t="shared" si="12"/>
        <v>2.6063660517370713E-31</v>
      </c>
      <c r="Q112">
        <f t="shared" si="12"/>
        <v>2.2877308638955003E-29</v>
      </c>
      <c r="R112">
        <f t="shared" si="12"/>
        <v>3.2243070941601441E-31</v>
      </c>
      <c r="S112">
        <f t="shared" si="12"/>
        <v>6.401092042027232E-30</v>
      </c>
      <c r="T112">
        <f t="shared" si="12"/>
        <v>2.3904875915788088E-31</v>
      </c>
      <c r="U112">
        <f t="shared" si="12"/>
        <v>6.401092042027232E-30</v>
      </c>
      <c r="V112">
        <f t="shared" si="12"/>
        <v>3.4562466428243665E-31</v>
      </c>
      <c r="W112">
        <f t="shared" si="12"/>
        <v>4.3556022342607741E-29</v>
      </c>
      <c r="X112">
        <f t="shared" si="12"/>
        <v>1.6091837486186388E-58</v>
      </c>
      <c r="Y112" s="20">
        <f t="shared" si="12"/>
        <v>3.5048034220283202E-31</v>
      </c>
      <c r="Z112" s="20">
        <f t="shared" si="12"/>
        <v>4.3556022342607741E-29</v>
      </c>
      <c r="AA112" s="20">
        <f t="shared" si="12"/>
        <v>1.6091837486186388E-58</v>
      </c>
      <c r="AB112" s="20">
        <f t="shared" si="12"/>
        <v>3.6561885190387512E-31</v>
      </c>
      <c r="AC112" s="20">
        <f t="shared" si="12"/>
        <v>7.9952676283638724E-29</v>
      </c>
      <c r="AD112" s="20">
        <f t="shared" si="12"/>
        <v>1.6091837486186388E-58</v>
      </c>
      <c r="AE112" s="20">
        <f t="shared" si="12"/>
        <v>3.9405195874183462E-31</v>
      </c>
      <c r="AF112" s="20">
        <f t="shared" si="12"/>
        <v>4.3556022342607741E-29</v>
      </c>
      <c r="AG112">
        <f t="shared" si="12"/>
        <v>1.6091837486186388E-58</v>
      </c>
      <c r="AH112">
        <f t="shared" si="12"/>
        <v>2.8145999317847459E-31</v>
      </c>
      <c r="AI112">
        <f t="shared" si="12"/>
        <v>4.3556022342607741E-29</v>
      </c>
      <c r="AJ112">
        <f t="shared" si="12"/>
        <v>1.6091837486186388E-58</v>
      </c>
      <c r="AL112" t="s">
        <v>1</v>
      </c>
      <c r="AM112" s="11">
        <f>AM119-$AM121</f>
        <v>5.5349058669662538E-14</v>
      </c>
      <c r="AN112" s="12">
        <f t="shared" ref="AN112:BU112" si="13">AN119-$AM121</f>
        <v>5.3068660577082464E-14</v>
      </c>
      <c r="AO112" s="12">
        <f t="shared" si="13"/>
        <v>5.5533355691750323E-14</v>
      </c>
      <c r="AP112" s="12">
        <f t="shared" si="13"/>
        <v>5.3068660577082464E-14</v>
      </c>
      <c r="AQ112" s="12">
        <f t="shared" si="13"/>
        <v>5.4479754041381048E-14</v>
      </c>
      <c r="AR112" s="12">
        <f t="shared" si="13"/>
        <v>5.8041349504378555E-14</v>
      </c>
      <c r="AS112" s="12">
        <f t="shared" si="13"/>
        <v>5.46584999483457E-14</v>
      </c>
      <c r="AT112" s="12">
        <f t="shared" si="13"/>
        <v>5.3068660577082464E-14</v>
      </c>
      <c r="AU112" s="12">
        <f t="shared" si="13"/>
        <v>5.4697357754207576E-14</v>
      </c>
      <c r="AV112" s="12">
        <f t="shared" si="13"/>
        <v>5.3068660577082464E-14</v>
      </c>
      <c r="AW112" s="12">
        <f t="shared" si="13"/>
        <v>5.478617559617759E-14</v>
      </c>
      <c r="AX112" s="12">
        <f t="shared" si="13"/>
        <v>5.8745230901990895E-14</v>
      </c>
      <c r="AY112" s="12">
        <f t="shared" si="13"/>
        <v>5.4843907193458103E-14</v>
      </c>
      <c r="AZ112" s="12">
        <f t="shared" si="13"/>
        <v>5.8717475326375266E-14</v>
      </c>
      <c r="BA112" s="12">
        <f t="shared" si="13"/>
        <v>5.504596778393988E-14</v>
      </c>
      <c r="BB112" s="12">
        <f t="shared" si="13"/>
        <v>6.1700644593543062E-14</v>
      </c>
      <c r="BC112" s="12">
        <f t="shared" si="13"/>
        <v>5.5370152907130422E-14</v>
      </c>
      <c r="BD112" s="12">
        <f t="shared" si="13"/>
        <v>5.8723026441498399E-14</v>
      </c>
      <c r="BE112" s="12">
        <f t="shared" si="13"/>
        <v>5.5333515547317793E-14</v>
      </c>
      <c r="BF112" s="12">
        <f t="shared" si="13"/>
        <v>5.8723026441498399E-14</v>
      </c>
      <c r="BG112" s="12">
        <f t="shared" si="13"/>
        <v>5.5222493244855277E-14</v>
      </c>
      <c r="BH112" s="12">
        <f t="shared" si="13"/>
        <v>6.4398486543382187E-14</v>
      </c>
      <c r="BI112" s="12">
        <f t="shared" si="13"/>
        <v>5.4733995114020211E-14</v>
      </c>
      <c r="BJ112" s="12">
        <f t="shared" si="13"/>
        <v>5.5233595475101532E-14</v>
      </c>
      <c r="BK112" s="12">
        <f t="shared" si="13"/>
        <v>6.4398486543382187E-14</v>
      </c>
      <c r="BL112" s="12">
        <f t="shared" si="13"/>
        <v>5.4733995114020211E-14</v>
      </c>
      <c r="BM112" s="12">
        <f t="shared" si="13"/>
        <v>5.5432325396509431E-14</v>
      </c>
      <c r="BN112" s="12">
        <f t="shared" si="13"/>
        <v>6.7550409710293018E-14</v>
      </c>
      <c r="BO112" s="12">
        <f t="shared" si="13"/>
        <v>5.4733995114020211E-14</v>
      </c>
      <c r="BP112" s="12">
        <f t="shared" si="13"/>
        <v>5.5453419633977308E-14</v>
      </c>
      <c r="BQ112" s="12">
        <f t="shared" si="13"/>
        <v>6.4398486543382187E-14</v>
      </c>
      <c r="BR112" s="12">
        <f t="shared" si="13"/>
        <v>5.4733995114020211E-14</v>
      </c>
      <c r="BS112" s="12">
        <f t="shared" si="13"/>
        <v>5.5337956439416296E-14</v>
      </c>
      <c r="BT112" s="12">
        <f t="shared" si="13"/>
        <v>6.4398486543382187E-14</v>
      </c>
      <c r="BU112" s="13">
        <f t="shared" si="13"/>
        <v>5.4733995114020211E-14</v>
      </c>
      <c r="BW112" t="s">
        <v>36</v>
      </c>
    </row>
    <row r="113" spans="1:110" x14ac:dyDescent="0.45">
      <c r="A113" t="s">
        <v>7</v>
      </c>
      <c r="B113">
        <f>KURT(A3:A102)</f>
        <v>-4.9857977991333069E-2</v>
      </c>
      <c r="C113">
        <f t="shared" ref="C113:AJ113" si="14">KURT(B3:B102)</f>
        <v>-2.0412371134020644</v>
      </c>
      <c r="D113">
        <f t="shared" si="14"/>
        <v>0.43917149543165612</v>
      </c>
      <c r="E113">
        <f t="shared" si="14"/>
        <v>-2.0412371134020644</v>
      </c>
      <c r="F113">
        <f t="shared" si="14"/>
        <v>-0.15046859507448307</v>
      </c>
      <c r="G113">
        <f t="shared" si="14"/>
        <v>1.0584217276937662</v>
      </c>
      <c r="H113">
        <f t="shared" si="14"/>
        <v>1.9097331529506749</v>
      </c>
      <c r="I113">
        <f t="shared" si="14"/>
        <v>-2.0412371134020644</v>
      </c>
      <c r="J113">
        <f t="shared" si="14"/>
        <v>2.6432728147082512</v>
      </c>
      <c r="K113">
        <f t="shared" si="14"/>
        <v>-2.0412371134020644</v>
      </c>
      <c r="L113">
        <f t="shared" si="14"/>
        <v>0.46510175884249927</v>
      </c>
      <c r="M113">
        <f t="shared" si="14"/>
        <v>7.1476182973382958</v>
      </c>
      <c r="N113">
        <f t="shared" si="14"/>
        <v>-0.60256947178461706</v>
      </c>
      <c r="O113">
        <f t="shared" si="14"/>
        <v>7.4822197432362589</v>
      </c>
      <c r="P113">
        <f t="shared" si="14"/>
        <v>-0.57888956724773699</v>
      </c>
      <c r="Q113">
        <f t="shared" si="14"/>
        <v>7.124976728798833</v>
      </c>
      <c r="R113">
        <f t="shared" si="14"/>
        <v>-0.55629544303749956</v>
      </c>
      <c r="S113">
        <f t="shared" si="14"/>
        <v>7.3605715605978208</v>
      </c>
      <c r="T113">
        <f t="shared" si="14"/>
        <v>0.5245391397537813</v>
      </c>
      <c r="U113">
        <f t="shared" si="14"/>
        <v>7.3605715605978208</v>
      </c>
      <c r="V113">
        <f t="shared" si="14"/>
        <v>-7.5917881049395675E-2</v>
      </c>
      <c r="W113">
        <f t="shared" si="14"/>
        <v>13.540268239596656</v>
      </c>
      <c r="X113">
        <f t="shared" si="14"/>
        <v>-2.0412371134020644</v>
      </c>
      <c r="Y113" s="20">
        <f t="shared" si="14"/>
        <v>0.11428865291321033</v>
      </c>
      <c r="Z113" s="20">
        <f t="shared" si="14"/>
        <v>13.540268239596656</v>
      </c>
      <c r="AA113" s="20">
        <f t="shared" si="14"/>
        <v>-2.0412371134020644</v>
      </c>
      <c r="AB113" s="20">
        <f t="shared" si="14"/>
        <v>-0.37739558897859427</v>
      </c>
      <c r="AC113" s="20">
        <f t="shared" si="14"/>
        <v>16.39924534692188</v>
      </c>
      <c r="AD113" s="20">
        <f t="shared" si="14"/>
        <v>-2.0412371134020644</v>
      </c>
      <c r="AE113" s="20">
        <f t="shared" si="14"/>
        <v>-0.34105533427475354</v>
      </c>
      <c r="AF113" s="20">
        <f t="shared" si="14"/>
        <v>13.540268239596656</v>
      </c>
      <c r="AG113">
        <f t="shared" si="14"/>
        <v>-2.0412371134020644</v>
      </c>
      <c r="AH113">
        <f t="shared" si="14"/>
        <v>-0.34711915554577688</v>
      </c>
      <c r="AI113">
        <f t="shared" si="14"/>
        <v>13.540268239596656</v>
      </c>
      <c r="AJ113">
        <f t="shared" si="14"/>
        <v>-2.0412371134020644</v>
      </c>
    </row>
    <row r="114" spans="1:110" x14ac:dyDescent="0.45">
      <c r="A114" t="s">
        <v>8</v>
      </c>
      <c r="B114">
        <f>SKEW(A3:A102)</f>
        <v>0.35616447431075143</v>
      </c>
      <c r="C114">
        <f t="shared" ref="C114:AJ114" si="15">SKEW(B3:B102)</f>
        <v>-1.0152933031700218</v>
      </c>
      <c r="D114">
        <f t="shared" si="15"/>
        <v>7.9363611118106039E-2</v>
      </c>
      <c r="E114">
        <f t="shared" si="15"/>
        <v>-1.0152933031700218</v>
      </c>
      <c r="F114">
        <f t="shared" si="15"/>
        <v>-0.13255517942569359</v>
      </c>
      <c r="G114">
        <f t="shared" si="15"/>
        <v>0.96853413284992873</v>
      </c>
      <c r="H114">
        <f t="shared" si="15"/>
        <v>-0.49104944437293269</v>
      </c>
      <c r="I114">
        <f t="shared" si="15"/>
        <v>-1.0152933031700218</v>
      </c>
      <c r="J114">
        <f t="shared" si="15"/>
        <v>0.97205893974988011</v>
      </c>
      <c r="K114">
        <f t="shared" si="15"/>
        <v>-1.0152933031700218</v>
      </c>
      <c r="L114">
        <f t="shared" si="15"/>
        <v>0.43451658471345206</v>
      </c>
      <c r="M114">
        <f t="shared" si="15"/>
        <v>1.7266230438678569</v>
      </c>
      <c r="N114">
        <f t="shared" si="15"/>
        <v>2.6974269619323664E-2</v>
      </c>
      <c r="O114">
        <f t="shared" si="15"/>
        <v>1.7775782764097197</v>
      </c>
      <c r="P114">
        <f t="shared" si="15"/>
        <v>0.24602324242032694</v>
      </c>
      <c r="Q114">
        <f t="shared" si="15"/>
        <v>1.9881742218432858</v>
      </c>
      <c r="R114">
        <f t="shared" si="15"/>
        <v>0.17955139633617925</v>
      </c>
      <c r="S114">
        <f t="shared" si="15"/>
        <v>1.7828385756132787</v>
      </c>
      <c r="T114">
        <f t="shared" si="15"/>
        <v>0.28065623658662325</v>
      </c>
      <c r="U114">
        <f t="shared" si="15"/>
        <v>1.7828385756132787</v>
      </c>
      <c r="V114">
        <f t="shared" si="15"/>
        <v>0.27588869385026327</v>
      </c>
      <c r="W114">
        <f t="shared" si="15"/>
        <v>2.789688491837031</v>
      </c>
      <c r="X114">
        <f t="shared" si="15"/>
        <v>-1.0152933031700218</v>
      </c>
      <c r="Y114" s="20">
        <f t="shared" si="15"/>
        <v>0.24492785829704625</v>
      </c>
      <c r="Z114" s="20">
        <f t="shared" si="15"/>
        <v>2.789688491837031</v>
      </c>
      <c r="AA114" s="20">
        <f t="shared" si="15"/>
        <v>-1.0152933031700218</v>
      </c>
      <c r="AB114" s="20">
        <f t="shared" si="15"/>
        <v>-0.27308505712392056</v>
      </c>
      <c r="AC114" s="20">
        <f t="shared" si="15"/>
        <v>2.9934526283668532</v>
      </c>
      <c r="AD114" s="20">
        <f t="shared" si="15"/>
        <v>-1.0152933031700218</v>
      </c>
      <c r="AE114" s="20">
        <f t="shared" si="15"/>
        <v>0.34129682361922992</v>
      </c>
      <c r="AF114" s="20">
        <f t="shared" si="15"/>
        <v>2.789688491837031</v>
      </c>
      <c r="AG114">
        <f t="shared" si="15"/>
        <v>-1.0152933031700218</v>
      </c>
      <c r="AH114">
        <f t="shared" si="15"/>
        <v>0.10177385258644221</v>
      </c>
      <c r="AI114">
        <f t="shared" si="15"/>
        <v>2.789688491837031</v>
      </c>
      <c r="AJ114">
        <f t="shared" si="15"/>
        <v>-1.0152933031700218</v>
      </c>
      <c r="AL114" t="s">
        <v>22</v>
      </c>
      <c r="AM114" s="5">
        <f t="array" ref="AM114">MIN(IF(ISBLANK(A3:A102),"",IF(A3:A102&gt;=AM115-$AM104*(AM117-AM115),A3:A102,"")))</f>
        <v>5.4511950509095098E-14</v>
      </c>
      <c r="AN114" s="6">
        <f t="array" ref="AN114">MIN(IF(ISBLANK(B3:B102),"",IF(B3:B102&gt;=AN115-$AM104*(AN117-AN115),B3:B102,"")))</f>
        <v>5.3068660577082401E-14</v>
      </c>
      <c r="AO114" s="6">
        <f t="array" ref="AO114">MIN(IF(ISBLANK(C3:C102),"",IF(C3:C102&gt;=AO115-$AM104*(AO117-AO115),C3:C102,"")))</f>
        <v>5.4622972811557702E-14</v>
      </c>
      <c r="AP114" s="6">
        <f t="array" ref="AP114">MIN(IF(ISBLANK(D3:D102),"",IF(D3:D102&gt;=AP115-$AM104*(AP117-AP115),D3:D102,"")))</f>
        <v>5.3068660577082401E-14</v>
      </c>
      <c r="AQ114" s="6">
        <f t="array" ref="AQ114">MIN(IF(ISBLANK(E3:E102),"",IF(E3:E102&gt;=AQ115-$AM104*(AQ117-AQ115),E3:E102,"")))</f>
        <v>5.3512749786932501E-14</v>
      </c>
      <c r="AR114" s="6">
        <f t="array" ref="AR114">MIN(IF(ISBLANK(F3:F102),"",IF(F3:F102&gt;=AR115-$AM104*(AR117-AR115),F3:F102,"")))</f>
        <v>5.6621374255882902E-14</v>
      </c>
      <c r="AS114" s="6">
        <f t="array" ref="AS114">MIN(IF(ISBLANK(G3:G102),"",IF(G3:G102&gt;=AS115-$AM104*(AS117-AS115),G3:G102,"")))</f>
        <v>5.4067861299245098E-14</v>
      </c>
      <c r="AT114" s="6">
        <f t="array" ref="AT114">MIN(IF(ISBLANK(H3:H102),"",IF(H3:H102&gt;=AT115-$AM104*(AT117-AT115),H3:H102,"")))</f>
        <v>5.3068660577082401E-14</v>
      </c>
      <c r="AU114" s="6">
        <f t="array" ref="AU114">MIN(IF(ISBLANK(I3:I102),"",IF(I3:I102&gt;=AU115-$AM104*(AU117-AU115),I3:I102,"")))</f>
        <v>5.3845816694319998E-14</v>
      </c>
      <c r="AV114" s="6">
        <f t="array" ref="AV114">MIN(IF(ISBLANK(J3:J102),"",IF(J3:J102&gt;=AV115-$AM104*(AV117-AV115),J3:J102,"")))</f>
        <v>5.3068660577082401E-14</v>
      </c>
      <c r="AW114" s="6">
        <f t="array" ref="AW114">MIN(IF(ISBLANK(K3:K102),"",IF(K3:K102&gt;=AW115-$AM104*(AW117-AW115),K3:K102,"")))</f>
        <v>5.3623772089394998E-14</v>
      </c>
      <c r="AX114" s="6">
        <f t="array" ref="AX114">MIN(IF(ISBLANK(L3:L102),"",IF(L3:L102&gt;=AX115-$AM104*(AX117-AX115),L3:L102,"")))</f>
        <v>5.4511950509095098E-14</v>
      </c>
      <c r="AY114" s="6">
        <f t="array" ref="AY114">MIN(IF(ISBLANK(M3:M102),"",IF(M3:M102&gt;=AY115-$AM104*(AY117-AY115),M3:M102,"")))</f>
        <v>5.3623772089394998E-14</v>
      </c>
      <c r="AZ114" s="6">
        <f t="array" ref="AZ114">MIN(IF(ISBLANK(N3:N102),"",IF(N3:N102&gt;=AZ115-$AM104*(AZ117-AZ115),N3:N102,"")))</f>
        <v>5.4511950509095098E-14</v>
      </c>
      <c r="BA114" s="6">
        <f t="array" ref="BA114">MIN(IF(ISBLANK(O3:O102),"",IF(O3:O102&gt;=BA115-$AM104*(BA117-BA115),O3:O102,"")))</f>
        <v>5.4067861299245098E-14</v>
      </c>
      <c r="BB114" s="6">
        <f t="array" ref="BB114">MIN(IF(ISBLANK(P3:P102),"",IF(P3:P102&gt;=BB115-$AM104*(BB117-BB115),P3:P102,"")))</f>
        <v>5.4733995114020199E-14</v>
      </c>
      <c r="BC114" s="6">
        <f t="array" ref="BC114">MIN(IF(ISBLANK(Q3:Q102),"",IF(Q3:Q102&gt;=BC115-$AM104*(BC117-BC115),Q3:Q102,"")))</f>
        <v>5.4067861299245098E-14</v>
      </c>
      <c r="BD114" s="6">
        <f t="array" ref="BD114">MIN(IF(ISBLANK(R3:R102),"",IF(R3:R102&gt;=BD115-$AM104*(BD117-BD115),R3:R102,"")))</f>
        <v>5.4511950509095098E-14</v>
      </c>
      <c r="BE114" s="6">
        <f t="array" ref="BE114">MIN(IF(ISBLANK(S3:S102),"",IF(S3:S102&gt;=BE115-$AM104*(BE117-BE115),S3:S102,"")))</f>
        <v>5.3956838996782602E-14</v>
      </c>
      <c r="BF114" s="6">
        <f t="array" ref="BF114">MIN(IF(ISBLANK(T3:T102),"",IF(T3:T102&gt;=BF115-$AM104*(BF117-BF115),T3:T102,"")))</f>
        <v>5.4511950509095098E-14</v>
      </c>
      <c r="BG114" s="6">
        <f t="array" ref="BG114">MIN(IF(ISBLANK(U3:U102),"",IF(U3:U102&gt;=BG115-$AM104*(BG117-BG115),U3:U102,"")))</f>
        <v>5.4067861299245098E-14</v>
      </c>
      <c r="BH114" s="6">
        <f t="array" ref="BH114">MIN(IF(ISBLANK(V3:V102),"",IF(V3:V102&gt;=BH115-$AM104*(BH117-BH115),V3:V102,"")))</f>
        <v>5.5622173533720298E-14</v>
      </c>
      <c r="BI114" s="6">
        <f t="array" ref="BI114">MIN(IF(ISBLANK(W3:W102),"",IF(W3:W102&gt;=BI115-$AM104*(BI117-BI115),W3:W102,"")))</f>
        <v>5.4733995114020199E-14</v>
      </c>
      <c r="BJ114" s="6">
        <f t="array" ref="BJ114">MIN(IF(ISBLANK(X3:X102),"",IF(X3:X102&gt;=BJ115-$AM104*(BJ117-BJ115),X3:X102,"")))</f>
        <v>5.4067861299245098E-14</v>
      </c>
      <c r="BK114" s="6">
        <f t="array" ref="BK114">MIN(IF(ISBLANK(Y3:Y102),"",IF(Y3:Y102&gt;=BK115-$AM104*(BK117-BK115),Y3:Y102,"")))</f>
        <v>5.5622173533720298E-14</v>
      </c>
      <c r="BL114" s="6">
        <f t="array" ref="BL114">MIN(IF(ISBLANK(Z3:Z102),"",IF(Z3:Z102&gt;=BL115-$AM104*(BL117-BL115),Z3:Z102,"")))</f>
        <v>5.4733995114020199E-14</v>
      </c>
      <c r="BM114" s="6">
        <f t="array" ref="BM114">MIN(IF(ISBLANK(AA3:AA102),"",IF(AA3:AA102&gt;=BM115-$AM104*(BM117-BM115),AA3:AA102,"")))</f>
        <v>5.3956838996782602E-14</v>
      </c>
      <c r="BN114" s="6">
        <f t="array" ref="BN114">MIN(IF(ISBLANK(AB3:AB102),"",IF(AB3:AB102&gt;=BN115-$AM104*(BN117-BN115),AB3:AB102,"")))</f>
        <v>5.5511151231257802E-14</v>
      </c>
      <c r="BO114" s="6">
        <f t="array" ref="BO114">MIN(IF(ISBLANK(AC3:AC102),"",IF(AC3:AC102&gt;=BO115-$AM104*(BO117-BO115),AC3:AC102,"")))</f>
        <v>5.4733995114020199E-14</v>
      </c>
      <c r="BP114" s="6">
        <f t="array" ref="BP114">MIN(IF(ISBLANK(AD3:AD102),"",IF(AD3:AD102&gt;=BP115-$AM104*(BP117-BP115),AD3:AD102,"")))</f>
        <v>5.4289905904170098E-14</v>
      </c>
      <c r="BQ114" s="6">
        <f t="array" ref="BQ114">MIN(IF(ISBLANK(AE3:AE102),"",IF(AE3:AE102&gt;=BQ115-$AM104*(BQ117-BQ115),AE3:AE102,"")))</f>
        <v>5.5622173533720298E-14</v>
      </c>
      <c r="BR114" s="6">
        <f t="array" ref="BR114">MIN(IF(ISBLANK(AF3:AF102),"",IF(AF3:AF102&gt;=BR115-$AM104*(BR117-BR115),AF3:AF102,"")))</f>
        <v>5.4733995114020199E-14</v>
      </c>
      <c r="BS114" s="6">
        <f t="array" ref="BS114">MIN(IF(ISBLANK(AG3:AG102),"",IF(AG3:AG102&gt;=BS115-$AM104*(BS117-BS115),AG3:AG102,"")))</f>
        <v>5.4178883601707601E-14</v>
      </c>
      <c r="BT114" s="6">
        <f t="array" ref="BT114">MIN(IF(ISBLANK(AH3:AH102),"",IF(AH3:AH102&gt;=BT115-$AM104*(BT117-BT115),AH3:AH102,"")))</f>
        <v>5.5622173533720298E-14</v>
      </c>
      <c r="BU114" s="7">
        <f t="array" ref="BU114">MIN(IF(ISBLANK(AI3:AI102),"",IF(AI3:AI102&gt;=BU115-$AM104*(BU117-BU115),AI3:AI102,"")))</f>
        <v>5.4733995114020199E-14</v>
      </c>
      <c r="BW114" s="15" t="s">
        <v>37</v>
      </c>
      <c r="BX114" s="15">
        <f>[1]!DAGOSTINO(A3:A102)</f>
        <v>2.2217384625736809</v>
      </c>
      <c r="BY114" s="15">
        <f>[1]!DAGOSTINO(B3:B102)</f>
        <v>815.61222668803362</v>
      </c>
      <c r="BZ114" s="15">
        <f>[1]!DAGOSTINO(C3:C102)</f>
        <v>1.1388760724987035</v>
      </c>
      <c r="CA114" s="15">
        <f>[1]!DAGOSTINO(D3:D102)</f>
        <v>815.61222668803362</v>
      </c>
      <c r="CB114" s="15">
        <f>[1]!DAGOSTINO(E3:E102)</f>
        <v>0.34753873827505044</v>
      </c>
      <c r="CC114" s="15">
        <f>[1]!DAGOSTINO(F3:F102)</f>
        <v>16.482131392802803</v>
      </c>
      <c r="CD114" s="15">
        <f>[1]!DAGOSTINO(G3:G102)</f>
        <v>11.064272870600369</v>
      </c>
      <c r="CE114" s="15">
        <f>[1]!DAGOSTINO(H3:H102)</f>
        <v>815.61222668803362</v>
      </c>
      <c r="CF114" s="15">
        <f>[1]!DAGOSTINO(I3:I102)</f>
        <v>23.114992224056373</v>
      </c>
      <c r="CG114" s="15">
        <f>[1]!DAGOSTINO(J3:J102)</f>
        <v>815.61222668803362</v>
      </c>
      <c r="CH114" s="15">
        <f>[1]!DAGOSTINO(K3:K102)</f>
        <v>4.3375137280366216</v>
      </c>
      <c r="CI114" s="15">
        <f>[1]!DAGOSTINO(L3:L102)</f>
        <v>53.205067814834401</v>
      </c>
      <c r="CJ114" s="15">
        <f>[1]!DAGOSTINO(M3:M102)</f>
        <v>2.5850884354415968</v>
      </c>
      <c r="CK114" s="15">
        <f>[1]!DAGOSTINO(N3:N102)</f>
        <v>55.070624763324375</v>
      </c>
      <c r="CL114" s="15">
        <f>[1]!DAGOSTINO(O3:O102)</f>
        <v>3.3598763204828979</v>
      </c>
      <c r="CM114" s="15">
        <f>[1]!DAGOSTINO(P3:P102)</f>
        <v>58.838267491046523</v>
      </c>
      <c r="CN114" s="15">
        <f>[1]!DAGOSTINO(Q3:Q102)</f>
        <v>2.6022897307678328</v>
      </c>
      <c r="CO114" s="15">
        <f>[1]!DAGOSTINO(R3:R102)</f>
        <v>54.917254567047962</v>
      </c>
      <c r="CP114" s="15">
        <f>[1]!DAGOSTINO(S3:S102)</f>
        <v>2.7120669012565455</v>
      </c>
      <c r="CQ114" s="15">
        <f>[1]!DAGOSTINO(T3:T102)</f>
        <v>54.917254567047962</v>
      </c>
      <c r="CR114" s="15">
        <f>[1]!DAGOSTINO(U3:U102)</f>
        <v>1.3545936968041083</v>
      </c>
      <c r="CS114" s="15">
        <f>[1]!DAGOSTINO(V3:V102)</f>
        <v>86.269341626609943</v>
      </c>
      <c r="CT114" s="15">
        <f>[1]!DAGOSTINO(W3:W102)</f>
        <v>815.61222668803362</v>
      </c>
      <c r="CU114" s="15">
        <f>[1]!DAGOSTINO(X3:X102)</f>
        <v>1.2568451443957915</v>
      </c>
      <c r="CV114" s="15">
        <f>[1]!DAGOSTINO(Y3:Y102)</f>
        <v>86.269341626609943</v>
      </c>
      <c r="CW114" s="15">
        <f>[1]!DAGOSTINO(Z3:Z102)</f>
        <v>815.61222668803362</v>
      </c>
      <c r="CX114" s="15">
        <f>[1]!DAGOSTINO(AA3:AA102)</f>
        <v>1.970764329341169</v>
      </c>
      <c r="CY114" s="15">
        <f>[1]!DAGOSTINO(AB3:AB102)</f>
        <v>93.617912260887863</v>
      </c>
      <c r="CZ114" s="15">
        <f>[1]!DAGOSTINO(AC3:AC102)</f>
        <v>815.61222668803362</v>
      </c>
      <c r="DA114" s="15">
        <f>[1]!DAGOSTINO(AD3:AD102)</f>
        <v>2.5191440974680819</v>
      </c>
      <c r="DB114" s="15">
        <f>[1]!DAGOSTINO(AE3:AE102)</f>
        <v>86.269341626609943</v>
      </c>
      <c r="DC114" s="15">
        <f>[1]!DAGOSTINO(AF3:AF102)</f>
        <v>815.61222668803362</v>
      </c>
      <c r="DD114" s="15">
        <f>[1]!DAGOSTINO(AG3:AG102)</f>
        <v>0.69118248708040064</v>
      </c>
      <c r="DE114" s="15">
        <f>[1]!DAGOSTINO(AH3:AH102)</f>
        <v>86.269341626609943</v>
      </c>
      <c r="DF114" s="15">
        <f>[1]!DAGOSTINO(AI3:AI102)</f>
        <v>815.61222668803362</v>
      </c>
    </row>
    <row r="115" spans="1:110" x14ac:dyDescent="0.45">
      <c r="A115" t="s">
        <v>9</v>
      </c>
      <c r="B115">
        <f>B116-B117</f>
        <v>1.887379141862804E-15</v>
      </c>
      <c r="C115">
        <f t="shared" ref="C115:AJ115" si="16">C116-C117</f>
        <v>0</v>
      </c>
      <c r="D115">
        <f t="shared" si="16"/>
        <v>2.1094237467877974E-15</v>
      </c>
      <c r="E115">
        <f t="shared" si="16"/>
        <v>0</v>
      </c>
      <c r="F115">
        <f t="shared" si="16"/>
        <v>1.6653345369376969E-15</v>
      </c>
      <c r="G115">
        <f t="shared" si="16"/>
        <v>5.3290705182007956E-15</v>
      </c>
      <c r="H115">
        <f t="shared" si="16"/>
        <v>2.1094237467877974E-15</v>
      </c>
      <c r="I115">
        <f t="shared" si="16"/>
        <v>0</v>
      </c>
      <c r="J115">
        <f t="shared" si="16"/>
        <v>2.5535129566379042E-15</v>
      </c>
      <c r="K115">
        <f t="shared" si="16"/>
        <v>0</v>
      </c>
      <c r="L115">
        <f t="shared" si="16"/>
        <v>2.6645352591004009E-15</v>
      </c>
      <c r="M115">
        <f t="shared" si="16"/>
        <v>1.7874590696465096E-14</v>
      </c>
      <c r="N115">
        <f t="shared" si="16"/>
        <v>2.5535129566379042E-15</v>
      </c>
      <c r="O115">
        <f t="shared" si="16"/>
        <v>1.7874590696465096E-14</v>
      </c>
      <c r="P115">
        <f t="shared" si="16"/>
        <v>2.1094237467878037E-15</v>
      </c>
      <c r="Q115">
        <f t="shared" si="16"/>
        <v>3.2085445411667005E-14</v>
      </c>
      <c r="R115">
        <f t="shared" si="16"/>
        <v>2.6645352591004009E-15</v>
      </c>
      <c r="S115">
        <f t="shared" si="16"/>
        <v>1.7874590696465096E-14</v>
      </c>
      <c r="T115">
        <f t="shared" si="16"/>
        <v>2.9976021664879037E-15</v>
      </c>
      <c r="U115">
        <f t="shared" si="16"/>
        <v>1.7874590696465096E-14</v>
      </c>
      <c r="V115">
        <f t="shared" si="16"/>
        <v>2.775557561562904E-15</v>
      </c>
      <c r="W115">
        <f t="shared" si="16"/>
        <v>4.9182879990893696E-14</v>
      </c>
      <c r="X115">
        <f t="shared" si="16"/>
        <v>0</v>
      </c>
      <c r="Y115" s="20">
        <f t="shared" si="16"/>
        <v>2.775557561562904E-15</v>
      </c>
      <c r="Z115" s="20">
        <f t="shared" si="16"/>
        <v>4.9182879990893696E-14</v>
      </c>
      <c r="AA115" s="20">
        <f t="shared" si="16"/>
        <v>0</v>
      </c>
      <c r="AB115" s="20">
        <f t="shared" si="16"/>
        <v>2.8865798640254007E-15</v>
      </c>
      <c r="AC115" s="20">
        <f t="shared" si="16"/>
        <v>6.9610983643997189E-14</v>
      </c>
      <c r="AD115" s="20">
        <f t="shared" si="16"/>
        <v>0</v>
      </c>
      <c r="AE115" s="20">
        <f t="shared" si="16"/>
        <v>2.8865798640254007E-15</v>
      </c>
      <c r="AF115" s="20">
        <f t="shared" si="16"/>
        <v>4.9182879990893696E-14</v>
      </c>
      <c r="AG115">
        <f t="shared" si="16"/>
        <v>0</v>
      </c>
      <c r="AH115">
        <f t="shared" si="16"/>
        <v>2.4424906541753002E-15</v>
      </c>
      <c r="AI115">
        <f t="shared" si="16"/>
        <v>4.9182879990893696E-14</v>
      </c>
      <c r="AJ115">
        <f t="shared" si="16"/>
        <v>0</v>
      </c>
      <c r="AL115" t="s">
        <v>23</v>
      </c>
      <c r="AM115" s="8">
        <f>_xlfn.QUARTILE.INC(A3:A102,1)</f>
        <v>5.5067062021407701E-14</v>
      </c>
      <c r="AN115" s="9">
        <f t="shared" ref="AN115:BU115" si="17">_xlfn.QUARTILE.INC(B3:B102,1)</f>
        <v>5.3068660577082401E-14</v>
      </c>
      <c r="AO115" s="9">
        <f t="shared" si="17"/>
        <v>5.5289106626332701E-14</v>
      </c>
      <c r="AP115" s="9">
        <f t="shared" si="17"/>
        <v>5.3068660577082401E-14</v>
      </c>
      <c r="AQ115" s="9">
        <f t="shared" si="17"/>
        <v>5.4262150328554475E-14</v>
      </c>
      <c r="AR115" s="9">
        <f t="shared" si="17"/>
        <v>5.7176485768195499E-14</v>
      </c>
      <c r="AS115" s="9">
        <f t="shared" si="17"/>
        <v>5.4400928206632601E-14</v>
      </c>
      <c r="AT115" s="9">
        <f t="shared" si="17"/>
        <v>5.3068660577082401E-14</v>
      </c>
      <c r="AU115" s="9">
        <f t="shared" si="17"/>
        <v>5.4400928206632601E-14</v>
      </c>
      <c r="AV115" s="9">
        <f t="shared" si="17"/>
        <v>5.3068660577082401E-14</v>
      </c>
      <c r="AW115" s="9">
        <f t="shared" si="17"/>
        <v>5.4511950509095098E-14</v>
      </c>
      <c r="AX115" s="9">
        <f t="shared" si="17"/>
        <v>5.6843418860808002E-14</v>
      </c>
      <c r="AY115" s="9">
        <f t="shared" si="17"/>
        <v>5.4400928206632601E-14</v>
      </c>
      <c r="AZ115" s="9">
        <f t="shared" si="17"/>
        <v>5.6843418860808002E-14</v>
      </c>
      <c r="BA115" s="9">
        <f t="shared" si="17"/>
        <v>5.4733995114020199E-14</v>
      </c>
      <c r="BB115" s="9">
        <f t="shared" si="17"/>
        <v>5.8508753397745699E-14</v>
      </c>
      <c r="BC115" s="9">
        <f t="shared" si="17"/>
        <v>5.4956039718945198E-14</v>
      </c>
      <c r="BD115" s="9">
        <f t="shared" si="17"/>
        <v>5.6843418860808002E-14</v>
      </c>
      <c r="BE115" s="9">
        <f t="shared" si="17"/>
        <v>5.5039306445792072E-14</v>
      </c>
      <c r="BF115" s="9">
        <f t="shared" si="17"/>
        <v>5.6843418860808002E-14</v>
      </c>
      <c r="BG115" s="9">
        <f t="shared" si="17"/>
        <v>5.4733995114020199E-14</v>
      </c>
      <c r="BH115" s="9">
        <f t="shared" si="17"/>
        <v>6.0285110237146E-14</v>
      </c>
      <c r="BI115" s="9">
        <f t="shared" si="17"/>
        <v>5.4733995114020199E-14</v>
      </c>
      <c r="BJ115" s="9">
        <f t="shared" si="17"/>
        <v>5.4845017416482702E-14</v>
      </c>
      <c r="BK115" s="9">
        <f t="shared" si="17"/>
        <v>6.0285110237146E-14</v>
      </c>
      <c r="BL115" s="9">
        <f t="shared" si="17"/>
        <v>5.4733995114020199E-14</v>
      </c>
      <c r="BM115" s="9">
        <f t="shared" si="17"/>
        <v>5.5067062021407701E-14</v>
      </c>
      <c r="BN115" s="9">
        <f t="shared" si="17"/>
        <v>6.1839422471621194E-14</v>
      </c>
      <c r="BO115" s="9">
        <f t="shared" si="17"/>
        <v>5.4733995114020199E-14</v>
      </c>
      <c r="BP115" s="9">
        <f t="shared" si="17"/>
        <v>5.4956039718945198E-14</v>
      </c>
      <c r="BQ115" s="9">
        <f t="shared" si="17"/>
        <v>6.0285110237146E-14</v>
      </c>
      <c r="BR115" s="9">
        <f t="shared" si="17"/>
        <v>5.4733995114020199E-14</v>
      </c>
      <c r="BS115" s="9">
        <f t="shared" si="17"/>
        <v>5.4956039718945198E-14</v>
      </c>
      <c r="BT115" s="9">
        <f t="shared" si="17"/>
        <v>6.0285110237146E-14</v>
      </c>
      <c r="BU115" s="10">
        <f t="shared" si="17"/>
        <v>5.4733995114020199E-14</v>
      </c>
      <c r="BW115" t="s">
        <v>33</v>
      </c>
      <c r="BX115">
        <f>[1]!DPTEST(A3:A102)</f>
        <v>0.32927262258058176</v>
      </c>
      <c r="BY115">
        <f>[1]!DPTEST(B3:B102)</f>
        <v>0</v>
      </c>
      <c r="BZ115">
        <f>[1]!DPTEST(C3:C102)</f>
        <v>0.5658433328102731</v>
      </c>
      <c r="CA115">
        <f>[1]!DPTEST(D3:D102)</f>
        <v>0</v>
      </c>
      <c r="CB115">
        <f>[1]!DPTEST(E3:E102)</f>
        <v>0.84049071840633727</v>
      </c>
      <c r="CC115">
        <f>[1]!DPTEST(F3:F102)</f>
        <v>2.6360317875429029E-4</v>
      </c>
      <c r="CD115">
        <f>[1]!DPTEST(G3:G102)</f>
        <v>3.9575250546514118E-3</v>
      </c>
      <c r="CE115">
        <f>[1]!DPTEST(H3:H102)</f>
        <v>0</v>
      </c>
      <c r="CF115">
        <f>[1]!DPTEST(I3:I102)</f>
        <v>9.5640803029484189E-6</v>
      </c>
      <c r="CG115">
        <f>[1]!DPTEST(J3:J102)</f>
        <v>0</v>
      </c>
      <c r="CH115">
        <f>[1]!DPTEST(K3:K102)</f>
        <v>0.11431964347559787</v>
      </c>
      <c r="CI115">
        <f>[1]!DPTEST(L3:L102)</f>
        <v>2.7968738436356944E-12</v>
      </c>
      <c r="CJ115">
        <f>[1]!DPTEST(M3:M102)</f>
        <v>0.27457132445023236</v>
      </c>
      <c r="CK115">
        <f>[1]!DPTEST(N3:N102)</f>
        <v>1.1004530620084552E-12</v>
      </c>
      <c r="CL115">
        <f>[1]!DPTEST(O3:O102)</f>
        <v>0.18638550171745738</v>
      </c>
      <c r="CM115">
        <f>[1]!DPTEST(P3:P102)</f>
        <v>1.6731060981101109E-13</v>
      </c>
      <c r="CN115">
        <f>[1]!DPTEST(Q3:Q102)</f>
        <v>0.27221995935600352</v>
      </c>
      <c r="CO115">
        <f>[1]!DPTEST(R3:R102)</f>
        <v>1.1881606809538425E-12</v>
      </c>
      <c r="CP115">
        <f>[1]!DPTEST(S3:S102)</f>
        <v>0.25768085635733473</v>
      </c>
      <c r="CQ115">
        <f>[1]!DPTEST(T3:T102)</f>
        <v>1.1881606809538425E-12</v>
      </c>
      <c r="CR115">
        <f>[1]!DPTEST(U3:U102)</f>
        <v>0.50798830749937696</v>
      </c>
      <c r="CS115">
        <f>[1]!DPTEST(V3:V102)</f>
        <v>0</v>
      </c>
      <c r="CT115">
        <f>[1]!DPTEST(W3:W102)</f>
        <v>0</v>
      </c>
      <c r="CU115">
        <f>[1]!DPTEST(X3:X102)</f>
        <v>0.53343258908788271</v>
      </c>
      <c r="CV115">
        <f>[1]!DPTEST(Y3:Y102)</f>
        <v>0</v>
      </c>
      <c r="CW115">
        <f>[1]!DPTEST(Z3:Z102)</f>
        <v>0</v>
      </c>
      <c r="CX115">
        <f>[1]!DPTEST(AA3:AA102)</f>
        <v>0.3732965389244105</v>
      </c>
      <c r="CY115">
        <f>[1]!DPTEST(AB3:AB102)</f>
        <v>0</v>
      </c>
      <c r="CZ115">
        <f>[1]!DPTEST(AC3:AC102)</f>
        <v>0</v>
      </c>
      <c r="DA115">
        <f>[1]!DPTEST(AD3:AD102)</f>
        <v>0.28377544257773446</v>
      </c>
      <c r="DB115">
        <f>[1]!DPTEST(AE3:AE102)</f>
        <v>0</v>
      </c>
      <c r="DC115">
        <f>[1]!DPTEST(AF3:AF102)</f>
        <v>0</v>
      </c>
      <c r="DD115">
        <f>[1]!DPTEST(AG3:AG102)</f>
        <v>0.70780174652029482</v>
      </c>
      <c r="DE115">
        <f>[1]!DPTEST(AH3:AH102)</f>
        <v>0</v>
      </c>
      <c r="DF115">
        <f>[1]!DPTEST(AI3:AI102)</f>
        <v>0</v>
      </c>
    </row>
    <row r="116" spans="1:110" x14ac:dyDescent="0.45">
      <c r="A116" t="s">
        <v>10</v>
      </c>
      <c r="B116">
        <f>MAX(A3:A102)</f>
        <v>5.6399329650957902E-14</v>
      </c>
      <c r="C116">
        <f t="shared" ref="C116:AJ116" si="18">MAX(B3:B102)</f>
        <v>5.3068660577082401E-14</v>
      </c>
      <c r="D116">
        <f t="shared" si="18"/>
        <v>5.6732396558345499E-14</v>
      </c>
      <c r="E116">
        <f t="shared" si="18"/>
        <v>5.3068660577082401E-14</v>
      </c>
      <c r="F116">
        <f t="shared" si="18"/>
        <v>5.5178084323870198E-14</v>
      </c>
      <c r="G116">
        <f t="shared" si="18"/>
        <v>6.1950444774083697E-14</v>
      </c>
      <c r="H116">
        <f t="shared" si="18"/>
        <v>5.5400128928795299E-14</v>
      </c>
      <c r="I116">
        <f t="shared" si="18"/>
        <v>5.3068660577082401E-14</v>
      </c>
      <c r="J116">
        <f t="shared" si="18"/>
        <v>5.6399329650957902E-14</v>
      </c>
      <c r="K116">
        <f t="shared" si="18"/>
        <v>5.3068660577082401E-14</v>
      </c>
      <c r="L116">
        <f t="shared" si="18"/>
        <v>5.6288307348495399E-14</v>
      </c>
      <c r="M116">
        <f t="shared" si="18"/>
        <v>7.2386541205560194E-14</v>
      </c>
      <c r="N116">
        <f t="shared" si="18"/>
        <v>5.6177285046032902E-14</v>
      </c>
      <c r="O116">
        <f t="shared" si="18"/>
        <v>7.2386541205560194E-14</v>
      </c>
      <c r="P116">
        <f t="shared" si="18"/>
        <v>5.6177285046032902E-14</v>
      </c>
      <c r="Q116">
        <f t="shared" si="18"/>
        <v>8.6819440525687204E-14</v>
      </c>
      <c r="R116">
        <f t="shared" si="18"/>
        <v>5.6732396558345499E-14</v>
      </c>
      <c r="S116">
        <f t="shared" si="18"/>
        <v>7.2386541205560194E-14</v>
      </c>
      <c r="T116">
        <f t="shared" si="18"/>
        <v>5.6954441163270505E-14</v>
      </c>
      <c r="U116">
        <f t="shared" si="18"/>
        <v>7.2386541205560194E-14</v>
      </c>
      <c r="V116">
        <f t="shared" si="18"/>
        <v>5.6843418860808002E-14</v>
      </c>
      <c r="W116">
        <f t="shared" si="18"/>
        <v>1.0480505352461399E-13</v>
      </c>
      <c r="X116">
        <f t="shared" si="18"/>
        <v>5.4733995114020199E-14</v>
      </c>
      <c r="Y116" s="20">
        <f t="shared" si="18"/>
        <v>5.6843418860808002E-14</v>
      </c>
      <c r="Z116" s="20">
        <f t="shared" si="18"/>
        <v>1.0480505352461399E-13</v>
      </c>
      <c r="AA116" s="20">
        <f t="shared" si="18"/>
        <v>5.4733995114020199E-14</v>
      </c>
      <c r="AB116" s="20">
        <f t="shared" si="18"/>
        <v>5.6843418860808002E-14</v>
      </c>
      <c r="AC116" s="20">
        <f t="shared" si="18"/>
        <v>1.2512213487525499E-13</v>
      </c>
      <c r="AD116" s="20">
        <f t="shared" si="18"/>
        <v>5.4733995114020199E-14</v>
      </c>
      <c r="AE116" s="20">
        <f t="shared" si="18"/>
        <v>5.7176485768195499E-14</v>
      </c>
      <c r="AF116" s="20">
        <f t="shared" si="18"/>
        <v>1.0480505352461399E-13</v>
      </c>
      <c r="AG116">
        <f t="shared" si="18"/>
        <v>5.4733995114020199E-14</v>
      </c>
      <c r="AH116">
        <f t="shared" si="18"/>
        <v>5.6621374255882902E-14</v>
      </c>
      <c r="AI116">
        <f t="shared" si="18"/>
        <v>1.0480505352461399E-13</v>
      </c>
      <c r="AJ116">
        <f t="shared" si="18"/>
        <v>5.4733995114020199E-14</v>
      </c>
      <c r="AL116" t="s">
        <v>3</v>
      </c>
      <c r="AM116" s="8">
        <f>MEDIAN(A3:A102)</f>
        <v>5.5289106626332701E-14</v>
      </c>
      <c r="AN116" s="9">
        <f t="shared" ref="AN116:BU116" si="19">MEDIAN(B3:B102)</f>
        <v>5.3068660577082401E-14</v>
      </c>
      <c r="AO116" s="9">
        <f t="shared" si="19"/>
        <v>5.5511151231257802E-14</v>
      </c>
      <c r="AP116" s="9">
        <f t="shared" si="19"/>
        <v>5.3068660577082401E-14</v>
      </c>
      <c r="AQ116" s="9">
        <f t="shared" si="19"/>
        <v>5.4511950509095098E-14</v>
      </c>
      <c r="AR116" s="9">
        <f t="shared" si="19"/>
        <v>5.789813073420185E-14</v>
      </c>
      <c r="AS116" s="9">
        <f t="shared" si="19"/>
        <v>5.4622972811557702E-14</v>
      </c>
      <c r="AT116" s="9">
        <f t="shared" si="19"/>
        <v>5.3068660577082401E-14</v>
      </c>
      <c r="AU116" s="9">
        <f t="shared" si="19"/>
        <v>5.4622972811557702E-14</v>
      </c>
      <c r="AV116" s="9">
        <f t="shared" si="19"/>
        <v>5.3068660577082401E-14</v>
      </c>
      <c r="AW116" s="9">
        <f t="shared" si="19"/>
        <v>5.4733995114020199E-14</v>
      </c>
      <c r="AX116" s="9">
        <f t="shared" si="19"/>
        <v>5.8619775700208202E-14</v>
      </c>
      <c r="AY116" s="9">
        <f t="shared" si="19"/>
        <v>5.4845017416482702E-14</v>
      </c>
      <c r="AZ116" s="9">
        <f t="shared" si="19"/>
        <v>5.8564264548976957E-14</v>
      </c>
      <c r="BA116" s="9">
        <f t="shared" si="19"/>
        <v>5.501155087017645E-14</v>
      </c>
      <c r="BB116" s="9">
        <f t="shared" si="19"/>
        <v>6.0729199446996E-14</v>
      </c>
      <c r="BC116" s="9">
        <f t="shared" si="19"/>
        <v>5.5289106626332701E-14</v>
      </c>
      <c r="BD116" s="9">
        <f t="shared" si="19"/>
        <v>5.8453242246514441E-14</v>
      </c>
      <c r="BE116" s="9">
        <f t="shared" si="19"/>
        <v>5.5289106626332701E-14</v>
      </c>
      <c r="BF116" s="9">
        <f t="shared" si="19"/>
        <v>5.8453242246514441E-14</v>
      </c>
      <c r="BG116" s="9">
        <f t="shared" si="19"/>
        <v>5.523359547510145E-14</v>
      </c>
      <c r="BH116" s="9">
        <f t="shared" si="19"/>
        <v>6.29496454962463E-14</v>
      </c>
      <c r="BI116" s="9">
        <f t="shared" si="19"/>
        <v>5.4733995114020199E-14</v>
      </c>
      <c r="BJ116" s="9">
        <f t="shared" si="19"/>
        <v>5.5289106626332701E-14</v>
      </c>
      <c r="BK116" s="9">
        <f t="shared" si="19"/>
        <v>6.29496454962463E-14</v>
      </c>
      <c r="BL116" s="9">
        <f t="shared" si="19"/>
        <v>5.4733995114020199E-14</v>
      </c>
      <c r="BM116" s="9">
        <f t="shared" si="19"/>
        <v>5.5511151231257802E-14</v>
      </c>
      <c r="BN116" s="9">
        <f t="shared" si="19"/>
        <v>6.5836225360271745E-14</v>
      </c>
      <c r="BO116" s="9">
        <f t="shared" si="19"/>
        <v>5.4733995114020199E-14</v>
      </c>
      <c r="BP116" s="9">
        <f t="shared" si="19"/>
        <v>5.5400128928795299E-14</v>
      </c>
      <c r="BQ116" s="9">
        <f t="shared" si="19"/>
        <v>6.29496454962463E-14</v>
      </c>
      <c r="BR116" s="9">
        <f t="shared" si="19"/>
        <v>5.4733995114020199E-14</v>
      </c>
      <c r="BS116" s="9">
        <f t="shared" si="19"/>
        <v>5.5400128928795299E-14</v>
      </c>
      <c r="BT116" s="9">
        <f t="shared" si="19"/>
        <v>6.29496454962463E-14</v>
      </c>
      <c r="BU116" s="10">
        <f t="shared" si="19"/>
        <v>5.4733995114020199E-14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11</v>
      </c>
      <c r="B117">
        <f>MIN(A3:A102)</f>
        <v>5.4511950509095098E-14</v>
      </c>
      <c r="C117">
        <f t="shared" ref="C117:AJ117" si="20">MIN(B3:B102)</f>
        <v>5.3068660577082401E-14</v>
      </c>
      <c r="D117">
        <f t="shared" si="20"/>
        <v>5.4622972811557702E-14</v>
      </c>
      <c r="E117">
        <f t="shared" si="20"/>
        <v>5.3068660577082401E-14</v>
      </c>
      <c r="F117">
        <f t="shared" si="20"/>
        <v>5.3512749786932501E-14</v>
      </c>
      <c r="G117">
        <f t="shared" si="20"/>
        <v>5.6621374255882902E-14</v>
      </c>
      <c r="H117">
        <f t="shared" si="20"/>
        <v>5.3290705182007501E-14</v>
      </c>
      <c r="I117">
        <f t="shared" si="20"/>
        <v>5.3068660577082401E-14</v>
      </c>
      <c r="J117">
        <f t="shared" si="20"/>
        <v>5.3845816694319998E-14</v>
      </c>
      <c r="K117">
        <f t="shared" si="20"/>
        <v>5.3068660577082401E-14</v>
      </c>
      <c r="L117">
        <f t="shared" si="20"/>
        <v>5.3623772089394998E-14</v>
      </c>
      <c r="M117">
        <f t="shared" si="20"/>
        <v>5.4511950509095098E-14</v>
      </c>
      <c r="N117">
        <f t="shared" si="20"/>
        <v>5.3623772089394998E-14</v>
      </c>
      <c r="O117">
        <f t="shared" si="20"/>
        <v>5.4511950509095098E-14</v>
      </c>
      <c r="P117">
        <f t="shared" si="20"/>
        <v>5.4067861299245098E-14</v>
      </c>
      <c r="Q117">
        <f t="shared" si="20"/>
        <v>5.4733995114020199E-14</v>
      </c>
      <c r="R117">
        <f t="shared" si="20"/>
        <v>5.4067861299245098E-14</v>
      </c>
      <c r="S117">
        <f t="shared" si="20"/>
        <v>5.4511950509095098E-14</v>
      </c>
      <c r="T117">
        <f t="shared" si="20"/>
        <v>5.3956838996782602E-14</v>
      </c>
      <c r="U117">
        <f t="shared" si="20"/>
        <v>5.4511950509095098E-14</v>
      </c>
      <c r="V117">
        <f t="shared" si="20"/>
        <v>5.4067861299245098E-14</v>
      </c>
      <c r="W117">
        <f t="shared" si="20"/>
        <v>5.5622173533720298E-14</v>
      </c>
      <c r="X117">
        <f t="shared" si="20"/>
        <v>5.4733995114020199E-14</v>
      </c>
      <c r="Y117" s="20">
        <f t="shared" si="20"/>
        <v>5.4067861299245098E-14</v>
      </c>
      <c r="Z117" s="20">
        <f t="shared" si="20"/>
        <v>5.5622173533720298E-14</v>
      </c>
      <c r="AA117" s="20">
        <f t="shared" si="20"/>
        <v>5.4733995114020199E-14</v>
      </c>
      <c r="AB117" s="20">
        <f t="shared" si="20"/>
        <v>5.3956838996782602E-14</v>
      </c>
      <c r="AC117" s="20">
        <f t="shared" si="20"/>
        <v>5.5511151231257802E-14</v>
      </c>
      <c r="AD117" s="20">
        <f t="shared" si="20"/>
        <v>5.4733995114020199E-14</v>
      </c>
      <c r="AE117" s="20">
        <f t="shared" si="20"/>
        <v>5.4289905904170098E-14</v>
      </c>
      <c r="AF117" s="20">
        <f t="shared" si="20"/>
        <v>5.5622173533720298E-14</v>
      </c>
      <c r="AG117">
        <f t="shared" si="20"/>
        <v>5.4733995114020199E-14</v>
      </c>
      <c r="AH117">
        <f t="shared" si="20"/>
        <v>5.4178883601707601E-14</v>
      </c>
      <c r="AI117">
        <f t="shared" si="20"/>
        <v>5.5622173533720298E-14</v>
      </c>
      <c r="AJ117">
        <f t="shared" si="20"/>
        <v>5.4733995114020199E-14</v>
      </c>
      <c r="AL117" t="s">
        <v>24</v>
      </c>
      <c r="AM117" s="8">
        <f>_xlfn.QUARTILE.INC(A3:A102,3)</f>
        <v>5.5538906806873424E-14</v>
      </c>
      <c r="AN117" s="9">
        <f t="shared" ref="AN117:BU117" si="21">_xlfn.QUARTILE.INC(B3:B102,3)</f>
        <v>5.3068660577082401E-14</v>
      </c>
      <c r="AO117" s="9">
        <f t="shared" si="21"/>
        <v>5.5733195836182802E-14</v>
      </c>
      <c r="AP117" s="9">
        <f t="shared" si="21"/>
        <v>5.3068660577082401E-14</v>
      </c>
      <c r="AQ117" s="9">
        <f t="shared" si="21"/>
        <v>5.4733995114020199E-14</v>
      </c>
      <c r="AR117" s="9">
        <f t="shared" si="21"/>
        <v>5.8508753397745699E-14</v>
      </c>
      <c r="AS117" s="9">
        <f t="shared" si="21"/>
        <v>5.4845017416482702E-14</v>
      </c>
      <c r="AT117" s="9">
        <f t="shared" si="21"/>
        <v>5.3068660577082401E-14</v>
      </c>
      <c r="AU117" s="9">
        <f t="shared" si="21"/>
        <v>5.4845017416482702E-14</v>
      </c>
      <c r="AV117" s="9">
        <f t="shared" si="21"/>
        <v>5.3068660577082401E-14</v>
      </c>
      <c r="AW117" s="9">
        <f t="shared" si="21"/>
        <v>5.5067062021407701E-14</v>
      </c>
      <c r="AX117" s="9">
        <f t="shared" si="21"/>
        <v>6.0174087934683396E-14</v>
      </c>
      <c r="AY117" s="9">
        <f t="shared" si="21"/>
        <v>5.5205839899485821E-14</v>
      </c>
      <c r="AZ117" s="9">
        <f t="shared" si="21"/>
        <v>6.0174087934683396E-14</v>
      </c>
      <c r="BA117" s="9">
        <f t="shared" si="21"/>
        <v>5.5400128928795299E-14</v>
      </c>
      <c r="BB117" s="9">
        <f t="shared" si="21"/>
        <v>6.3310467979249526E-14</v>
      </c>
      <c r="BC117" s="9">
        <f t="shared" si="21"/>
        <v>5.5844218138645298E-14</v>
      </c>
      <c r="BD117" s="9">
        <f t="shared" si="21"/>
        <v>6.0174087934683396E-14</v>
      </c>
      <c r="BE117" s="9">
        <f t="shared" si="21"/>
        <v>5.5622173533720298E-14</v>
      </c>
      <c r="BF117" s="9">
        <f t="shared" si="21"/>
        <v>6.0174087934683396E-14</v>
      </c>
      <c r="BG117" s="9">
        <f t="shared" si="21"/>
        <v>5.5622173533720298E-14</v>
      </c>
      <c r="BH117" s="9">
        <f t="shared" si="21"/>
        <v>6.6058269965196802E-14</v>
      </c>
      <c r="BI117" s="9">
        <f t="shared" si="21"/>
        <v>5.4733995114020199E-14</v>
      </c>
      <c r="BJ117" s="9">
        <f t="shared" si="21"/>
        <v>5.5622173533720298E-14</v>
      </c>
      <c r="BK117" s="9">
        <f t="shared" si="21"/>
        <v>6.6058269965196802E-14</v>
      </c>
      <c r="BL117" s="9">
        <f t="shared" si="21"/>
        <v>5.4733995114020199E-14</v>
      </c>
      <c r="BM117" s="9">
        <f t="shared" si="21"/>
        <v>5.5955240441107801E-14</v>
      </c>
      <c r="BN117" s="9">
        <f t="shared" si="21"/>
        <v>7.0887740122316169E-14</v>
      </c>
      <c r="BO117" s="9">
        <f t="shared" si="21"/>
        <v>5.4733995114020199E-14</v>
      </c>
      <c r="BP117" s="9">
        <f t="shared" si="21"/>
        <v>5.5871973714260927E-14</v>
      </c>
      <c r="BQ117" s="9">
        <f t="shared" si="21"/>
        <v>6.6058269965196802E-14</v>
      </c>
      <c r="BR117" s="9">
        <f t="shared" si="21"/>
        <v>5.4733995114020199E-14</v>
      </c>
      <c r="BS117" s="9">
        <f t="shared" si="21"/>
        <v>5.5622173533720298E-14</v>
      </c>
      <c r="BT117" s="9">
        <f t="shared" si="21"/>
        <v>6.6058269965196802E-14</v>
      </c>
      <c r="BU117" s="10">
        <f t="shared" si="21"/>
        <v>5.4733995114020199E-14</v>
      </c>
      <c r="BW117" s="1" t="s">
        <v>35</v>
      </c>
      <c r="BX117" s="14" t="str">
        <f>IF(BX115&lt;BX116,"no","yes")</f>
        <v>yes</v>
      </c>
      <c r="BY117" s="14" t="str">
        <f t="shared" ref="BY117:DF117" si="22">IF(BY115&lt;BY116,"no","yes")</f>
        <v>no</v>
      </c>
      <c r="BZ117" s="14" t="str">
        <f t="shared" si="22"/>
        <v>yes</v>
      </c>
      <c r="CA117" s="14" t="str">
        <f t="shared" si="22"/>
        <v>no</v>
      </c>
      <c r="CB117" s="14" t="str">
        <f t="shared" si="22"/>
        <v>yes</v>
      </c>
      <c r="CC117" s="14" t="str">
        <f t="shared" si="22"/>
        <v>no</v>
      </c>
      <c r="CD117" s="14" t="str">
        <f t="shared" si="22"/>
        <v>no</v>
      </c>
      <c r="CE117" s="14" t="str">
        <f t="shared" si="22"/>
        <v>no</v>
      </c>
      <c r="CF117" s="14" t="str">
        <f t="shared" si="22"/>
        <v>no</v>
      </c>
      <c r="CG117" s="14" t="str">
        <f t="shared" si="22"/>
        <v>no</v>
      </c>
      <c r="CH117" s="14" t="str">
        <f t="shared" si="22"/>
        <v>yes</v>
      </c>
      <c r="CI117" s="14" t="str">
        <f t="shared" si="22"/>
        <v>no</v>
      </c>
      <c r="CJ117" s="14" t="str">
        <f t="shared" si="22"/>
        <v>yes</v>
      </c>
      <c r="CK117" s="14" t="str">
        <f t="shared" si="22"/>
        <v>no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no</v>
      </c>
      <c r="CP117" s="14" t="str">
        <f t="shared" si="22"/>
        <v>yes</v>
      </c>
      <c r="CQ117" s="14" t="str">
        <f t="shared" si="22"/>
        <v>no</v>
      </c>
      <c r="CR117" s="14" t="str">
        <f t="shared" si="22"/>
        <v>yes</v>
      </c>
      <c r="CS117" s="14" t="str">
        <f t="shared" si="22"/>
        <v>no</v>
      </c>
      <c r="CT117" s="14" t="str">
        <f t="shared" si="22"/>
        <v>no</v>
      </c>
      <c r="CU117" s="14" t="str">
        <f t="shared" si="22"/>
        <v>yes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yes</v>
      </c>
      <c r="CY117" s="14" t="str">
        <f t="shared" si="22"/>
        <v>no</v>
      </c>
      <c r="CZ117" s="14" t="str">
        <f t="shared" si="22"/>
        <v>no</v>
      </c>
      <c r="DA117" s="14" t="str">
        <f t="shared" si="22"/>
        <v>yes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yes</v>
      </c>
      <c r="DE117" s="14" t="str">
        <f t="shared" si="22"/>
        <v>no</v>
      </c>
      <c r="DF117" s="14" t="str">
        <f t="shared" si="22"/>
        <v>no</v>
      </c>
    </row>
    <row r="118" spans="1:110" x14ac:dyDescent="0.45">
      <c r="A118" t="s">
        <v>12</v>
      </c>
      <c r="B118">
        <f>SUM(A3:A102)</f>
        <v>5.5349058669662538E-12</v>
      </c>
      <c r="C118">
        <f t="shared" ref="C118:AJ118" si="23">SUM(B3:B102)</f>
        <v>5.3068660577082466E-12</v>
      </c>
      <c r="D118">
        <f t="shared" si="23"/>
        <v>5.5533355691750322E-12</v>
      </c>
      <c r="E118">
        <f t="shared" si="23"/>
        <v>5.3068660577082466E-12</v>
      </c>
      <c r="F118">
        <f t="shared" si="23"/>
        <v>5.4479754041381049E-12</v>
      </c>
      <c r="G118">
        <f t="shared" si="23"/>
        <v>5.8041349504378551E-12</v>
      </c>
      <c r="H118">
        <f t="shared" si="23"/>
        <v>5.4658499948345699E-12</v>
      </c>
      <c r="I118">
        <f t="shared" si="23"/>
        <v>5.3068660577082466E-12</v>
      </c>
      <c r="J118">
        <f t="shared" si="23"/>
        <v>5.4697357754207579E-12</v>
      </c>
      <c r="K118">
        <f t="shared" si="23"/>
        <v>5.3068660577082466E-12</v>
      </c>
      <c r="L118">
        <f t="shared" si="23"/>
        <v>5.4786175596177592E-12</v>
      </c>
      <c r="M118">
        <f t="shared" si="23"/>
        <v>5.87452309019909E-12</v>
      </c>
      <c r="N118">
        <f t="shared" si="23"/>
        <v>5.48439071934581E-12</v>
      </c>
      <c r="O118">
        <f t="shared" si="23"/>
        <v>5.8717475326375271E-12</v>
      </c>
      <c r="P118">
        <f t="shared" si="23"/>
        <v>5.5045967783939878E-12</v>
      </c>
      <c r="Q118">
        <f t="shared" si="23"/>
        <v>6.1700644593543067E-12</v>
      </c>
      <c r="R118">
        <f t="shared" si="23"/>
        <v>5.5370152907130424E-12</v>
      </c>
      <c r="S118">
        <f t="shared" si="23"/>
        <v>5.8723026441498397E-12</v>
      </c>
      <c r="T118">
        <f t="shared" si="23"/>
        <v>5.5333515547317794E-12</v>
      </c>
      <c r="U118">
        <f t="shared" si="23"/>
        <v>5.8723026441498397E-12</v>
      </c>
      <c r="V118">
        <f t="shared" si="23"/>
        <v>5.5222493244855278E-12</v>
      </c>
      <c r="W118">
        <f t="shared" si="23"/>
        <v>6.4398486543382189E-12</v>
      </c>
      <c r="X118">
        <f t="shared" si="23"/>
        <v>5.4733995114020209E-12</v>
      </c>
      <c r="Y118" s="20">
        <f t="shared" si="23"/>
        <v>5.523359547510153E-12</v>
      </c>
      <c r="Z118" s="20">
        <f t="shared" si="23"/>
        <v>6.4398486543382189E-12</v>
      </c>
      <c r="AA118" s="20">
        <f t="shared" si="23"/>
        <v>5.4733995114020209E-12</v>
      </c>
      <c r="AB118" s="20">
        <f t="shared" si="23"/>
        <v>5.5432325396509433E-12</v>
      </c>
      <c r="AC118" s="20">
        <f t="shared" si="23"/>
        <v>6.7550409710293016E-12</v>
      </c>
      <c r="AD118" s="20">
        <f t="shared" si="23"/>
        <v>5.4733995114020209E-12</v>
      </c>
      <c r="AE118" s="20">
        <f t="shared" si="23"/>
        <v>5.5453419633977311E-12</v>
      </c>
      <c r="AF118" s="20">
        <f t="shared" si="23"/>
        <v>6.4398486543382189E-12</v>
      </c>
      <c r="AG118">
        <f t="shared" si="23"/>
        <v>5.4733995114020209E-12</v>
      </c>
      <c r="AH118">
        <f t="shared" si="23"/>
        <v>5.5337956439416295E-12</v>
      </c>
      <c r="AI118">
        <f t="shared" si="23"/>
        <v>6.4398486543382189E-12</v>
      </c>
      <c r="AJ118">
        <f t="shared" si="23"/>
        <v>5.4733995114020209E-12</v>
      </c>
      <c r="AL118" t="s">
        <v>25</v>
      </c>
      <c r="AM118" s="8">
        <f t="array" ref="AM118">MAX(IF(ISBLANK(A3:A102),"",IF(A3:A102&lt;=AM117+$AM104*(AM117-AM115),A3:A102,"")))</f>
        <v>5.6399329650957902E-14</v>
      </c>
      <c r="AN118" s="9">
        <f t="array" ref="AN118">MAX(IF(ISBLANK(B3:B102),"",IF(B3:B102&lt;=AN117+$AM104*(AN117-AN115),B3:B102,"")))</f>
        <v>5.3068660577082401E-14</v>
      </c>
      <c r="AO118" s="9">
        <f t="array" ref="AO118">MAX(IF(ISBLANK(C3:C102),"",IF(C3:C102&lt;=AO117+$AM104*(AO117-AO115),C3:C102,"")))</f>
        <v>5.6399329650957902E-14</v>
      </c>
      <c r="AP118" s="9">
        <f t="array" ref="AP118">MAX(IF(ISBLANK(D3:D102),"",IF(D3:D102&lt;=AP117+$AM104*(AP117-AP115),D3:D102,"")))</f>
        <v>5.3068660577082401E-14</v>
      </c>
      <c r="AQ118" s="9">
        <f t="array" ref="AQ118">MAX(IF(ISBLANK(E3:E102),"",IF(E3:E102&lt;=AQ117+$AM104*(AQ117-AQ115),E3:E102,"")))</f>
        <v>5.5178084323870198E-14</v>
      </c>
      <c r="AR118" s="9">
        <f t="array" ref="AR118">MAX(IF(ISBLANK(F3:F102),"",IF(F3:F102&lt;=AR117+$AM104*(AR117-AR115),F3:F102,"")))</f>
        <v>6.0618177144533497E-14</v>
      </c>
      <c r="AS118" s="9">
        <f t="array" ref="AS118">MAX(IF(ISBLANK(G3:G102),"",IF(G3:G102&lt;=AS117+$AM104*(AS117-AS115),G3:G102,"")))</f>
        <v>5.5400128928795299E-14</v>
      </c>
      <c r="AT118" s="9">
        <f t="array" ref="AT118">MAX(IF(ISBLANK(H3:H102),"",IF(H3:H102&lt;=AT117+$AM104*(AT117-AT115),H3:H102,"")))</f>
        <v>5.3068660577082401E-14</v>
      </c>
      <c r="AU118" s="9">
        <f t="array" ref="AU118">MAX(IF(ISBLANK(I3:I102),"",IF(I3:I102&lt;=AU117+$AM104*(AU117-AU115),I3:I102,"")))</f>
        <v>5.5622173533720298E-14</v>
      </c>
      <c r="AV118" s="9">
        <f t="array" ref="AV118">MAX(IF(ISBLANK(J3:J102),"",IF(J3:J102&lt;=AV117+$AM104*(AV117-AV115),J3:J102,"")))</f>
        <v>5.3068660577082401E-14</v>
      </c>
      <c r="AW118" s="9">
        <f t="array" ref="AW118">MAX(IF(ISBLANK(K3:K102),"",IF(K3:K102&lt;=AW117+$AM104*(AW117-AW115),K3:K102,"")))</f>
        <v>5.6288307348495399E-14</v>
      </c>
      <c r="AX118" s="9">
        <f t="array" ref="AX118">MAX(IF(ISBLANK(L3:L102),"",IF(L3:L102&lt;=AX117+$AM104*(AX117-AX115),L3:L102,"")))</f>
        <v>6.3948846218409004E-14</v>
      </c>
      <c r="AY118" s="9">
        <f t="array" ref="AY118">MAX(IF(ISBLANK(M3:M102),"",IF(M3:M102&lt;=AY117+$AM104*(AY117-AY115),M3:M102,"")))</f>
        <v>5.6177285046032902E-14</v>
      </c>
      <c r="AZ118" s="9">
        <f t="array" ref="AZ118">MAX(IF(ISBLANK(N3:N102),"",IF(N3:N102&lt;=AZ117+$AM104*(AZ117-AZ115),N3:N102,"")))</f>
        <v>6.3948846218409004E-14</v>
      </c>
      <c r="BA118" s="9">
        <f t="array" ref="BA118">MAX(IF(ISBLANK(O3:O102),"",IF(O3:O102&lt;=BA117+$AM104*(BA117-BA115),O3:O102,"")))</f>
        <v>5.6177285046032902E-14</v>
      </c>
      <c r="BB118" s="9">
        <f t="array" ref="BB118">MAX(IF(ISBLANK(P3:P102),"",IF(P3:P102&lt;=BB117+$AM104*(BB117-BB115),P3:P102,"")))</f>
        <v>7.0499162063697402E-14</v>
      </c>
      <c r="BC118" s="9">
        <f t="array" ref="BC118">MAX(IF(ISBLANK(Q3:Q102),"",IF(Q3:Q102&lt;=BC117+$AM104*(BC117-BC115),Q3:Q102,"")))</f>
        <v>5.6732396558345499E-14</v>
      </c>
      <c r="BD118" s="9">
        <f t="array" ref="BD118">MAX(IF(ISBLANK(R3:R102),"",IF(R3:R102&lt;=BD117+$AM104*(BD117-BD115),R3:R102,"")))</f>
        <v>6.3948846218409004E-14</v>
      </c>
      <c r="BE118" s="9">
        <f t="array" ref="BE118">MAX(IF(ISBLANK(S3:S102),"",IF(S3:S102&lt;=BE117+$AM104*(BE117-BE115),S3:S102,"")))</f>
        <v>5.6288307348495399E-14</v>
      </c>
      <c r="BF118" s="9">
        <f t="array" ref="BF118">MAX(IF(ISBLANK(T3:T102),"",IF(T3:T102&lt;=BF117+$AM104*(BF117-BF115),T3:T102,"")))</f>
        <v>6.3948846218409004E-14</v>
      </c>
      <c r="BG118" s="9">
        <f t="array" ref="BG118">MAX(IF(ISBLANK(U3:U102),"",IF(U3:U102&lt;=BG117+$AM104*(BG117-BG115),U3:U102,"")))</f>
        <v>5.6843418860808002E-14</v>
      </c>
      <c r="BH118" s="9">
        <f t="array" ref="BH118">MAX(IF(ISBLANK(V3:V102),"",IF(V3:V102&lt;=BH117+$AM104*(BH117-BH115),V3:V102,"")))</f>
        <v>7.4495964952348004E-14</v>
      </c>
      <c r="BI118" s="9">
        <f t="array" ref="BI118">MAX(IF(ISBLANK(W3:W102),"",IF(W3:W102&lt;=BI117+$AM104*(BI117-BI115),W3:W102,"")))</f>
        <v>5.4733995114020199E-14</v>
      </c>
      <c r="BJ118" s="9">
        <f t="array" ref="BJ118">MAX(IF(ISBLANK(X3:X102),"",IF(X3:X102&lt;=BJ117+$AM104*(BJ117-BJ115),X3:X102,"")))</f>
        <v>5.6843418860808002E-14</v>
      </c>
      <c r="BK118" s="9">
        <f t="array" ref="BK118">MAX(IF(ISBLANK(Y3:Y102),"",IF(Y3:Y102&lt;=BK117+$AM104*(BK117-BK115),Y3:Y102,"")))</f>
        <v>7.4495964952348004E-14</v>
      </c>
      <c r="BL118" s="9">
        <f t="array" ref="BL118">MAX(IF(ISBLANK(Z3:Z102),"",IF(Z3:Z102&lt;=BL117+$AM104*(BL117-BL115),Z3:Z102,"")))</f>
        <v>5.4733995114020199E-14</v>
      </c>
      <c r="BM118" s="9">
        <f t="array" ref="BM118">MAX(IF(ISBLANK(AA3:AA102),"",IF(AA3:AA102&lt;=BM117+$AM104*(BM117-BM115),AA3:AA102,"")))</f>
        <v>5.6843418860808002E-14</v>
      </c>
      <c r="BN118" s="9">
        <f t="array" ref="BN118">MAX(IF(ISBLANK(AB3:AB102),"",IF(AB3:AB102&lt;=BN117+$AM104*(BN117-BN115),AB3:AB102,"")))</f>
        <v>8.6375351315837103E-14</v>
      </c>
      <c r="BO118" s="9">
        <f t="array" ref="BO118">MAX(IF(ISBLANK(AC3:AC102),"",IF(AC3:AC102&lt;=BO117+$AM104*(BO117-BO115),AC3:AC102,"")))</f>
        <v>5.4733995114020199E-14</v>
      </c>
      <c r="BP118" s="9">
        <f t="array" ref="BP118">MAX(IF(ISBLANK(AD3:AD102),"",IF(AD3:AD102&lt;=BP117+$AM104*(BP117-BP115),AD3:AD102,"")))</f>
        <v>5.7176485768195499E-14</v>
      </c>
      <c r="BQ118" s="9">
        <f t="array" ref="BQ118">MAX(IF(ISBLANK(AE3:AE102),"",IF(AE3:AE102&lt;=BQ117+$AM104*(BQ117-BQ115),AE3:AE102,"")))</f>
        <v>7.4495964952348004E-14</v>
      </c>
      <c r="BR118" s="9">
        <f t="array" ref="BR118">MAX(IF(ISBLANK(AF3:AF102),"",IF(AF3:AF102&lt;=BR117+$AM104*(BR117-BR115),AF3:AF102,"")))</f>
        <v>5.4733995114020199E-14</v>
      </c>
      <c r="BS118" s="9">
        <f t="array" ref="BS118">MAX(IF(ISBLANK(AG3:AG102),"",IF(AG3:AG102&lt;=BS117+$AM104*(BS117-BS115),AG3:AG102,"")))</f>
        <v>5.6621374255882902E-14</v>
      </c>
      <c r="BT118" s="9">
        <f t="array" ref="BT118">MAX(IF(ISBLANK(AH3:AH102),"",IF(AH3:AH102&lt;=BT117+$AM104*(BT117-BT115),AH3:AH102,"")))</f>
        <v>7.4495964952348004E-14</v>
      </c>
      <c r="BU118" s="10">
        <f t="array" ref="BU118">MAX(IF(ISBLANK(AI3:AI102),"",IF(AI3:AI102&lt;=BU117+$AM104*(BU117-BU115),AI3:AI102,"")))</f>
        <v>5.4733995114020199E-14</v>
      </c>
    </row>
    <row r="119" spans="1:110" x14ac:dyDescent="0.45">
      <c r="A119" t="s">
        <v>13</v>
      </c>
      <c r="B119">
        <f>COUNT(A3:A102)</f>
        <v>100</v>
      </c>
      <c r="C119">
        <f t="shared" ref="C119:AJ119" si="24">COUNT(B3:B102)</f>
        <v>100</v>
      </c>
      <c r="D119">
        <f t="shared" si="24"/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 s="20">
        <f t="shared" si="24"/>
        <v>100</v>
      </c>
      <c r="Z119" s="20">
        <f t="shared" si="24"/>
        <v>100</v>
      </c>
      <c r="AA119" s="20">
        <f t="shared" si="24"/>
        <v>100</v>
      </c>
      <c r="AB119" s="20">
        <f t="shared" si="24"/>
        <v>100</v>
      </c>
      <c r="AC119" s="20">
        <f t="shared" si="24"/>
        <v>100</v>
      </c>
      <c r="AD119" s="20">
        <f t="shared" si="24"/>
        <v>100</v>
      </c>
      <c r="AE119" s="20">
        <f t="shared" si="24"/>
        <v>100</v>
      </c>
      <c r="AF119" s="20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1</v>
      </c>
      <c r="AM119" s="11">
        <f>AVERAGE(A3:A102)</f>
        <v>5.5349058669662538E-14</v>
      </c>
      <c r="AN119" s="12">
        <f t="shared" ref="AN119:BU119" si="25">AVERAGE(B3:B102)</f>
        <v>5.3068660577082464E-14</v>
      </c>
      <c r="AO119" s="12">
        <f t="shared" si="25"/>
        <v>5.5533355691750323E-14</v>
      </c>
      <c r="AP119" s="12">
        <f t="shared" si="25"/>
        <v>5.3068660577082464E-14</v>
      </c>
      <c r="AQ119" s="12">
        <f t="shared" si="25"/>
        <v>5.4479754041381048E-14</v>
      </c>
      <c r="AR119" s="12">
        <f t="shared" si="25"/>
        <v>5.8041349504378555E-14</v>
      </c>
      <c r="AS119" s="12">
        <f t="shared" si="25"/>
        <v>5.46584999483457E-14</v>
      </c>
      <c r="AT119" s="12">
        <f t="shared" si="25"/>
        <v>5.3068660577082464E-14</v>
      </c>
      <c r="AU119" s="12">
        <f t="shared" si="25"/>
        <v>5.4697357754207576E-14</v>
      </c>
      <c r="AV119" s="12">
        <f t="shared" si="25"/>
        <v>5.3068660577082464E-14</v>
      </c>
      <c r="AW119" s="12">
        <f t="shared" si="25"/>
        <v>5.478617559617759E-14</v>
      </c>
      <c r="AX119" s="12">
        <f t="shared" si="25"/>
        <v>5.8745230901990895E-14</v>
      </c>
      <c r="AY119" s="12">
        <f t="shared" si="25"/>
        <v>5.4843907193458103E-14</v>
      </c>
      <c r="AZ119" s="12">
        <f t="shared" si="25"/>
        <v>5.8717475326375266E-14</v>
      </c>
      <c r="BA119" s="12">
        <f t="shared" si="25"/>
        <v>5.504596778393988E-14</v>
      </c>
      <c r="BB119" s="12">
        <f t="shared" si="25"/>
        <v>6.1700644593543062E-14</v>
      </c>
      <c r="BC119" s="12">
        <f t="shared" si="25"/>
        <v>5.5370152907130422E-14</v>
      </c>
      <c r="BD119" s="12">
        <f t="shared" si="25"/>
        <v>5.8723026441498399E-14</v>
      </c>
      <c r="BE119" s="12">
        <f t="shared" si="25"/>
        <v>5.5333515547317793E-14</v>
      </c>
      <c r="BF119" s="12">
        <f t="shared" si="25"/>
        <v>5.8723026441498399E-14</v>
      </c>
      <c r="BG119" s="12">
        <f t="shared" si="25"/>
        <v>5.5222493244855277E-14</v>
      </c>
      <c r="BH119" s="12">
        <f t="shared" si="25"/>
        <v>6.4398486543382187E-14</v>
      </c>
      <c r="BI119" s="12">
        <f t="shared" si="25"/>
        <v>5.4733995114020211E-14</v>
      </c>
      <c r="BJ119" s="12">
        <f t="shared" si="25"/>
        <v>5.5233595475101532E-14</v>
      </c>
      <c r="BK119" s="12">
        <f t="shared" si="25"/>
        <v>6.4398486543382187E-14</v>
      </c>
      <c r="BL119" s="12">
        <f t="shared" si="25"/>
        <v>5.4733995114020211E-14</v>
      </c>
      <c r="BM119" s="12">
        <f t="shared" si="25"/>
        <v>5.5432325396509431E-14</v>
      </c>
      <c r="BN119" s="12">
        <f t="shared" si="25"/>
        <v>6.7550409710293018E-14</v>
      </c>
      <c r="BO119" s="12">
        <f t="shared" si="25"/>
        <v>5.4733995114020211E-14</v>
      </c>
      <c r="BP119" s="12">
        <f t="shared" si="25"/>
        <v>5.5453419633977308E-14</v>
      </c>
      <c r="BQ119" s="12">
        <f t="shared" si="25"/>
        <v>6.4398486543382187E-14</v>
      </c>
      <c r="BR119" s="12">
        <f t="shared" si="25"/>
        <v>5.4733995114020211E-14</v>
      </c>
      <c r="BS119" s="12">
        <f t="shared" si="25"/>
        <v>5.5337956439416296E-14</v>
      </c>
      <c r="BT119" s="12">
        <f t="shared" si="25"/>
        <v>6.4398486543382187E-14</v>
      </c>
      <c r="BU119" s="13">
        <f t="shared" si="25"/>
        <v>5.4733995114020211E-14</v>
      </c>
    </row>
    <row r="120" spans="1:110" x14ac:dyDescent="0.45">
      <c r="A120" t="s">
        <v>14</v>
      </c>
      <c r="B120">
        <f>GEOMEAN(A3:A102)</f>
        <v>5.5347668118629454E-14</v>
      </c>
      <c r="C120">
        <f t="shared" ref="C120:AJ120" si="26">GEOMEAN(B3:B102)</f>
        <v>5.3068660577082401E-14</v>
      </c>
      <c r="D120">
        <f t="shared" si="26"/>
        <v>5.5531991066536516E-14</v>
      </c>
      <c r="E120">
        <f t="shared" si="26"/>
        <v>5.3068660577082401E-14</v>
      </c>
      <c r="F120">
        <f t="shared" si="26"/>
        <v>5.4478582944570191E-14</v>
      </c>
      <c r="G120">
        <f t="shared" si="26"/>
        <v>5.8031983182973431E-14</v>
      </c>
      <c r="H120">
        <f t="shared" si="26"/>
        <v>5.4657519549233951E-14</v>
      </c>
      <c r="I120">
        <f t="shared" si="26"/>
        <v>5.3068660577082401E-14</v>
      </c>
      <c r="J120">
        <f t="shared" si="26"/>
        <v>5.4695930855873684E-14</v>
      </c>
      <c r="K120">
        <f t="shared" si="26"/>
        <v>5.3068660577082401E-14</v>
      </c>
      <c r="L120">
        <f t="shared" si="26"/>
        <v>5.4784149999252354E-14</v>
      </c>
      <c r="M120">
        <f t="shared" si="26"/>
        <v>5.8693104010551384E-14</v>
      </c>
      <c r="N120">
        <f t="shared" si="26"/>
        <v>5.4841344191288225E-14</v>
      </c>
      <c r="O120">
        <f t="shared" si="26"/>
        <v>5.8666148172673565E-14</v>
      </c>
      <c r="P120">
        <f t="shared" si="26"/>
        <v>5.5043627319509298E-14</v>
      </c>
      <c r="Q120">
        <f t="shared" si="26"/>
        <v>6.1531655888327168E-14</v>
      </c>
      <c r="R120">
        <f t="shared" si="26"/>
        <v>5.5367273611511911E-14</v>
      </c>
      <c r="S120">
        <f t="shared" si="26"/>
        <v>5.8671375409119235E-14</v>
      </c>
      <c r="T120">
        <f t="shared" si="26"/>
        <v>5.5331380299272061E-14</v>
      </c>
      <c r="U120">
        <f t="shared" si="26"/>
        <v>5.8671375409119235E-14</v>
      </c>
      <c r="V120">
        <f t="shared" si="26"/>
        <v>5.5219400692899912E-14</v>
      </c>
      <c r="W120">
        <f t="shared" si="26"/>
        <v>6.410790389869653E-14</v>
      </c>
      <c r="X120">
        <f t="shared" si="26"/>
        <v>5.4733995114020199E-14</v>
      </c>
      <c r="Y120" s="20">
        <f t="shared" si="26"/>
        <v>5.5230459428102761E-14</v>
      </c>
      <c r="Z120" s="20">
        <f t="shared" si="26"/>
        <v>6.410790389869653E-14</v>
      </c>
      <c r="AA120" s="20">
        <f t="shared" si="26"/>
        <v>5.4733995114020199E-14</v>
      </c>
      <c r="AB120" s="20">
        <f t="shared" si="26"/>
        <v>5.5429053733891345E-14</v>
      </c>
      <c r="AC120" s="20">
        <f t="shared" si="26"/>
        <v>6.7059982324715454E-14</v>
      </c>
      <c r="AD120" s="20">
        <f t="shared" si="26"/>
        <v>5.4733995114020199E-14</v>
      </c>
      <c r="AE120" s="20">
        <f t="shared" si="26"/>
        <v>5.5449910575387221E-14</v>
      </c>
      <c r="AF120" s="20">
        <f t="shared" si="26"/>
        <v>6.410790389869653E-14</v>
      </c>
      <c r="AG120">
        <f t="shared" si="26"/>
        <v>5.4733995114020199E-14</v>
      </c>
      <c r="AH120">
        <f t="shared" si="26"/>
        <v>5.5335440133527319E-14</v>
      </c>
      <c r="AI120">
        <f t="shared" si="26"/>
        <v>6.410790389869653E-14</v>
      </c>
      <c r="AJ120">
        <f t="shared" si="26"/>
        <v>5.4733995114020199E-14</v>
      </c>
    </row>
    <row r="121" spans="1:110" x14ac:dyDescent="0.45">
      <c r="A121" t="s">
        <v>15</v>
      </c>
      <c r="B121">
        <f>HARMEAN(A3:A102)</f>
        <v>5.5346279781434379E-14</v>
      </c>
      <c r="C121">
        <f t="shared" ref="C121:AJ121" si="27">HARMEAN(B3:B102)</f>
        <v>5.3068660577082356E-14</v>
      </c>
      <c r="D121">
        <f t="shared" si="27"/>
        <v>5.5530626816016229E-14</v>
      </c>
      <c r="E121">
        <f t="shared" si="27"/>
        <v>5.3068660577082356E-14</v>
      </c>
      <c r="F121">
        <f t="shared" si="27"/>
        <v>5.4477411114335137E-14</v>
      </c>
      <c r="G121">
        <f t="shared" si="27"/>
        <v>5.8022718548470228E-14</v>
      </c>
      <c r="H121">
        <f t="shared" si="27"/>
        <v>5.4656537145660752E-14</v>
      </c>
      <c r="I121">
        <f t="shared" si="27"/>
        <v>5.3068660577082356E-14</v>
      </c>
      <c r="J121">
        <f t="shared" si="27"/>
        <v>5.4694510291827878E-14</v>
      </c>
      <c r="K121">
        <f t="shared" si="27"/>
        <v>5.3068660577082356E-14</v>
      </c>
      <c r="L121">
        <f t="shared" si="27"/>
        <v>5.4782129110858449E-14</v>
      </c>
      <c r="M121">
        <f t="shared" si="27"/>
        <v>5.8642974246732553E-14</v>
      </c>
      <c r="N121">
        <f t="shared" si="27"/>
        <v>5.483878142045945E-14</v>
      </c>
      <c r="O121">
        <f t="shared" si="27"/>
        <v>5.8616832902992161E-14</v>
      </c>
      <c r="P121">
        <f t="shared" si="27"/>
        <v>5.5041290172809504E-14</v>
      </c>
      <c r="Q121">
        <f t="shared" si="27"/>
        <v>6.1374942338111011E-14</v>
      </c>
      <c r="R121">
        <f t="shared" si="27"/>
        <v>5.5364397511057543E-14</v>
      </c>
      <c r="S121">
        <f t="shared" si="27"/>
        <v>5.8621770793444001E-14</v>
      </c>
      <c r="T121">
        <f t="shared" si="27"/>
        <v>5.5329248198872565E-14</v>
      </c>
      <c r="U121">
        <f t="shared" si="27"/>
        <v>5.8621770793444001E-14</v>
      </c>
      <c r="V121">
        <f t="shared" si="27"/>
        <v>5.5216313619697849E-14</v>
      </c>
      <c r="W121">
        <f t="shared" si="27"/>
        <v>6.3850970630883446E-14</v>
      </c>
      <c r="X121">
        <f t="shared" si="27"/>
        <v>5.4733995114020066E-14</v>
      </c>
      <c r="Y121" s="20">
        <f t="shared" si="27"/>
        <v>5.5227328224309692E-14</v>
      </c>
      <c r="Z121" s="20">
        <f t="shared" si="27"/>
        <v>6.3850970630883446E-14</v>
      </c>
      <c r="AA121" s="20">
        <f t="shared" si="27"/>
        <v>5.4733995114020066E-14</v>
      </c>
      <c r="AB121" s="20">
        <f t="shared" si="27"/>
        <v>5.5425775297283627E-14</v>
      </c>
      <c r="AC121" s="20">
        <f t="shared" si="27"/>
        <v>6.6635642963833608E-14</v>
      </c>
      <c r="AD121" s="20">
        <f t="shared" si="27"/>
        <v>5.4733995114020066E-14</v>
      </c>
      <c r="AE121" s="20">
        <f t="shared" si="27"/>
        <v>5.5446409907267819E-14</v>
      </c>
      <c r="AF121" s="20">
        <f t="shared" si="27"/>
        <v>6.3850970630883446E-14</v>
      </c>
      <c r="AG121">
        <f t="shared" si="27"/>
        <v>5.4733995114020066E-14</v>
      </c>
      <c r="AH121">
        <f t="shared" si="27"/>
        <v>5.5332925179626386E-14</v>
      </c>
      <c r="AI121">
        <f t="shared" si="27"/>
        <v>6.3850970630883446E-14</v>
      </c>
      <c r="AJ121">
        <f t="shared" si="27"/>
        <v>5.4733995114020066E-14</v>
      </c>
      <c r="AL121" t="s">
        <v>20</v>
      </c>
      <c r="AM121" s="3">
        <f>IF(MIN(AM114:BU114)&gt;=0,0,MIN(AM114:BU114))</f>
        <v>0</v>
      </c>
    </row>
    <row r="122" spans="1:110" x14ac:dyDescent="0.45">
      <c r="A122" t="s">
        <v>16</v>
      </c>
      <c r="B122">
        <f>AVEDEV(A3:A102)</f>
        <v>3.1157298963082203E-16</v>
      </c>
      <c r="C122">
        <f t="shared" ref="C122:AJ122" si="28">AVEDEV(B3:B102)</f>
        <v>6.3108872417680944E-29</v>
      </c>
      <c r="D122">
        <f t="shared" si="28"/>
        <v>2.9887203822909615E-16</v>
      </c>
      <c r="E122">
        <f t="shared" si="28"/>
        <v>6.3108872417680944E-29</v>
      </c>
      <c r="F122">
        <f t="shared" si="28"/>
        <v>2.8346214264729062E-16</v>
      </c>
      <c r="G122">
        <f t="shared" si="28"/>
        <v>8.3237861048246702E-16</v>
      </c>
      <c r="H122">
        <f t="shared" si="28"/>
        <v>2.5295321393059877E-16</v>
      </c>
      <c r="I122">
        <f t="shared" si="28"/>
        <v>6.3108872417680944E-29</v>
      </c>
      <c r="J122">
        <f t="shared" si="28"/>
        <v>2.9647395649590805E-16</v>
      </c>
      <c r="K122">
        <f t="shared" si="28"/>
        <v>6.3108872417680944E-29</v>
      </c>
      <c r="L122">
        <f t="shared" si="28"/>
        <v>3.7283509612961268E-16</v>
      </c>
      <c r="M122">
        <f t="shared" si="28"/>
        <v>1.8743895324746619E-15</v>
      </c>
      <c r="N122">
        <f t="shared" si="28"/>
        <v>4.4522163733517823E-16</v>
      </c>
      <c r="O122">
        <f t="shared" si="28"/>
        <v>1.857713982644788E-15</v>
      </c>
      <c r="P122">
        <f t="shared" si="28"/>
        <v>4.1411318818517486E-16</v>
      </c>
      <c r="Q122">
        <f t="shared" si="28"/>
        <v>3.4250380309686136E-15</v>
      </c>
      <c r="R122">
        <f t="shared" si="28"/>
        <v>4.7064574459910073E-16</v>
      </c>
      <c r="S122">
        <f t="shared" si="28"/>
        <v>1.8678836255503555E-15</v>
      </c>
      <c r="T122">
        <f t="shared" si="28"/>
        <v>3.9124259387791557E-16</v>
      </c>
      <c r="U122">
        <f t="shared" si="28"/>
        <v>1.8678836255503555E-15</v>
      </c>
      <c r="V122">
        <f t="shared" si="28"/>
        <v>4.7739590058881621E-16</v>
      </c>
      <c r="W122">
        <f t="shared" si="28"/>
        <v>4.4209080840573797E-15</v>
      </c>
      <c r="X122">
        <f t="shared" si="28"/>
        <v>1.2621774483536189E-29</v>
      </c>
      <c r="Y122" s="20">
        <f t="shared" si="28"/>
        <v>4.6740389336718834E-16</v>
      </c>
      <c r="Z122" s="20">
        <f t="shared" si="28"/>
        <v>4.4209080840573797E-15</v>
      </c>
      <c r="AA122" s="20">
        <f t="shared" si="28"/>
        <v>1.2621774483536189E-29</v>
      </c>
      <c r="AB122" s="20">
        <f t="shared" si="28"/>
        <v>4.8674397845616171E-16</v>
      </c>
      <c r="AC122" s="20">
        <f t="shared" si="28"/>
        <v>5.9802829355248951E-15</v>
      </c>
      <c r="AD122" s="20">
        <f t="shared" si="28"/>
        <v>1.2621774483536189E-29</v>
      </c>
      <c r="AE122" s="20">
        <f t="shared" si="28"/>
        <v>5.1390003363849177E-16</v>
      </c>
      <c r="AF122" s="20">
        <f t="shared" si="28"/>
        <v>4.4209080840573797E-15</v>
      </c>
      <c r="AG122">
        <f t="shared" si="28"/>
        <v>1.2621774483536189E-29</v>
      </c>
      <c r="AH122">
        <f t="shared" si="28"/>
        <v>4.2339465267105528E-16</v>
      </c>
      <c r="AI122">
        <f t="shared" si="28"/>
        <v>4.4209080840573797E-15</v>
      </c>
      <c r="AJ122">
        <f t="shared" si="28"/>
        <v>1.2621774483536189E-29</v>
      </c>
    </row>
    <row r="123" spans="1:110" x14ac:dyDescent="0.45">
      <c r="A123" t="s">
        <v>17</v>
      </c>
      <c r="B123">
        <f>[1]!MAD(A3:A102)</f>
        <v>2.2204460492510073E-16</v>
      </c>
      <c r="C123">
        <f>[1]!MAD(B3:B102)</f>
        <v>0</v>
      </c>
      <c r="D123">
        <f>[1]!MAD(C3:C102)</f>
        <v>2.2204460492510073E-16</v>
      </c>
      <c r="E123">
        <f>[1]!MAD(D3:D102)</f>
        <v>0</v>
      </c>
      <c r="F123">
        <f>[1]!MAD(E3:E102)</f>
        <v>2.2204460492510073E-16</v>
      </c>
      <c r="G123">
        <f>[1]!MAD(F3:F102)</f>
        <v>6.6613381477510024E-16</v>
      </c>
      <c r="H123">
        <f>[1]!MAD(G3:G102)</f>
        <v>2.2204460492499975E-16</v>
      </c>
      <c r="I123">
        <f>[1]!MAD(H3:H102)</f>
        <v>0</v>
      </c>
      <c r="J123">
        <f>[1]!MAD(I3:I102)</f>
        <v>2.2204460492510073E-16</v>
      </c>
      <c r="K123">
        <f>[1]!MAD(J3:J102)</f>
        <v>0</v>
      </c>
      <c r="L123">
        <f>[1]!MAD(K3:K102)</f>
        <v>3.3306690738750279E-16</v>
      </c>
      <c r="M123">
        <f>[1]!MAD(L3:L102)</f>
        <v>1.6098233857064517E-15</v>
      </c>
      <c r="N123">
        <f>[1]!MAD(M3:M102)</f>
        <v>4.4408920984999951E-16</v>
      </c>
      <c r="O123">
        <f>[1]!MAD(N3:N102)</f>
        <v>1.6098233857064391E-15</v>
      </c>
      <c r="P123">
        <f>[1]!MAD(O3:O102)</f>
        <v>3.8857805861874799E-16</v>
      </c>
      <c r="Q123">
        <f>[1]!MAD(P3:P102)</f>
        <v>2.3869795029440487E-15</v>
      </c>
      <c r="R123">
        <f>[1]!MAD(Q3:Q102)</f>
        <v>4.4408920984999951E-16</v>
      </c>
      <c r="S123">
        <f>[1]!MAD(R3:R102)</f>
        <v>1.6098233857064517E-15</v>
      </c>
      <c r="T123">
        <f>[1]!MAD(S3:S102)</f>
        <v>3.3306690738755012E-16</v>
      </c>
      <c r="U123">
        <f>[1]!MAD(T3:T102)</f>
        <v>1.6098233857064517E-15</v>
      </c>
      <c r="V123">
        <f>[1]!MAD(U3:U102)</f>
        <v>3.8857805861884897E-16</v>
      </c>
      <c r="W123">
        <f>[1]!MAD(V3:V102)</f>
        <v>2.8865798640253944E-15</v>
      </c>
      <c r="X123">
        <f>[1]!MAD(W3:W102)</f>
        <v>0</v>
      </c>
      <c r="Y123" s="20">
        <f>[1]!MAD(X3:X102)</f>
        <v>3.3306690738759745E-16</v>
      </c>
      <c r="Z123" s="20">
        <f>[1]!MAD(Y3:Y102)</f>
        <v>2.8865798640253944E-15</v>
      </c>
      <c r="AA123" s="20">
        <f>[1]!MAD(Z3:Z102)</f>
        <v>0</v>
      </c>
      <c r="AB123" s="20">
        <f>[1]!MAD(AA3:AA102)</f>
        <v>4.4408920984999951E-16</v>
      </c>
      <c r="AC123" s="20">
        <f>[1]!MAD(AB3:AB102)</f>
        <v>4.1078251911130413E-15</v>
      </c>
      <c r="AD123" s="20">
        <f>[1]!MAD(AC3:AC102)</f>
        <v>0</v>
      </c>
      <c r="AE123" s="20">
        <f>[1]!MAD(AD3:AD102)</f>
        <v>4.4408920985010048E-16</v>
      </c>
      <c r="AF123" s="20">
        <f>[1]!MAD(AE3:AE102)</f>
        <v>2.8865798640253944E-15</v>
      </c>
      <c r="AG123">
        <f>[1]!MAD(AF3:AF102)</f>
        <v>0</v>
      </c>
      <c r="AH123">
        <f>[1]!MAD(AG3:AG102)</f>
        <v>3.3306690738759745E-16</v>
      </c>
      <c r="AI123">
        <f>[1]!MAD(AH3:AH102)</f>
        <v>2.8865798640253944E-15</v>
      </c>
      <c r="AJ123">
        <f>[1]!MAD(AI3:AI102)</f>
        <v>0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5.4400928206632601E-14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5.7731597280508102E-14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6.5725203057809204E-14</v>
      </c>
      <c r="BI123" t="s">
        <v>30</v>
      </c>
      <c r="BJ123" t="s">
        <v>30</v>
      </c>
      <c r="BK123">
        <f>Y56</f>
        <v>6.5725203057809204E-14</v>
      </c>
      <c r="BL123" t="s">
        <v>30</v>
      </c>
      <c r="BM123">
        <f>AA43</f>
        <v>5.5400128928795299E-14</v>
      </c>
      <c r="BN123">
        <f>AB56</f>
        <v>6.7057470687359405E-14</v>
      </c>
      <c r="BO123" t="s">
        <v>30</v>
      </c>
      <c r="BP123" t="s">
        <v>30</v>
      </c>
      <c r="BQ123">
        <f>AE56</f>
        <v>6.5725203057809204E-14</v>
      </c>
      <c r="BR123" t="s">
        <v>30</v>
      </c>
      <c r="BS123" t="s">
        <v>30</v>
      </c>
      <c r="BT123">
        <f>AH56</f>
        <v>6.5725203057809204E-14</v>
      </c>
      <c r="BU123" t="s">
        <v>30</v>
      </c>
    </row>
    <row r="124" spans="1:110" x14ac:dyDescent="0.45">
      <c r="A124" s="1" t="s">
        <v>18</v>
      </c>
      <c r="B124" s="1">
        <f>[1]!IQR(A3:A102,FALSE)</f>
        <v>4.7184478546572308E-16</v>
      </c>
      <c r="C124" s="1">
        <f>[1]!IQR(B3:B102,FALSE)</f>
        <v>0</v>
      </c>
      <c r="D124" s="1">
        <f>[1]!IQR(C3:C102,FALSE)</f>
        <v>4.4408920985010048E-16</v>
      </c>
      <c r="E124" s="1">
        <f>[1]!IQR(D3:D102,FALSE)</f>
        <v>0</v>
      </c>
      <c r="F124" s="1">
        <f>[1]!IQR(E3:E102,FALSE)</f>
        <v>4.7184478546572308E-16</v>
      </c>
      <c r="G124" s="1">
        <f>[1]!IQR(F3:F102,FALSE)</f>
        <v>1.3322676295502005E-15</v>
      </c>
      <c r="H124" s="1">
        <f>[1]!IQR(G3:G102,FALSE)</f>
        <v>4.4408920985010048E-16</v>
      </c>
      <c r="I124" s="1">
        <f>[1]!IQR(H3:H102,FALSE)</f>
        <v>0</v>
      </c>
      <c r="J124" s="1">
        <f>[1]!IQR(I3:I102,FALSE)</f>
        <v>4.4408920985010048E-16</v>
      </c>
      <c r="K124" s="1">
        <f>[1]!IQR(J3:J102,FALSE)</f>
        <v>0</v>
      </c>
      <c r="L124" s="1">
        <f>[1]!IQR(K3:K102,FALSE)</f>
        <v>5.5511151231260351E-16</v>
      </c>
      <c r="M124" s="1">
        <f>[1]!IQR(L3:L102,FALSE)</f>
        <v>3.3306690738753939E-15</v>
      </c>
      <c r="N124" s="1">
        <f>[1]!IQR(M3:M102,FALSE)</f>
        <v>8.0491169285321956E-16</v>
      </c>
      <c r="O124" s="1">
        <f>[1]!IQR(N3:N102,FALSE)</f>
        <v>3.3306690738753939E-15</v>
      </c>
      <c r="P124" s="1">
        <f>[1]!IQR(O3:O102,FALSE)</f>
        <v>6.6613381477510024E-16</v>
      </c>
      <c r="Q124" s="1">
        <f>[1]!IQR(P3:P102,FALSE)</f>
        <v>4.8017145815038273E-15</v>
      </c>
      <c r="R124" s="1">
        <f>[1]!IQR(Q3:Q102,FALSE)</f>
        <v>8.8817841970009999E-16</v>
      </c>
      <c r="S124" s="1">
        <f>[1]!IQR(R3:R102,FALSE)</f>
        <v>3.3306690738753939E-15</v>
      </c>
      <c r="T124" s="1">
        <f>[1]!IQR(S3:S102,FALSE)</f>
        <v>5.8286708792822612E-16</v>
      </c>
      <c r="U124" s="1">
        <f>[1]!IQR(T3:T102,FALSE)</f>
        <v>3.3306690738753939E-15</v>
      </c>
      <c r="V124" s="1">
        <f>[1]!IQR(U3:U102,FALSE)</f>
        <v>8.8817841970009999E-16</v>
      </c>
      <c r="W124" s="1">
        <f>[1]!IQR(V3:V102,FALSE)</f>
        <v>5.7731597280508014E-15</v>
      </c>
      <c r="X124" s="1">
        <f>[1]!IQR(W3:W102,FALSE)</f>
        <v>0</v>
      </c>
      <c r="Y124" s="21">
        <f>[1]!IQR(X3:X102,FALSE)</f>
        <v>7.7715611723759696E-16</v>
      </c>
      <c r="Z124" s="21">
        <f>[1]!IQR(Y3:Y102,FALSE)</f>
        <v>5.7731597280508014E-15</v>
      </c>
      <c r="AA124" s="21">
        <f>[1]!IQR(Z3:Z102,FALSE)</f>
        <v>0</v>
      </c>
      <c r="AB124" s="21">
        <f>[1]!IQR(AA3:AA102,FALSE)</f>
        <v>8.8817841970009999E-16</v>
      </c>
      <c r="AC124" s="21">
        <f>[1]!IQR(AB3:AB102,FALSE)</f>
        <v>9.0483176506949753E-15</v>
      </c>
      <c r="AD124" s="21">
        <f>[1]!IQR(AC3:AC102,FALSE)</f>
        <v>0</v>
      </c>
      <c r="AE124" s="21">
        <f>[1]!IQR(AD3:AD102,FALSE)</f>
        <v>9.159339953157289E-16</v>
      </c>
      <c r="AF124" s="21">
        <f>[1]!IQR(AE3:AE102,FALSE)</f>
        <v>5.7731597280508014E-15</v>
      </c>
      <c r="AG124" s="1">
        <f>[1]!IQR(AF3:AF102,FALSE)</f>
        <v>0</v>
      </c>
      <c r="AH124" s="1">
        <f>[1]!IQR(AG3:AG102,FALSE)</f>
        <v>6.6613381477510024E-16</v>
      </c>
      <c r="AI124" s="1">
        <f>[1]!IQR(AH3:AH102,FALSE)</f>
        <v>5.7731597280508014E-15</v>
      </c>
      <c r="AJ124" s="1">
        <f>[1]!IQR(AI3:AI102,FALSE)</f>
        <v>0</v>
      </c>
      <c r="BB124">
        <f>P56</f>
        <v>5.98410210272959E-14</v>
      </c>
    </row>
    <row r="125" spans="1:110" x14ac:dyDescent="0.45">
      <c r="Y125" s="20"/>
      <c r="Z125" s="20"/>
      <c r="AA125" s="20"/>
      <c r="AB125" s="20"/>
      <c r="AC125" s="20"/>
      <c r="AD125" s="20"/>
      <c r="AE125" s="20"/>
      <c r="AF125" s="20"/>
    </row>
    <row r="126" spans="1:110" x14ac:dyDescent="0.45">
      <c r="A126" t="s">
        <v>38</v>
      </c>
      <c r="Y126" s="20"/>
      <c r="Z126" s="20"/>
      <c r="AA126" s="20"/>
      <c r="AB126" s="20"/>
      <c r="AC126" s="20"/>
      <c r="AD126" s="20"/>
      <c r="AE126" s="20"/>
      <c r="AF126" s="20"/>
    </row>
    <row r="127" spans="1:110" x14ac:dyDescent="0.45">
      <c r="Y127" s="20"/>
      <c r="Z127" s="20"/>
      <c r="AA127" s="20"/>
      <c r="AB127" s="20"/>
      <c r="AC127" s="20"/>
      <c r="AD127" s="20"/>
      <c r="AE127" s="20"/>
      <c r="AF127" s="20"/>
    </row>
    <row r="128" spans="1:11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</row>
    <row r="129" spans="1:37" x14ac:dyDescent="0.45">
      <c r="A129" t="s">
        <v>39</v>
      </c>
      <c r="B129" s="5">
        <f>MEDIAN(A3:A102)</f>
        <v>5.5289106626332701E-14</v>
      </c>
      <c r="C129" s="6">
        <f t="shared" ref="C129:AJ129" si="30">MEDIAN(B3:B102)</f>
        <v>5.3068660577082401E-14</v>
      </c>
      <c r="D129" s="6">
        <f t="shared" si="30"/>
        <v>5.5511151231257802E-14</v>
      </c>
      <c r="E129" s="6">
        <f t="shared" si="30"/>
        <v>5.3068660577082401E-14</v>
      </c>
      <c r="F129" s="6">
        <f t="shared" si="30"/>
        <v>5.4511950509095098E-14</v>
      </c>
      <c r="G129" s="6">
        <f t="shared" si="30"/>
        <v>5.789813073420185E-14</v>
      </c>
      <c r="H129" s="6">
        <f t="shared" si="30"/>
        <v>5.4622972811557702E-14</v>
      </c>
      <c r="I129" s="6">
        <f t="shared" si="30"/>
        <v>5.3068660577082401E-14</v>
      </c>
      <c r="J129" s="6">
        <f t="shared" si="30"/>
        <v>5.4622972811557702E-14</v>
      </c>
      <c r="K129" s="6">
        <f t="shared" si="30"/>
        <v>5.3068660577082401E-14</v>
      </c>
      <c r="L129" s="6">
        <f t="shared" si="30"/>
        <v>5.4733995114020199E-14</v>
      </c>
      <c r="M129" s="6">
        <f t="shared" si="30"/>
        <v>5.8619775700208202E-14</v>
      </c>
      <c r="N129" s="6">
        <f t="shared" si="30"/>
        <v>5.4845017416482702E-14</v>
      </c>
      <c r="O129" s="6">
        <f t="shared" si="30"/>
        <v>5.8564264548976957E-14</v>
      </c>
      <c r="P129" s="6">
        <f t="shared" si="30"/>
        <v>5.501155087017645E-14</v>
      </c>
      <c r="Q129" s="6">
        <f t="shared" si="30"/>
        <v>6.0729199446996E-14</v>
      </c>
      <c r="R129" s="6">
        <f t="shared" si="30"/>
        <v>5.5289106626332701E-14</v>
      </c>
      <c r="S129" s="6">
        <f t="shared" si="30"/>
        <v>5.8453242246514441E-14</v>
      </c>
      <c r="T129" s="6">
        <f t="shared" si="30"/>
        <v>5.5289106626332701E-14</v>
      </c>
      <c r="U129" s="6">
        <f t="shared" si="30"/>
        <v>5.8453242246514441E-14</v>
      </c>
      <c r="V129" s="6">
        <f t="shared" si="30"/>
        <v>5.523359547510145E-14</v>
      </c>
      <c r="W129" s="6">
        <f t="shared" si="30"/>
        <v>6.29496454962463E-14</v>
      </c>
      <c r="X129" s="6">
        <f t="shared" si="30"/>
        <v>5.4733995114020199E-14</v>
      </c>
      <c r="Y129" s="6">
        <f t="shared" si="30"/>
        <v>5.5289106626332701E-14</v>
      </c>
      <c r="Z129" s="6">
        <f t="shared" si="30"/>
        <v>6.29496454962463E-14</v>
      </c>
      <c r="AA129" s="6">
        <f t="shared" si="30"/>
        <v>5.4733995114020199E-14</v>
      </c>
      <c r="AB129" s="6">
        <f t="shared" si="30"/>
        <v>5.5511151231257802E-14</v>
      </c>
      <c r="AC129" s="6">
        <f t="shared" si="30"/>
        <v>6.5836225360271745E-14</v>
      </c>
      <c r="AD129" s="6">
        <f t="shared" si="30"/>
        <v>5.4733995114020199E-14</v>
      </c>
      <c r="AE129" s="6">
        <f t="shared" si="30"/>
        <v>5.5400128928795299E-14</v>
      </c>
      <c r="AF129" s="6">
        <f t="shared" si="30"/>
        <v>6.29496454962463E-14</v>
      </c>
      <c r="AG129" s="6">
        <f t="shared" si="30"/>
        <v>5.4733995114020199E-14</v>
      </c>
      <c r="AH129" s="6">
        <f t="shared" si="30"/>
        <v>5.5400128928795299E-14</v>
      </c>
      <c r="AI129" s="6">
        <f t="shared" si="30"/>
        <v>6.29496454962463E-14</v>
      </c>
      <c r="AJ129" s="7">
        <f t="shared" si="30"/>
        <v>5.4733995114020199E-14</v>
      </c>
    </row>
    <row r="130" spans="1:37" x14ac:dyDescent="0.45">
      <c r="A130" t="s">
        <v>40</v>
      </c>
      <c r="B130" s="8">
        <f>[1]!RANK_SUM(A3:AI102, 1,1)</f>
        <v>175050</v>
      </c>
      <c r="C130" s="9">
        <f>[1]!RANK_SUM(A3:AI102, 2,1)</f>
        <v>175050</v>
      </c>
      <c r="D130" s="9">
        <f>[1]!RANK_SUM(A3:AI102, 3,1)</f>
        <v>175050</v>
      </c>
      <c r="E130" s="9">
        <f>[1]!RANK_SUM(A3:AI102, 4,1)</f>
        <v>175050</v>
      </c>
      <c r="F130" s="9">
        <f>[1]!RANK_SUM(A3:AI102, 5,1)</f>
        <v>175050</v>
      </c>
      <c r="G130" s="9">
        <f>[1]!RANK_SUM(A3:AI102, 6,1)</f>
        <v>175050</v>
      </c>
      <c r="H130" s="9">
        <f>[1]!RANK_SUM(A3:AI102, 7,1)</f>
        <v>175050</v>
      </c>
      <c r="I130" s="9">
        <f>[1]!RANK_SUM(A3:AI102, 8,1)</f>
        <v>175050</v>
      </c>
      <c r="J130" s="9">
        <f>[1]!RANK_SUM(A3:AI102, 9,1)</f>
        <v>175050</v>
      </c>
      <c r="K130" s="9">
        <f>[1]!RANK_SUM(A3:AI102, 10,1)</f>
        <v>175050</v>
      </c>
      <c r="L130" s="9">
        <f>[1]!RANK_SUM(A3:AI102, 11,1)</f>
        <v>175050</v>
      </c>
      <c r="M130" s="9">
        <f>[1]!RANK_SUM(A3:AI102, 12,1)</f>
        <v>175050</v>
      </c>
      <c r="N130" s="9">
        <f>[1]!RANK_SUM(A3:AI102, 13,1)</f>
        <v>175050</v>
      </c>
      <c r="O130" s="9">
        <f>[1]!RANK_SUM(A3:AI102, 14,1)</f>
        <v>175050</v>
      </c>
      <c r="P130" s="9">
        <f>[1]!RANK_SUM(A3:AI102, 15,1)</f>
        <v>175050</v>
      </c>
      <c r="Q130" s="9">
        <f>[1]!RANK_SUM(A3:AI102, 16,1)</f>
        <v>175050</v>
      </c>
      <c r="R130" s="9">
        <f>[1]!RANK_SUM(A3:AI102, 17,1)</f>
        <v>175050</v>
      </c>
      <c r="S130" s="9">
        <f>[1]!RANK_SUM(A3:AI102, 18,1)</f>
        <v>175050</v>
      </c>
      <c r="T130" s="9">
        <f>[1]!RANK_SUM(A3:AI102, 19,1)</f>
        <v>175050</v>
      </c>
      <c r="U130" s="9">
        <f>[1]!RANK_SUM(A3:AI102, 20,1)</f>
        <v>175050</v>
      </c>
      <c r="V130" s="9">
        <f>[1]!RANK_SUM(A3:AI102, 21,1)</f>
        <v>175050</v>
      </c>
      <c r="W130" s="9">
        <f>[1]!RANK_SUM(A3:AI102, 22,1)</f>
        <v>175050</v>
      </c>
      <c r="X130" s="9">
        <f>[1]!RANK_SUM(A3:AI102, 23,1)</f>
        <v>175050</v>
      </c>
      <c r="Y130" s="9">
        <f>[1]!RANK_SUM(A3:AI102, 24,1)</f>
        <v>175050</v>
      </c>
      <c r="Z130" s="9">
        <f>[1]!RANK_SUM(A3:AI102, 25,1)</f>
        <v>175050</v>
      </c>
      <c r="AA130" s="9">
        <f>[1]!RANK_SUM(A3:AI102, 26,1)</f>
        <v>175050</v>
      </c>
      <c r="AB130" s="9">
        <f>[1]!RANK_SUM(A3:AI102, 27,1)</f>
        <v>175050</v>
      </c>
      <c r="AC130" s="9">
        <f>[1]!RANK_SUM(A3:AI102, 28,1)</f>
        <v>175050</v>
      </c>
      <c r="AD130" s="9">
        <f>[1]!RANK_SUM(A3:AI102, 29,1)</f>
        <v>175050</v>
      </c>
      <c r="AE130" s="9">
        <f>[1]!RANK_SUM(A3:AI102, 30,1)</f>
        <v>175050</v>
      </c>
      <c r="AF130" s="9">
        <f>[1]!RANK_SUM(A3:AI102, 31,1)</f>
        <v>175050</v>
      </c>
      <c r="AG130" s="9">
        <f>[1]!RANK_SUM(A3:AI102, 32,1)</f>
        <v>175050</v>
      </c>
      <c r="AH130" s="9">
        <f>[1]!RANK_SUM(A3:AI102, 33,1)</f>
        <v>175050</v>
      </c>
      <c r="AI130" s="9">
        <f>[1]!RANK_SUM(A3:AI102, 34,1)</f>
        <v>175050</v>
      </c>
      <c r="AJ130" s="10">
        <f>[1]!RANK_SUM(A3:AI102, 35,1)</f>
        <v>175050</v>
      </c>
    </row>
    <row r="131" spans="1:37" x14ac:dyDescent="0.45">
      <c r="A131" t="s">
        <v>41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</row>
    <row r="132" spans="1:37" x14ac:dyDescent="0.45">
      <c r="A132" t="s">
        <v>42</v>
      </c>
      <c r="B132" s="11">
        <f>B130^2/B131</f>
        <v>306425025</v>
      </c>
      <c r="C132" s="12">
        <f t="shared" ref="C132:AJ132" si="32">C130^2/C131</f>
        <v>306425025</v>
      </c>
      <c r="D132" s="12">
        <f t="shared" si="32"/>
        <v>306425025</v>
      </c>
      <c r="E132" s="12">
        <f t="shared" si="32"/>
        <v>306425025</v>
      </c>
      <c r="F132" s="12">
        <f t="shared" si="32"/>
        <v>306425025</v>
      </c>
      <c r="G132" s="12">
        <f t="shared" si="32"/>
        <v>306425025</v>
      </c>
      <c r="H132" s="12">
        <f t="shared" si="32"/>
        <v>306425025</v>
      </c>
      <c r="I132" s="12">
        <f t="shared" si="32"/>
        <v>306425025</v>
      </c>
      <c r="J132" s="12">
        <f t="shared" si="32"/>
        <v>306425025</v>
      </c>
      <c r="K132" s="12">
        <f t="shared" si="32"/>
        <v>306425025</v>
      </c>
      <c r="L132" s="12">
        <f t="shared" si="32"/>
        <v>306425025</v>
      </c>
      <c r="M132" s="12">
        <f t="shared" si="32"/>
        <v>306425025</v>
      </c>
      <c r="N132" s="12">
        <f t="shared" si="32"/>
        <v>306425025</v>
      </c>
      <c r="O132" s="12">
        <f t="shared" si="32"/>
        <v>306425025</v>
      </c>
      <c r="P132" s="12">
        <f t="shared" si="32"/>
        <v>306425025</v>
      </c>
      <c r="Q132" s="12">
        <f t="shared" si="32"/>
        <v>306425025</v>
      </c>
      <c r="R132" s="12">
        <f t="shared" si="32"/>
        <v>306425025</v>
      </c>
      <c r="S132" s="12">
        <f t="shared" si="32"/>
        <v>306425025</v>
      </c>
      <c r="T132" s="12">
        <f t="shared" si="32"/>
        <v>306425025</v>
      </c>
      <c r="U132" s="12">
        <f t="shared" si="32"/>
        <v>306425025</v>
      </c>
      <c r="V132" s="12">
        <f t="shared" si="32"/>
        <v>306425025</v>
      </c>
      <c r="W132" s="12">
        <f t="shared" si="32"/>
        <v>306425025</v>
      </c>
      <c r="X132" s="12">
        <f t="shared" si="32"/>
        <v>306425025</v>
      </c>
      <c r="Y132" s="12">
        <f t="shared" si="32"/>
        <v>306425025</v>
      </c>
      <c r="Z132" s="12">
        <f t="shared" si="32"/>
        <v>306425025</v>
      </c>
      <c r="AA132" s="12">
        <f t="shared" si="32"/>
        <v>306425025</v>
      </c>
      <c r="AB132" s="12">
        <f t="shared" si="32"/>
        <v>306425025</v>
      </c>
      <c r="AC132" s="12">
        <f t="shared" si="32"/>
        <v>306425025</v>
      </c>
      <c r="AD132" s="12">
        <f t="shared" si="32"/>
        <v>306425025</v>
      </c>
      <c r="AE132" s="12">
        <f t="shared" si="32"/>
        <v>306425025</v>
      </c>
      <c r="AF132" s="12">
        <f t="shared" si="32"/>
        <v>306425025</v>
      </c>
      <c r="AG132" s="12">
        <f t="shared" si="32"/>
        <v>306425025</v>
      </c>
      <c r="AH132" s="12">
        <f t="shared" si="32"/>
        <v>306425025</v>
      </c>
      <c r="AI132" s="12">
        <f t="shared" si="32"/>
        <v>306425025</v>
      </c>
      <c r="AJ132" s="13">
        <f t="shared" si="32"/>
        <v>306425025</v>
      </c>
      <c r="AK132" s="17">
        <f>SUM(B132:AJ132)</f>
        <v>10724875875</v>
      </c>
    </row>
    <row r="133" spans="1:37" x14ac:dyDescent="0.45">
      <c r="A133" t="s">
        <v>43</v>
      </c>
      <c r="AK133" s="17">
        <f>12*AK132/(AK131*(AK131+1))-3*(AK131+1)</f>
        <v>0</v>
      </c>
    </row>
    <row r="134" spans="1:37" x14ac:dyDescent="0.45">
      <c r="A134" t="s">
        <v>44</v>
      </c>
      <c r="AK134" s="17">
        <f>AK133/(1-[1]!TiesCorrection(A3:AI102)/(3500*(3500^2-1)))</f>
        <v>0</v>
      </c>
    </row>
    <row r="135" spans="1:37" x14ac:dyDescent="0.45">
      <c r="A135" t="s">
        <v>45</v>
      </c>
      <c r="AK135" s="17">
        <f>COUNTA(B128:AJ128)-1</f>
        <v>34</v>
      </c>
    </row>
    <row r="136" spans="1:37" x14ac:dyDescent="0.45">
      <c r="A136" t="s">
        <v>33</v>
      </c>
      <c r="AK136" s="17">
        <f>_xlfn.CHISQ.DIST.RT(AK134,AK135)</f>
        <v>1</v>
      </c>
    </row>
    <row r="137" spans="1:37" x14ac:dyDescent="0.45">
      <c r="A137" t="s">
        <v>34</v>
      </c>
      <c r="AK137" s="17">
        <v>0.05</v>
      </c>
    </row>
    <row r="138" spans="1:37" x14ac:dyDescent="0.45">
      <c r="A138" t="s">
        <v>46</v>
      </c>
      <c r="AK138" s="18" t="str">
        <f>IF(AK136&lt;AK137,"yes","no")</f>
        <v>no</v>
      </c>
    </row>
  </sheetData>
  <conditionalFormatting sqref="B107:AJ107">
    <cfRule type="top10" dxfId="49" priority="11" bottom="1" rank="1"/>
    <cfRule type="top10" dxfId="48" priority="12" rank="1"/>
  </conditionalFormatting>
  <conditionalFormatting sqref="B109:AJ109">
    <cfRule type="top10" dxfId="47" priority="7" bottom="1" rank="1"/>
    <cfRule type="top10" dxfId="46" priority="8" rank="1"/>
  </conditionalFormatting>
  <conditionalFormatting sqref="B116:AJ116">
    <cfRule type="top10" dxfId="45" priority="5" bottom="1" rank="1"/>
    <cfRule type="top10" dxfId="44" priority="6" rank="1"/>
  </conditionalFormatting>
  <conditionalFormatting sqref="B117:AJ117">
    <cfRule type="top10" dxfId="43" priority="3" bottom="1" rank="1"/>
    <cfRule type="top10" dxfId="42" priority="4" rank="1"/>
  </conditionalFormatting>
  <conditionalFormatting sqref="B111:AJ111">
    <cfRule type="top10" dxfId="41" priority="1" bottom="1" rank="1"/>
    <cfRule type="top10" dxfId="4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topLeftCell="A93" zoomScale="70" zoomScaleNormal="70" workbookViewId="0">
      <selection activeCell="J19" sqref="J19"/>
    </sheetView>
  </sheetViews>
  <sheetFormatPr defaultRowHeight="14.25" x14ac:dyDescent="0.45"/>
  <sheetData>
    <row r="1" spans="1:35" x14ac:dyDescent="0.45">
      <c r="A1" t="s">
        <v>83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 s="19">
        <v>5.4067861299245098E-14</v>
      </c>
      <c r="B3" s="19">
        <v>6.11732886568461E-14</v>
      </c>
      <c r="C3" s="19">
        <v>5.3290705182007501E-14</v>
      </c>
      <c r="D3" s="19">
        <v>6.11732886568461E-14</v>
      </c>
      <c r="E3" s="19">
        <v>5.4400928206632601E-14</v>
      </c>
      <c r="F3" s="19">
        <v>6.3837823915946501E-14</v>
      </c>
      <c r="G3" s="19">
        <v>5.3734794391857501E-14</v>
      </c>
      <c r="H3" s="19">
        <v>6.11732886568461E-14</v>
      </c>
      <c r="I3" s="19">
        <v>5.3734794391857501E-14</v>
      </c>
      <c r="J3" s="19">
        <v>6.11732886568461E-14</v>
      </c>
      <c r="K3" s="19">
        <v>5.4067861299245098E-14</v>
      </c>
      <c r="L3" s="19">
        <v>5.7842619582970605E-14</v>
      </c>
      <c r="M3" s="19">
        <v>5.3956838996782602E-14</v>
      </c>
      <c r="N3" s="19">
        <v>5.7842619582970605E-14</v>
      </c>
      <c r="O3" s="19">
        <v>5.4622972811557702E-14</v>
      </c>
      <c r="P3" s="19">
        <v>6.9944050551384799E-14</v>
      </c>
      <c r="Q3" s="19">
        <v>5.4178883601707601E-14</v>
      </c>
      <c r="R3" s="19">
        <v>5.7842619582970605E-14</v>
      </c>
      <c r="S3" s="19">
        <v>5.3734794391857501E-14</v>
      </c>
      <c r="T3" s="19">
        <v>5.7842619582970605E-14</v>
      </c>
      <c r="U3" s="19">
        <v>5.4511950509095098E-14</v>
      </c>
      <c r="V3" s="19">
        <v>6.8944849829222196E-14</v>
      </c>
      <c r="W3" s="19">
        <v>5.3734794391857501E-14</v>
      </c>
      <c r="X3" s="19">
        <v>5.4511950509095098E-14</v>
      </c>
      <c r="Y3" s="19">
        <v>6.8944849829222196E-14</v>
      </c>
      <c r="Z3" s="19">
        <v>5.3734794391857501E-14</v>
      </c>
      <c r="AA3" s="19">
        <v>5.3401727484469998E-14</v>
      </c>
      <c r="AB3" s="19">
        <v>7.57172102794356E-14</v>
      </c>
      <c r="AC3" s="19">
        <v>5.3734794391857501E-14</v>
      </c>
      <c r="AD3" s="19">
        <v>5.4622972811557702E-14</v>
      </c>
      <c r="AE3" s="19">
        <v>6.8944849829222196E-14</v>
      </c>
      <c r="AF3" s="19">
        <v>5.3734794391857501E-14</v>
      </c>
      <c r="AG3" s="19">
        <v>5.3512749786932501E-14</v>
      </c>
      <c r="AH3" s="19">
        <v>6.8944849829222196E-14</v>
      </c>
      <c r="AI3" s="19">
        <v>5.3734794391857501E-14</v>
      </c>
    </row>
    <row r="4" spans="1:35" x14ac:dyDescent="0.45">
      <c r="A4" s="19">
        <v>5.4178883601707601E-14</v>
      </c>
      <c r="B4" s="19">
        <v>6.0174087934683396E-14</v>
      </c>
      <c r="C4" s="19">
        <v>5.4067861299245098E-14</v>
      </c>
      <c r="D4" s="19">
        <v>6.0174087934683396E-14</v>
      </c>
      <c r="E4" s="19">
        <v>5.3290705182007501E-14</v>
      </c>
      <c r="F4" s="19">
        <v>6.2283511681471206E-14</v>
      </c>
      <c r="G4" s="19">
        <v>5.3734794391857501E-14</v>
      </c>
      <c r="H4" s="19">
        <v>6.0174087934683396E-14</v>
      </c>
      <c r="I4" s="19">
        <v>5.4622972811557702E-14</v>
      </c>
      <c r="J4" s="19">
        <v>6.0174087934683396E-14</v>
      </c>
      <c r="K4" s="19">
        <v>5.4067861299245098E-14</v>
      </c>
      <c r="L4" s="19">
        <v>5.6732396558345499E-14</v>
      </c>
      <c r="M4" s="19">
        <v>5.3845816694319998E-14</v>
      </c>
      <c r="N4" s="19">
        <v>5.6732396558345499E-14</v>
      </c>
      <c r="O4" s="19">
        <v>5.3734794391857501E-14</v>
      </c>
      <c r="P4" s="19">
        <v>6.1950444774083697E-14</v>
      </c>
      <c r="Q4" s="19">
        <v>5.3956838996782602E-14</v>
      </c>
      <c r="R4" s="19">
        <v>5.6732396558345499E-14</v>
      </c>
      <c r="S4" s="19">
        <v>5.3956838996782602E-14</v>
      </c>
      <c r="T4" s="19">
        <v>5.6732396558345499E-14</v>
      </c>
      <c r="U4" s="19">
        <v>5.4178883601707601E-14</v>
      </c>
      <c r="V4" s="19">
        <v>6.7057470687359405E-14</v>
      </c>
      <c r="W4" s="19">
        <v>5.3734794391857501E-14</v>
      </c>
      <c r="X4" s="19">
        <v>5.4178883601707601E-14</v>
      </c>
      <c r="Y4" s="19">
        <v>6.7057470687359405E-14</v>
      </c>
      <c r="Z4" s="19">
        <v>5.3734794391857501E-14</v>
      </c>
      <c r="AA4" s="19">
        <v>5.3512749786932501E-14</v>
      </c>
      <c r="AB4" s="19">
        <v>6.8500760619372095E-14</v>
      </c>
      <c r="AC4" s="19">
        <v>5.3734794391857501E-14</v>
      </c>
      <c r="AD4" s="19">
        <v>5.3845816694319998E-14</v>
      </c>
      <c r="AE4" s="19">
        <v>6.7057470687359405E-14</v>
      </c>
      <c r="AF4" s="19">
        <v>5.3734794391857501E-14</v>
      </c>
      <c r="AG4" s="19">
        <v>5.3845816694319998E-14</v>
      </c>
      <c r="AH4" s="19">
        <v>6.7057470687359405E-14</v>
      </c>
      <c r="AI4" s="19">
        <v>5.3734794391857501E-14</v>
      </c>
    </row>
    <row r="5" spans="1:35" x14ac:dyDescent="0.45">
      <c r="A5" s="19">
        <v>5.3401727484469998E-14</v>
      </c>
      <c r="B5" s="19">
        <v>5.9618976422370906E-14</v>
      </c>
      <c r="C5" s="19">
        <v>5.4511950509095098E-14</v>
      </c>
      <c r="D5" s="19">
        <v>5.9618976422370906E-14</v>
      </c>
      <c r="E5" s="19">
        <v>5.3290705182007501E-14</v>
      </c>
      <c r="F5" s="19">
        <v>6.3837823915946501E-14</v>
      </c>
      <c r="G5" s="19">
        <v>5.3512749786932501E-14</v>
      </c>
      <c r="H5" s="19">
        <v>5.9618976422370906E-14</v>
      </c>
      <c r="I5" s="19">
        <v>5.3401727484469998E-14</v>
      </c>
      <c r="J5" s="19">
        <v>5.9618976422370906E-14</v>
      </c>
      <c r="K5" s="19">
        <v>5.3845816694319998E-14</v>
      </c>
      <c r="L5" s="19">
        <v>5.7620574978045599E-14</v>
      </c>
      <c r="M5" s="19">
        <v>5.4067861299245098E-14</v>
      </c>
      <c r="N5" s="19">
        <v>5.7620574978045599E-14</v>
      </c>
      <c r="O5" s="19">
        <v>5.3956838996782602E-14</v>
      </c>
      <c r="P5" s="19">
        <v>6.4614980033184098E-14</v>
      </c>
      <c r="Q5" s="19">
        <v>5.4622972811557702E-14</v>
      </c>
      <c r="R5" s="19">
        <v>5.7620574978045599E-14</v>
      </c>
      <c r="S5" s="19">
        <v>5.4178883601707601E-14</v>
      </c>
      <c r="T5" s="19">
        <v>5.7620574978045599E-14</v>
      </c>
      <c r="U5" s="19">
        <v>5.3956838996782602E-14</v>
      </c>
      <c r="V5" s="19">
        <v>5.9063864910058303E-14</v>
      </c>
      <c r="W5" s="19">
        <v>5.3734794391857501E-14</v>
      </c>
      <c r="X5" s="19">
        <v>5.3290705182007501E-14</v>
      </c>
      <c r="Y5" s="19">
        <v>5.9063864910058303E-14</v>
      </c>
      <c r="Z5" s="19">
        <v>5.3734794391857501E-14</v>
      </c>
      <c r="AA5" s="19">
        <v>5.4178883601707601E-14</v>
      </c>
      <c r="AB5" s="19">
        <v>7.5273121069585601E-14</v>
      </c>
      <c r="AC5" s="19">
        <v>5.3734794391857501E-14</v>
      </c>
      <c r="AD5" s="19">
        <v>5.3623772089394998E-14</v>
      </c>
      <c r="AE5" s="19">
        <v>5.9063864910058303E-14</v>
      </c>
      <c r="AF5" s="19">
        <v>5.3734794391857501E-14</v>
      </c>
      <c r="AG5" s="19">
        <v>5.3623772089394998E-14</v>
      </c>
      <c r="AH5" s="19">
        <v>5.9063864910058303E-14</v>
      </c>
      <c r="AI5" s="19">
        <v>5.3734794391857501E-14</v>
      </c>
    </row>
    <row r="6" spans="1:35" x14ac:dyDescent="0.45">
      <c r="A6" s="19">
        <v>5.3290705182007501E-14</v>
      </c>
      <c r="B6" s="19">
        <v>5.8397731095283196E-14</v>
      </c>
      <c r="C6" s="19">
        <v>5.4289905904170098E-14</v>
      </c>
      <c r="D6" s="19">
        <v>5.8397731095283196E-14</v>
      </c>
      <c r="E6" s="19">
        <v>5.3845816694319998E-14</v>
      </c>
      <c r="F6" s="19">
        <v>5.9618976422370906E-14</v>
      </c>
      <c r="G6" s="19">
        <v>5.3290705182007501E-14</v>
      </c>
      <c r="H6" s="19">
        <v>5.8397731095283196E-14</v>
      </c>
      <c r="I6" s="19">
        <v>5.3512749786932501E-14</v>
      </c>
      <c r="J6" s="19">
        <v>5.8397731095283196E-14</v>
      </c>
      <c r="K6" s="19">
        <v>5.4400928206632601E-14</v>
      </c>
      <c r="L6" s="19">
        <v>5.7398530373120505E-14</v>
      </c>
      <c r="M6" s="19">
        <v>5.3512749786932501E-14</v>
      </c>
      <c r="N6" s="19">
        <v>5.7398530373120505E-14</v>
      </c>
      <c r="O6" s="19">
        <v>5.4511950509095098E-14</v>
      </c>
      <c r="P6" s="19">
        <v>6.0951244051921094E-14</v>
      </c>
      <c r="Q6" s="19">
        <v>5.3623772089394998E-14</v>
      </c>
      <c r="R6" s="19">
        <v>5.7398530373120505E-14</v>
      </c>
      <c r="S6" s="19">
        <v>5.4511950509095098E-14</v>
      </c>
      <c r="T6" s="19">
        <v>5.7398530373120505E-14</v>
      </c>
      <c r="U6" s="19">
        <v>5.4178883601707601E-14</v>
      </c>
      <c r="V6" s="19">
        <v>6.2172489379008703E-14</v>
      </c>
      <c r="W6" s="19">
        <v>5.3734794391857501E-14</v>
      </c>
      <c r="X6" s="19">
        <v>5.4178883601707601E-14</v>
      </c>
      <c r="Y6" s="19">
        <v>6.2172489379008703E-14</v>
      </c>
      <c r="Z6" s="19">
        <v>5.3734794391857501E-14</v>
      </c>
      <c r="AA6" s="19">
        <v>5.3179682879544998E-14</v>
      </c>
      <c r="AB6" s="19">
        <v>6.5836225360271694E-14</v>
      </c>
      <c r="AC6" s="19">
        <v>5.3734794391857501E-14</v>
      </c>
      <c r="AD6" s="19">
        <v>5.4178883601707601E-14</v>
      </c>
      <c r="AE6" s="19">
        <v>6.2172489379008703E-14</v>
      </c>
      <c r="AF6" s="19">
        <v>5.3734794391857501E-14</v>
      </c>
      <c r="AG6" s="19">
        <v>5.4178883601707601E-14</v>
      </c>
      <c r="AH6" s="19">
        <v>6.2172489379008703E-14</v>
      </c>
      <c r="AI6" s="19">
        <v>5.3734794391857501E-14</v>
      </c>
    </row>
    <row r="7" spans="1:35" x14ac:dyDescent="0.45">
      <c r="A7" s="19">
        <v>5.4956039718945198E-14</v>
      </c>
      <c r="B7" s="19">
        <v>6.0285110237146E-14</v>
      </c>
      <c r="C7" s="19">
        <v>5.3623772089394998E-14</v>
      </c>
      <c r="D7" s="19">
        <v>6.0285110237146E-14</v>
      </c>
      <c r="E7" s="19">
        <v>5.3290705182007501E-14</v>
      </c>
      <c r="F7" s="19">
        <v>6.0507154842071006E-14</v>
      </c>
      <c r="G7" s="19">
        <v>5.3734794391857501E-14</v>
      </c>
      <c r="H7" s="19">
        <v>6.0285110237146E-14</v>
      </c>
      <c r="I7" s="19">
        <v>5.3734794391857501E-14</v>
      </c>
      <c r="J7" s="19">
        <v>6.0285110237146E-14</v>
      </c>
      <c r="K7" s="19">
        <v>5.4289905904170098E-14</v>
      </c>
      <c r="L7" s="19">
        <v>5.6621374255882902E-14</v>
      </c>
      <c r="M7" s="19">
        <v>5.3734794391857501E-14</v>
      </c>
      <c r="N7" s="19">
        <v>5.6621374255882902E-14</v>
      </c>
      <c r="O7" s="19">
        <v>5.4511950509095098E-14</v>
      </c>
      <c r="P7" s="19">
        <v>5.7065463465732996E-14</v>
      </c>
      <c r="Q7" s="19">
        <v>5.4400928206632601E-14</v>
      </c>
      <c r="R7" s="19">
        <v>5.6621374255882902E-14</v>
      </c>
      <c r="S7" s="19">
        <v>5.3956838996782602E-14</v>
      </c>
      <c r="T7" s="19">
        <v>5.6621374255882902E-14</v>
      </c>
      <c r="U7" s="19">
        <v>5.3956838996782602E-14</v>
      </c>
      <c r="V7" s="19">
        <v>6.0618177144533497E-14</v>
      </c>
      <c r="W7" s="19">
        <v>5.3734794391857501E-14</v>
      </c>
      <c r="X7" s="19">
        <v>5.3956838996782602E-14</v>
      </c>
      <c r="Y7" s="19">
        <v>6.0618177144533497E-14</v>
      </c>
      <c r="Z7" s="19">
        <v>5.3734794391857501E-14</v>
      </c>
      <c r="AA7" s="19">
        <v>5.3845816694319998E-14</v>
      </c>
      <c r="AB7" s="19">
        <v>6.4392935428259004E-14</v>
      </c>
      <c r="AC7" s="19">
        <v>5.3734794391857501E-14</v>
      </c>
      <c r="AD7" s="19">
        <v>5.3845816694319998E-14</v>
      </c>
      <c r="AE7" s="19">
        <v>6.0618177144533497E-14</v>
      </c>
      <c r="AF7" s="19">
        <v>5.3734794391857501E-14</v>
      </c>
      <c r="AG7" s="19">
        <v>5.3401727484469998E-14</v>
      </c>
      <c r="AH7" s="19">
        <v>6.0618177144533497E-14</v>
      </c>
      <c r="AI7" s="19">
        <v>5.3734794391857501E-14</v>
      </c>
    </row>
    <row r="8" spans="1:35" x14ac:dyDescent="0.45">
      <c r="A8" s="19">
        <v>5.3734794391857501E-14</v>
      </c>
      <c r="B8" s="19">
        <v>5.8064664187895599E-14</v>
      </c>
      <c r="C8" s="19">
        <v>5.4289905904170098E-14</v>
      </c>
      <c r="D8" s="19">
        <v>5.8064664187895599E-14</v>
      </c>
      <c r="E8" s="19">
        <v>5.4622972811557702E-14</v>
      </c>
      <c r="F8" s="19">
        <v>6.0507154842071006E-14</v>
      </c>
      <c r="G8" s="19">
        <v>5.3845816694319998E-14</v>
      </c>
      <c r="H8" s="19">
        <v>5.8064664187895599E-14</v>
      </c>
      <c r="I8" s="19">
        <v>5.3734794391857501E-14</v>
      </c>
      <c r="J8" s="19">
        <v>5.8064664187895599E-14</v>
      </c>
      <c r="K8" s="19">
        <v>5.3401727484469998E-14</v>
      </c>
      <c r="L8" s="19">
        <v>5.5733195836182802E-14</v>
      </c>
      <c r="M8" s="19">
        <v>5.3623772089394998E-14</v>
      </c>
      <c r="N8" s="19">
        <v>5.5733195836182802E-14</v>
      </c>
      <c r="O8" s="19">
        <v>5.4845017416482702E-14</v>
      </c>
      <c r="P8" s="19">
        <v>5.7176485768195499E-14</v>
      </c>
      <c r="Q8" s="19">
        <v>5.3845816694319998E-14</v>
      </c>
      <c r="R8" s="19">
        <v>5.5733195836182802E-14</v>
      </c>
      <c r="S8" s="19">
        <v>5.3845816694319998E-14</v>
      </c>
      <c r="T8" s="19">
        <v>5.5733195836182802E-14</v>
      </c>
      <c r="U8" s="19">
        <v>5.5400128928795299E-14</v>
      </c>
      <c r="V8" s="19">
        <v>6.4726002335646601E-14</v>
      </c>
      <c r="W8" s="19">
        <v>5.3734794391857501E-14</v>
      </c>
      <c r="X8" s="19">
        <v>5.5400128928795299E-14</v>
      </c>
      <c r="Y8" s="19">
        <v>6.4726002335646601E-14</v>
      </c>
      <c r="Z8" s="19">
        <v>5.3734794391857501E-14</v>
      </c>
      <c r="AA8" s="19">
        <v>5.3845816694319998E-14</v>
      </c>
      <c r="AB8" s="19">
        <v>6.2505556286396301E-14</v>
      </c>
      <c r="AC8" s="19">
        <v>5.3734794391857501E-14</v>
      </c>
      <c r="AD8" s="19">
        <v>5.4289905904170098E-14</v>
      </c>
      <c r="AE8" s="19">
        <v>6.4726002335646601E-14</v>
      </c>
      <c r="AF8" s="19">
        <v>5.3734794391857501E-14</v>
      </c>
      <c r="AG8" s="19">
        <v>5.5178084323870198E-14</v>
      </c>
      <c r="AH8" s="19">
        <v>6.4726002335646601E-14</v>
      </c>
      <c r="AI8" s="19">
        <v>5.3734794391857501E-14</v>
      </c>
    </row>
    <row r="9" spans="1:35" x14ac:dyDescent="0.45">
      <c r="A9" s="19">
        <v>5.4178883601707601E-14</v>
      </c>
      <c r="B9" s="19">
        <v>6.1950444774083697E-14</v>
      </c>
      <c r="C9" s="19">
        <v>5.4289905904170098E-14</v>
      </c>
      <c r="D9" s="19">
        <v>6.1950444774083697E-14</v>
      </c>
      <c r="E9" s="19">
        <v>5.4067861299245098E-14</v>
      </c>
      <c r="F9" s="19">
        <v>6.1950444774083697E-14</v>
      </c>
      <c r="G9" s="19">
        <v>5.3845816694319998E-14</v>
      </c>
      <c r="H9" s="19">
        <v>6.1950444774083697E-14</v>
      </c>
      <c r="I9" s="19">
        <v>5.3290705182007501E-14</v>
      </c>
      <c r="J9" s="19">
        <v>6.1950444774083697E-14</v>
      </c>
      <c r="K9" s="19">
        <v>5.3068660577082401E-14</v>
      </c>
      <c r="L9" s="19">
        <v>5.8175686490358203E-14</v>
      </c>
      <c r="M9" s="19">
        <v>5.3290705182007501E-14</v>
      </c>
      <c r="N9" s="19">
        <v>5.8175686490358203E-14</v>
      </c>
      <c r="O9" s="19">
        <v>5.4733995114020199E-14</v>
      </c>
      <c r="P9" s="19">
        <v>6.2727600891321294E-14</v>
      </c>
      <c r="Q9" s="19">
        <v>5.3845816694319998E-14</v>
      </c>
      <c r="R9" s="19">
        <v>5.8175686490358203E-14</v>
      </c>
      <c r="S9" s="19">
        <v>5.3845816694319998E-14</v>
      </c>
      <c r="T9" s="19">
        <v>5.8175686490358203E-14</v>
      </c>
      <c r="U9" s="19">
        <v>5.4289905904170098E-14</v>
      </c>
      <c r="V9" s="19">
        <v>6.3171690101171395E-14</v>
      </c>
      <c r="W9" s="19">
        <v>5.3734794391857501E-14</v>
      </c>
      <c r="X9" s="19">
        <v>5.4289905904170098E-14</v>
      </c>
      <c r="Y9" s="19">
        <v>6.3171690101171395E-14</v>
      </c>
      <c r="Z9" s="19">
        <v>5.3734794391857501E-14</v>
      </c>
      <c r="AA9" s="19">
        <v>5.3845816694319998E-14</v>
      </c>
      <c r="AB9" s="19">
        <v>6.8167693711984599E-14</v>
      </c>
      <c r="AC9" s="19">
        <v>5.3734794391857501E-14</v>
      </c>
      <c r="AD9" s="19">
        <v>5.4511950509095098E-14</v>
      </c>
      <c r="AE9" s="19">
        <v>6.3171690101171395E-14</v>
      </c>
      <c r="AF9" s="19">
        <v>5.3734794391857501E-14</v>
      </c>
      <c r="AG9" s="19">
        <v>5.3845816694319998E-14</v>
      </c>
      <c r="AH9" s="19">
        <v>6.3171690101171395E-14</v>
      </c>
      <c r="AI9" s="19">
        <v>5.3734794391857501E-14</v>
      </c>
    </row>
    <row r="10" spans="1:35" x14ac:dyDescent="0.45">
      <c r="A10" s="19">
        <v>5.3734794391857501E-14</v>
      </c>
      <c r="B10" s="19">
        <v>5.8064664187895599E-14</v>
      </c>
      <c r="C10" s="19">
        <v>5.4067861299245098E-14</v>
      </c>
      <c r="D10" s="19">
        <v>5.8064664187895599E-14</v>
      </c>
      <c r="E10" s="19">
        <v>5.4178883601707601E-14</v>
      </c>
      <c r="F10" s="19">
        <v>5.8064664187895599E-14</v>
      </c>
      <c r="G10" s="19">
        <v>5.3956838996782602E-14</v>
      </c>
      <c r="H10" s="19">
        <v>5.8064664187895599E-14</v>
      </c>
      <c r="I10" s="19">
        <v>5.3512749786932501E-14</v>
      </c>
      <c r="J10" s="19">
        <v>5.8064664187895599E-14</v>
      </c>
      <c r="K10" s="19">
        <v>5.3401727484469998E-14</v>
      </c>
      <c r="L10" s="19">
        <v>5.7065463465732996E-14</v>
      </c>
      <c r="M10" s="19">
        <v>5.4289905904170098E-14</v>
      </c>
      <c r="N10" s="19">
        <v>5.7065463465732996E-14</v>
      </c>
      <c r="O10" s="19">
        <v>5.4622972811557702E-14</v>
      </c>
      <c r="P10" s="19">
        <v>5.8064664187895599E-14</v>
      </c>
      <c r="Q10" s="19">
        <v>5.4178883601707601E-14</v>
      </c>
      <c r="R10" s="19">
        <v>5.7065463465732996E-14</v>
      </c>
      <c r="S10" s="19">
        <v>5.4400928206632601E-14</v>
      </c>
      <c r="T10" s="19">
        <v>5.7065463465732996E-14</v>
      </c>
      <c r="U10" s="19">
        <v>5.4289905904170098E-14</v>
      </c>
      <c r="V10" s="19">
        <v>6.2172489379008703E-14</v>
      </c>
      <c r="W10" s="19">
        <v>5.3734794391857501E-14</v>
      </c>
      <c r="X10" s="19">
        <v>5.4289905904170098E-14</v>
      </c>
      <c r="Y10" s="19">
        <v>6.2172489379008703E-14</v>
      </c>
      <c r="Z10" s="19">
        <v>5.3734794391857501E-14</v>
      </c>
      <c r="AA10" s="19">
        <v>5.3512749786932501E-14</v>
      </c>
      <c r="AB10" s="19">
        <v>6.5947247662734299E-14</v>
      </c>
      <c r="AC10" s="19">
        <v>5.3734794391857501E-14</v>
      </c>
      <c r="AD10" s="19">
        <v>5.3734794391857501E-14</v>
      </c>
      <c r="AE10" s="19">
        <v>6.2172489379008703E-14</v>
      </c>
      <c r="AF10" s="19">
        <v>5.3734794391857501E-14</v>
      </c>
      <c r="AG10" s="19">
        <v>5.3734794391857501E-14</v>
      </c>
      <c r="AH10" s="19">
        <v>6.2172489379008703E-14</v>
      </c>
      <c r="AI10" s="19">
        <v>5.3734794391857501E-14</v>
      </c>
    </row>
    <row r="11" spans="1:35" x14ac:dyDescent="0.45">
      <c r="A11" s="19">
        <v>5.3734794391857501E-14</v>
      </c>
      <c r="B11" s="19">
        <v>5.6954441163270505E-14</v>
      </c>
      <c r="C11" s="19">
        <v>5.4400928206632601E-14</v>
      </c>
      <c r="D11" s="19">
        <v>5.6954441163270505E-14</v>
      </c>
      <c r="E11" s="19">
        <v>5.3512749786932501E-14</v>
      </c>
      <c r="F11" s="19">
        <v>5.9063864910058303E-14</v>
      </c>
      <c r="G11" s="19">
        <v>5.4067861299245098E-14</v>
      </c>
      <c r="H11" s="19">
        <v>5.6954441163270505E-14</v>
      </c>
      <c r="I11" s="19">
        <v>5.3623772089394998E-14</v>
      </c>
      <c r="J11" s="19">
        <v>5.6954441163270505E-14</v>
      </c>
      <c r="K11" s="19">
        <v>5.3401727484469998E-14</v>
      </c>
      <c r="L11" s="19">
        <v>5.7731597280508102E-14</v>
      </c>
      <c r="M11" s="19">
        <v>5.3845816694319998E-14</v>
      </c>
      <c r="N11" s="19">
        <v>5.7731597280508102E-14</v>
      </c>
      <c r="O11" s="19">
        <v>5.4400928206632601E-14</v>
      </c>
      <c r="P11" s="19">
        <v>5.6621374255882902E-14</v>
      </c>
      <c r="Q11" s="19">
        <v>5.3734794391857501E-14</v>
      </c>
      <c r="R11" s="19">
        <v>5.7731597280508102E-14</v>
      </c>
      <c r="S11" s="19">
        <v>5.3734794391857501E-14</v>
      </c>
      <c r="T11" s="19">
        <v>5.7731597280508102E-14</v>
      </c>
      <c r="U11" s="19">
        <v>5.3290705182007501E-14</v>
      </c>
      <c r="V11" s="19">
        <v>6.0396132539608503E-14</v>
      </c>
      <c r="W11" s="19">
        <v>5.3734794391857501E-14</v>
      </c>
      <c r="X11" s="19">
        <v>5.4400928206632601E-14</v>
      </c>
      <c r="Y11" s="19">
        <v>6.0396132539608503E-14</v>
      </c>
      <c r="Z11" s="19">
        <v>5.3734794391857501E-14</v>
      </c>
      <c r="AA11" s="19">
        <v>5.4067861299245098E-14</v>
      </c>
      <c r="AB11" s="19">
        <v>6.2394533983933798E-14</v>
      </c>
      <c r="AC11" s="19">
        <v>5.3734794391857501E-14</v>
      </c>
      <c r="AD11" s="19">
        <v>5.3845816694319998E-14</v>
      </c>
      <c r="AE11" s="19">
        <v>6.0396132539608503E-14</v>
      </c>
      <c r="AF11" s="19">
        <v>5.3734794391857501E-14</v>
      </c>
      <c r="AG11" s="19">
        <v>5.3623772089394998E-14</v>
      </c>
      <c r="AH11" s="19">
        <v>6.0396132539608503E-14</v>
      </c>
      <c r="AI11" s="19">
        <v>5.3734794391857501E-14</v>
      </c>
    </row>
    <row r="12" spans="1:35" x14ac:dyDescent="0.45">
      <c r="A12" s="19">
        <v>5.3512749786932501E-14</v>
      </c>
      <c r="B12" s="19">
        <v>5.4845017416482702E-14</v>
      </c>
      <c r="C12" s="19">
        <v>5.3845816694319998E-14</v>
      </c>
      <c r="D12" s="19">
        <v>5.4845017416482702E-14</v>
      </c>
      <c r="E12" s="19">
        <v>5.3512749786932501E-14</v>
      </c>
      <c r="F12" s="19">
        <v>5.8064664187895599E-14</v>
      </c>
      <c r="G12" s="19">
        <v>5.4289905904170098E-14</v>
      </c>
      <c r="H12" s="19">
        <v>5.4845017416482702E-14</v>
      </c>
      <c r="I12" s="19">
        <v>5.4511950509095098E-14</v>
      </c>
      <c r="J12" s="19">
        <v>5.4845017416482702E-14</v>
      </c>
      <c r="K12" s="19">
        <v>5.3734794391857501E-14</v>
      </c>
      <c r="L12" s="19">
        <v>5.5955240441107801E-14</v>
      </c>
      <c r="M12" s="19">
        <v>5.3956838996782602E-14</v>
      </c>
      <c r="N12" s="19">
        <v>5.5955240441107801E-14</v>
      </c>
      <c r="O12" s="19">
        <v>5.4845017416482702E-14</v>
      </c>
      <c r="P12" s="19">
        <v>5.8175686490358203E-14</v>
      </c>
      <c r="Q12" s="19">
        <v>5.4067861299245098E-14</v>
      </c>
      <c r="R12" s="19">
        <v>5.5955240441107801E-14</v>
      </c>
      <c r="S12" s="19">
        <v>5.3845816694319998E-14</v>
      </c>
      <c r="T12" s="19">
        <v>5.5955240441107801E-14</v>
      </c>
      <c r="U12" s="19">
        <v>5.3734794391857501E-14</v>
      </c>
      <c r="V12" s="19">
        <v>5.7620574978045599E-14</v>
      </c>
      <c r="W12" s="19">
        <v>5.3734794391857501E-14</v>
      </c>
      <c r="X12" s="19">
        <v>5.3734794391857501E-14</v>
      </c>
      <c r="Y12" s="19">
        <v>5.7620574978045599E-14</v>
      </c>
      <c r="Z12" s="19">
        <v>5.3734794391857501E-14</v>
      </c>
      <c r="AA12" s="19">
        <v>5.4067861299245098E-14</v>
      </c>
      <c r="AB12" s="19">
        <v>5.9729998724833397E-14</v>
      </c>
      <c r="AC12" s="19">
        <v>5.3734794391857501E-14</v>
      </c>
      <c r="AD12" s="19">
        <v>5.3845816694319998E-14</v>
      </c>
      <c r="AE12" s="19">
        <v>5.7620574978045599E-14</v>
      </c>
      <c r="AF12" s="19">
        <v>5.3734794391857501E-14</v>
      </c>
      <c r="AG12" s="19">
        <v>5.4289905904170098E-14</v>
      </c>
      <c r="AH12" s="19">
        <v>5.7620574978045599E-14</v>
      </c>
      <c r="AI12" s="19">
        <v>5.3734794391857501E-14</v>
      </c>
    </row>
    <row r="13" spans="1:35" x14ac:dyDescent="0.45">
      <c r="A13" s="19">
        <v>5.4622972811557702E-14</v>
      </c>
      <c r="B13" s="19">
        <v>5.9285909514983296E-14</v>
      </c>
      <c r="C13" s="19">
        <v>5.4511950509095098E-14</v>
      </c>
      <c r="D13" s="19">
        <v>5.9285909514983296E-14</v>
      </c>
      <c r="E13" s="19">
        <v>5.3845816694319998E-14</v>
      </c>
      <c r="F13" s="19">
        <v>5.9174887212520806E-14</v>
      </c>
      <c r="G13" s="19">
        <v>5.3956838996782602E-14</v>
      </c>
      <c r="H13" s="19">
        <v>5.9285909514983296E-14</v>
      </c>
      <c r="I13" s="19">
        <v>5.3845816694319998E-14</v>
      </c>
      <c r="J13" s="19">
        <v>5.9285909514983296E-14</v>
      </c>
      <c r="K13" s="19">
        <v>5.4067861299245098E-14</v>
      </c>
      <c r="L13" s="19">
        <v>5.7509552675583096E-14</v>
      </c>
      <c r="M13" s="19">
        <v>5.4067861299245098E-14</v>
      </c>
      <c r="N13" s="19">
        <v>5.7509552675583096E-14</v>
      </c>
      <c r="O13" s="19">
        <v>5.4289905904170098E-14</v>
      </c>
      <c r="P13" s="19">
        <v>5.7953641885433096E-14</v>
      </c>
      <c r="Q13" s="19">
        <v>5.4511950509095098E-14</v>
      </c>
      <c r="R13" s="19">
        <v>5.7509552675583096E-14</v>
      </c>
      <c r="S13" s="19">
        <v>5.3845816694319998E-14</v>
      </c>
      <c r="T13" s="19">
        <v>5.7509552675583096E-14</v>
      </c>
      <c r="U13" s="19">
        <v>5.3734794391857501E-14</v>
      </c>
      <c r="V13" s="19">
        <v>5.7176485768195499E-14</v>
      </c>
      <c r="W13" s="19">
        <v>5.3734794391857501E-14</v>
      </c>
      <c r="X13" s="19">
        <v>5.4178883601707601E-14</v>
      </c>
      <c r="Y13" s="19">
        <v>5.7176485768195499E-14</v>
      </c>
      <c r="Z13" s="19">
        <v>5.3734794391857501E-14</v>
      </c>
      <c r="AA13" s="19">
        <v>5.4067861299245098E-14</v>
      </c>
      <c r="AB13" s="19">
        <v>5.8175686490358203E-14</v>
      </c>
      <c r="AC13" s="19">
        <v>5.3734794391857501E-14</v>
      </c>
      <c r="AD13" s="19">
        <v>5.3734794391857501E-14</v>
      </c>
      <c r="AE13" s="19">
        <v>5.7176485768195499E-14</v>
      </c>
      <c r="AF13" s="19">
        <v>5.3734794391857501E-14</v>
      </c>
      <c r="AG13" s="19">
        <v>5.3290705182007501E-14</v>
      </c>
      <c r="AH13" s="19">
        <v>5.7176485768195499E-14</v>
      </c>
      <c r="AI13" s="19">
        <v>5.3734794391857501E-14</v>
      </c>
    </row>
    <row r="14" spans="1:35" x14ac:dyDescent="0.45">
      <c r="A14" s="19">
        <v>5.3401727484469998E-14</v>
      </c>
      <c r="B14" s="19">
        <v>6.5725203057809204E-14</v>
      </c>
      <c r="C14" s="19">
        <v>5.4622972811557702E-14</v>
      </c>
      <c r="D14" s="19">
        <v>6.5281113847959205E-14</v>
      </c>
      <c r="E14" s="19">
        <v>5.3956838996782602E-14</v>
      </c>
      <c r="F14" s="19">
        <v>6.9388939039072195E-14</v>
      </c>
      <c r="G14" s="19">
        <v>5.4400928206632601E-14</v>
      </c>
      <c r="H14" s="19">
        <v>6.5281113847959205E-14</v>
      </c>
      <c r="I14" s="19">
        <v>5.3734794391857501E-14</v>
      </c>
      <c r="J14" s="19">
        <v>6.5281113847959205E-14</v>
      </c>
      <c r="K14" s="19">
        <v>5.4178883601707601E-14</v>
      </c>
      <c r="L14" s="19">
        <v>6.1728400169158704E-14</v>
      </c>
      <c r="M14" s="19">
        <v>5.3623772089394998E-14</v>
      </c>
      <c r="N14" s="19">
        <v>6.1728400169158704E-14</v>
      </c>
      <c r="O14" s="19">
        <v>5.4845017416482702E-14</v>
      </c>
      <c r="P14" s="19">
        <v>6.5503158452884198E-14</v>
      </c>
      <c r="Q14" s="19">
        <v>5.3845816694319998E-14</v>
      </c>
      <c r="R14" s="19">
        <v>6.1728400169158704E-14</v>
      </c>
      <c r="S14" s="19">
        <v>5.3845816694319998E-14</v>
      </c>
      <c r="T14" s="19">
        <v>6.1728400169158704E-14</v>
      </c>
      <c r="U14" s="19">
        <v>5.3734794391857501E-14</v>
      </c>
      <c r="V14" s="19">
        <v>7.1387340483397502E-14</v>
      </c>
      <c r="W14" s="19">
        <v>5.3734794391857501E-14</v>
      </c>
      <c r="X14" s="19">
        <v>5.3734794391857501E-14</v>
      </c>
      <c r="Y14" s="19">
        <v>7.1387340483397502E-14</v>
      </c>
      <c r="Z14" s="19">
        <v>5.3734794391857501E-14</v>
      </c>
      <c r="AA14" s="19">
        <v>5.3512749786932501E-14</v>
      </c>
      <c r="AB14" s="19">
        <v>7.1498362785860005E-14</v>
      </c>
      <c r="AC14" s="19">
        <v>5.3734794391857501E-14</v>
      </c>
      <c r="AD14" s="19">
        <v>5.3512749786932501E-14</v>
      </c>
      <c r="AE14" s="19">
        <v>7.1387340483397502E-14</v>
      </c>
      <c r="AF14" s="19">
        <v>5.3734794391857501E-14</v>
      </c>
      <c r="AG14" s="19">
        <v>5.3290705182007501E-14</v>
      </c>
      <c r="AH14" s="19">
        <v>7.1387340483397502E-14</v>
      </c>
      <c r="AI14" s="19">
        <v>5.3734794391857501E-14</v>
      </c>
    </row>
    <row r="15" spans="1:35" x14ac:dyDescent="0.45">
      <c r="A15" s="19">
        <v>5.3623772089394998E-14</v>
      </c>
      <c r="B15" s="19">
        <v>6.1728400169158704E-14</v>
      </c>
      <c r="C15" s="19">
        <v>5.4178883601707601E-14</v>
      </c>
      <c r="D15" s="19">
        <v>6.1728400169158704E-14</v>
      </c>
      <c r="E15" s="19">
        <v>5.4289905904170098E-14</v>
      </c>
      <c r="F15" s="19">
        <v>6.0285110237146E-14</v>
      </c>
      <c r="G15" s="19">
        <v>5.4178883601707601E-14</v>
      </c>
      <c r="H15" s="19">
        <v>6.1728400169158704E-14</v>
      </c>
      <c r="I15" s="19">
        <v>5.4067861299245098E-14</v>
      </c>
      <c r="J15" s="19">
        <v>6.1728400169158704E-14</v>
      </c>
      <c r="K15" s="19">
        <v>5.3845816694319998E-14</v>
      </c>
      <c r="L15" s="19">
        <v>5.7398530373120505E-14</v>
      </c>
      <c r="M15" s="19">
        <v>5.3845816694319998E-14</v>
      </c>
      <c r="N15" s="19">
        <v>5.7398530373120505E-14</v>
      </c>
      <c r="O15" s="19">
        <v>5.4289905904170098E-14</v>
      </c>
      <c r="P15" s="19">
        <v>5.9063864910058303E-14</v>
      </c>
      <c r="Q15" s="19">
        <v>5.3734794391857501E-14</v>
      </c>
      <c r="R15" s="19">
        <v>5.7398530373120505E-14</v>
      </c>
      <c r="S15" s="19">
        <v>5.4178883601707601E-14</v>
      </c>
      <c r="T15" s="19">
        <v>5.7398530373120505E-14</v>
      </c>
      <c r="U15" s="19">
        <v>5.3512749786932501E-14</v>
      </c>
      <c r="V15" s="19">
        <v>6.4281913125796501E-14</v>
      </c>
      <c r="W15" s="19">
        <v>5.3734794391857501E-14</v>
      </c>
      <c r="X15" s="19">
        <v>5.3512749786932501E-14</v>
      </c>
      <c r="Y15" s="19">
        <v>6.4281913125796501E-14</v>
      </c>
      <c r="Z15" s="19">
        <v>5.3734794391857501E-14</v>
      </c>
      <c r="AA15" s="19">
        <v>5.3845816694319998E-14</v>
      </c>
      <c r="AB15" s="19">
        <v>6.5281113847959205E-14</v>
      </c>
      <c r="AC15" s="19">
        <v>5.3734794391857501E-14</v>
      </c>
      <c r="AD15" s="19">
        <v>5.4178883601707601E-14</v>
      </c>
      <c r="AE15" s="19">
        <v>6.4281913125796501E-14</v>
      </c>
      <c r="AF15" s="19">
        <v>5.3734794391857501E-14</v>
      </c>
      <c r="AG15" s="19">
        <v>5.4178883601707601E-14</v>
      </c>
      <c r="AH15" s="19">
        <v>6.4281913125796501E-14</v>
      </c>
      <c r="AI15" s="19">
        <v>5.3734794391857501E-14</v>
      </c>
    </row>
    <row r="16" spans="1:35" x14ac:dyDescent="0.45">
      <c r="A16" s="19">
        <v>5.3956838996782602E-14</v>
      </c>
      <c r="B16" s="19">
        <v>5.8397731095283196E-14</v>
      </c>
      <c r="C16" s="19">
        <v>5.4622972811557702E-14</v>
      </c>
      <c r="D16" s="19">
        <v>5.8397731095283196E-14</v>
      </c>
      <c r="E16" s="19">
        <v>5.3845816694319998E-14</v>
      </c>
      <c r="F16" s="19">
        <v>6.0396132539608503E-14</v>
      </c>
      <c r="G16" s="19">
        <v>5.3512749786932501E-14</v>
      </c>
      <c r="H16" s="19">
        <v>5.8397731095283196E-14</v>
      </c>
      <c r="I16" s="19">
        <v>5.3068660577082401E-14</v>
      </c>
      <c r="J16" s="19">
        <v>5.8397731095283196E-14</v>
      </c>
      <c r="K16" s="19">
        <v>5.4400928206632601E-14</v>
      </c>
      <c r="L16" s="19">
        <v>5.5622173533720298E-14</v>
      </c>
      <c r="M16" s="19">
        <v>5.4067861299245098E-14</v>
      </c>
      <c r="N16" s="19">
        <v>5.5622173533720298E-14</v>
      </c>
      <c r="O16" s="19">
        <v>5.4733995114020199E-14</v>
      </c>
      <c r="P16" s="19">
        <v>5.6843418860808002E-14</v>
      </c>
      <c r="Q16" s="19">
        <v>5.3845816694319998E-14</v>
      </c>
      <c r="R16" s="19">
        <v>5.5622173533720298E-14</v>
      </c>
      <c r="S16" s="19">
        <v>5.3845816694319998E-14</v>
      </c>
      <c r="T16" s="19">
        <v>5.5622173533720298E-14</v>
      </c>
      <c r="U16" s="19">
        <v>5.4178883601707601E-14</v>
      </c>
      <c r="V16" s="19">
        <v>5.8397731095283196E-14</v>
      </c>
      <c r="W16" s="19">
        <v>5.3734794391857501E-14</v>
      </c>
      <c r="X16" s="19">
        <v>5.4178883601707601E-14</v>
      </c>
      <c r="Y16" s="19">
        <v>5.8397731095283196E-14</v>
      </c>
      <c r="Z16" s="19">
        <v>5.3734794391857501E-14</v>
      </c>
      <c r="AA16" s="19">
        <v>5.4956039718945198E-14</v>
      </c>
      <c r="AB16" s="19">
        <v>6.20614670765462E-14</v>
      </c>
      <c r="AC16" s="19">
        <v>5.3734794391857501E-14</v>
      </c>
      <c r="AD16" s="19">
        <v>5.4289905904170098E-14</v>
      </c>
      <c r="AE16" s="19">
        <v>5.8397731095283196E-14</v>
      </c>
      <c r="AF16" s="19">
        <v>5.3734794391857501E-14</v>
      </c>
      <c r="AG16" s="19">
        <v>5.4289905904170098E-14</v>
      </c>
      <c r="AH16" s="19">
        <v>5.8397731095283196E-14</v>
      </c>
      <c r="AI16" s="19">
        <v>5.3734794391857501E-14</v>
      </c>
    </row>
    <row r="17" spans="1:35" x14ac:dyDescent="0.45">
      <c r="A17" s="19">
        <v>5.3512749786932501E-14</v>
      </c>
      <c r="B17" s="19">
        <v>6.1728400169158704E-14</v>
      </c>
      <c r="C17" s="19">
        <v>5.3734794391857501E-14</v>
      </c>
      <c r="D17" s="19">
        <v>6.1728400169158704E-14</v>
      </c>
      <c r="E17" s="19">
        <v>5.3956838996782602E-14</v>
      </c>
      <c r="F17" s="19">
        <v>6.5059069243034098E-14</v>
      </c>
      <c r="G17" s="19">
        <v>5.3290705182007501E-14</v>
      </c>
      <c r="H17" s="19">
        <v>6.1728400169158704E-14</v>
      </c>
      <c r="I17" s="19">
        <v>5.4178883601707601E-14</v>
      </c>
      <c r="J17" s="19">
        <v>6.1728400169158704E-14</v>
      </c>
      <c r="K17" s="19">
        <v>5.4511950509095098E-14</v>
      </c>
      <c r="L17" s="19">
        <v>5.7842619582970605E-14</v>
      </c>
      <c r="M17" s="19">
        <v>5.3734794391857501E-14</v>
      </c>
      <c r="N17" s="19">
        <v>5.7842619582970605E-14</v>
      </c>
      <c r="O17" s="19">
        <v>5.4622972811557702E-14</v>
      </c>
      <c r="P17" s="19">
        <v>6.11732886568461E-14</v>
      </c>
      <c r="Q17" s="19">
        <v>5.4067861299245098E-14</v>
      </c>
      <c r="R17" s="19">
        <v>5.7842619582970605E-14</v>
      </c>
      <c r="S17" s="19">
        <v>5.3623772089394998E-14</v>
      </c>
      <c r="T17" s="19">
        <v>5.7842619582970605E-14</v>
      </c>
      <c r="U17" s="19">
        <v>5.3956838996782602E-14</v>
      </c>
      <c r="V17" s="19">
        <v>6.1839422471621194E-14</v>
      </c>
      <c r="W17" s="19">
        <v>5.3734794391857501E-14</v>
      </c>
      <c r="X17" s="19">
        <v>5.3956838996782602E-14</v>
      </c>
      <c r="Y17" s="19">
        <v>6.1839422471621194E-14</v>
      </c>
      <c r="Z17" s="19">
        <v>5.3734794391857501E-14</v>
      </c>
      <c r="AA17" s="19">
        <v>5.4067861299245098E-14</v>
      </c>
      <c r="AB17" s="19">
        <v>6.5725203057809204E-14</v>
      </c>
      <c r="AC17" s="19">
        <v>5.3734794391857501E-14</v>
      </c>
      <c r="AD17" s="19">
        <v>5.3401727484469998E-14</v>
      </c>
      <c r="AE17" s="19">
        <v>6.1839422471621194E-14</v>
      </c>
      <c r="AF17" s="19">
        <v>5.3734794391857501E-14</v>
      </c>
      <c r="AG17" s="19">
        <v>5.3401727484469998E-14</v>
      </c>
      <c r="AH17" s="19">
        <v>6.1839422471621194E-14</v>
      </c>
      <c r="AI17" s="19">
        <v>5.3734794391857501E-14</v>
      </c>
    </row>
    <row r="18" spans="1:35" x14ac:dyDescent="0.45">
      <c r="A18" s="19">
        <v>5.3956838996782602E-14</v>
      </c>
      <c r="B18" s="19">
        <v>5.5622173533720298E-14</v>
      </c>
      <c r="C18" s="19">
        <v>5.3623772089394998E-14</v>
      </c>
      <c r="D18" s="19">
        <v>5.5622173533720298E-14</v>
      </c>
      <c r="E18" s="19">
        <v>5.4622972811557702E-14</v>
      </c>
      <c r="F18" s="19">
        <v>6.0951244051921094E-14</v>
      </c>
      <c r="G18" s="19">
        <v>5.3401727484469998E-14</v>
      </c>
      <c r="H18" s="19">
        <v>5.5622173533720298E-14</v>
      </c>
      <c r="I18" s="19">
        <v>5.4400928206632601E-14</v>
      </c>
      <c r="J18" s="19">
        <v>5.5622173533720298E-14</v>
      </c>
      <c r="K18" s="19">
        <v>5.4067861299245098E-14</v>
      </c>
      <c r="L18" s="19">
        <v>5.6510351953420398E-14</v>
      </c>
      <c r="M18" s="19">
        <v>5.4178883601707601E-14</v>
      </c>
      <c r="N18" s="19">
        <v>5.6510351953420398E-14</v>
      </c>
      <c r="O18" s="19">
        <v>5.4178883601707601E-14</v>
      </c>
      <c r="P18" s="19">
        <v>5.8619775700208202E-14</v>
      </c>
      <c r="Q18" s="19">
        <v>5.4511950509095098E-14</v>
      </c>
      <c r="R18" s="19">
        <v>5.6510351953420398E-14</v>
      </c>
      <c r="S18" s="19">
        <v>5.4067861299245098E-14</v>
      </c>
      <c r="T18" s="19">
        <v>5.6510351953420398E-14</v>
      </c>
      <c r="U18" s="19">
        <v>5.4067861299245098E-14</v>
      </c>
      <c r="V18" s="19">
        <v>5.8619775700208202E-14</v>
      </c>
      <c r="W18" s="19">
        <v>5.3734794391857501E-14</v>
      </c>
      <c r="X18" s="19">
        <v>5.4067861299245098E-14</v>
      </c>
      <c r="Y18" s="19">
        <v>5.8619775700208202E-14</v>
      </c>
      <c r="Z18" s="19">
        <v>5.3734794391857501E-14</v>
      </c>
      <c r="AA18" s="19">
        <v>5.3179682879544998E-14</v>
      </c>
      <c r="AB18" s="19">
        <v>6.2172489379008703E-14</v>
      </c>
      <c r="AC18" s="19">
        <v>5.3734794391857501E-14</v>
      </c>
      <c r="AD18" s="19">
        <v>5.3734794391857501E-14</v>
      </c>
      <c r="AE18" s="19">
        <v>5.8619775700208202E-14</v>
      </c>
      <c r="AF18" s="19">
        <v>5.3734794391857501E-14</v>
      </c>
      <c r="AG18" s="19">
        <v>5.4178883601707601E-14</v>
      </c>
      <c r="AH18" s="19">
        <v>5.8619775700208202E-14</v>
      </c>
      <c r="AI18" s="19">
        <v>5.3734794391857501E-14</v>
      </c>
    </row>
    <row r="19" spans="1:35" x14ac:dyDescent="0.45">
      <c r="A19" s="19">
        <v>5.4845017416482702E-14</v>
      </c>
      <c r="B19" s="19">
        <v>6.4170890823333998E-14</v>
      </c>
      <c r="C19" s="19">
        <v>5.3623772089394998E-14</v>
      </c>
      <c r="D19" s="19">
        <v>6.4170890823333998E-14</v>
      </c>
      <c r="E19" s="19">
        <v>5.4622972811557702E-14</v>
      </c>
      <c r="F19" s="19">
        <v>6.5170091545496601E-14</v>
      </c>
      <c r="G19" s="19">
        <v>5.3512749786932501E-14</v>
      </c>
      <c r="H19" s="19">
        <v>6.4170890823333998E-14</v>
      </c>
      <c r="I19" s="19">
        <v>5.4511950509095098E-14</v>
      </c>
      <c r="J19" s="19">
        <v>6.4170890823333998E-14</v>
      </c>
      <c r="K19" s="19">
        <v>5.3956838996782602E-14</v>
      </c>
      <c r="L19" s="19">
        <v>6.29496454962463E-14</v>
      </c>
      <c r="M19" s="19">
        <v>5.4067861299245098E-14</v>
      </c>
      <c r="N19" s="19">
        <v>6.29496454962463E-14</v>
      </c>
      <c r="O19" s="19">
        <v>5.4622972811557702E-14</v>
      </c>
      <c r="P19" s="19">
        <v>7.4273920347422897E-14</v>
      </c>
      <c r="Q19" s="19">
        <v>5.4622972811557702E-14</v>
      </c>
      <c r="R19" s="19">
        <v>6.29496454962463E-14</v>
      </c>
      <c r="S19" s="19">
        <v>5.3956838996782602E-14</v>
      </c>
      <c r="T19" s="19">
        <v>6.29496454962463E-14</v>
      </c>
      <c r="U19" s="19">
        <v>5.4511950509095098E-14</v>
      </c>
      <c r="V19" s="19">
        <v>8.31557045444242E-14</v>
      </c>
      <c r="W19" s="19">
        <v>5.3734794391857501E-14</v>
      </c>
      <c r="X19" s="19">
        <v>5.4511950509095098E-14</v>
      </c>
      <c r="Y19" s="19">
        <v>8.31557045444242E-14</v>
      </c>
      <c r="Z19" s="19">
        <v>5.3734794391857501E-14</v>
      </c>
      <c r="AA19" s="19">
        <v>5.3623772089394998E-14</v>
      </c>
      <c r="AB19" s="19">
        <v>9.4479979395600796E-14</v>
      </c>
      <c r="AC19" s="19">
        <v>5.3734794391857501E-14</v>
      </c>
      <c r="AD19" s="19">
        <v>5.3956838996782602E-14</v>
      </c>
      <c r="AE19" s="19">
        <v>8.31557045444242E-14</v>
      </c>
      <c r="AF19" s="19">
        <v>5.3734794391857501E-14</v>
      </c>
      <c r="AG19" s="19">
        <v>5.3734794391857501E-14</v>
      </c>
      <c r="AH19" s="19">
        <v>8.31557045444242E-14</v>
      </c>
      <c r="AI19" s="19">
        <v>5.3734794391857501E-14</v>
      </c>
    </row>
    <row r="20" spans="1:35" x14ac:dyDescent="0.45">
      <c r="A20" s="19">
        <v>5.4178883601707601E-14</v>
      </c>
      <c r="B20" s="19">
        <v>5.5400128928795299E-14</v>
      </c>
      <c r="C20" s="19">
        <v>5.4178883601707601E-14</v>
      </c>
      <c r="D20" s="19">
        <v>5.5400128928795299E-14</v>
      </c>
      <c r="E20" s="19">
        <v>5.4067861299245098E-14</v>
      </c>
      <c r="F20" s="19">
        <v>5.9729998724833397E-14</v>
      </c>
      <c r="G20" s="19">
        <v>5.3179682879544998E-14</v>
      </c>
      <c r="H20" s="19">
        <v>5.5400128928795299E-14</v>
      </c>
      <c r="I20" s="19">
        <v>5.3845816694319998E-14</v>
      </c>
      <c r="J20" s="19">
        <v>5.5400128928795299E-14</v>
      </c>
      <c r="K20" s="19">
        <v>5.3623772089394998E-14</v>
      </c>
      <c r="L20" s="19">
        <v>5.4289905904170098E-14</v>
      </c>
      <c r="M20" s="19">
        <v>5.4400928206632601E-14</v>
      </c>
      <c r="N20" s="19">
        <v>5.4289905904170098E-14</v>
      </c>
      <c r="O20" s="19">
        <v>5.3734794391857501E-14</v>
      </c>
      <c r="P20" s="19">
        <v>5.7176485768195499E-14</v>
      </c>
      <c r="Q20" s="19">
        <v>5.3512749786932501E-14</v>
      </c>
      <c r="R20" s="19">
        <v>5.4289905904170098E-14</v>
      </c>
      <c r="S20" s="19">
        <v>5.3734794391857501E-14</v>
      </c>
      <c r="T20" s="19">
        <v>5.4289905904170098E-14</v>
      </c>
      <c r="U20" s="19">
        <v>5.3401727484469998E-14</v>
      </c>
      <c r="V20" s="19">
        <v>5.8175686490358203E-14</v>
      </c>
      <c r="W20" s="19">
        <v>5.3734794391857501E-14</v>
      </c>
      <c r="X20" s="19">
        <v>5.3401727484469998E-14</v>
      </c>
      <c r="Y20" s="19">
        <v>5.8175686490358203E-14</v>
      </c>
      <c r="Z20" s="19">
        <v>5.3734794391857501E-14</v>
      </c>
      <c r="AA20" s="19">
        <v>5.3734794391857501E-14</v>
      </c>
      <c r="AB20" s="19">
        <v>6.11732886568461E-14</v>
      </c>
      <c r="AC20" s="19">
        <v>5.3734794391857501E-14</v>
      </c>
      <c r="AD20" s="19">
        <v>5.4511950509095098E-14</v>
      </c>
      <c r="AE20" s="19">
        <v>5.8175686490358203E-14</v>
      </c>
      <c r="AF20" s="19">
        <v>5.3734794391857501E-14</v>
      </c>
      <c r="AG20" s="19">
        <v>5.3623772089394998E-14</v>
      </c>
      <c r="AH20" s="19">
        <v>5.8175686490358203E-14</v>
      </c>
      <c r="AI20" s="19">
        <v>5.3734794391857501E-14</v>
      </c>
    </row>
    <row r="21" spans="1:35" x14ac:dyDescent="0.45">
      <c r="A21" s="19">
        <v>5.4178883601707601E-14</v>
      </c>
      <c r="B21" s="19">
        <v>5.9174887212520806E-14</v>
      </c>
      <c r="C21" s="19">
        <v>5.3401727484469998E-14</v>
      </c>
      <c r="D21" s="19">
        <v>5.9174887212520806E-14</v>
      </c>
      <c r="E21" s="19">
        <v>5.3956838996782602E-14</v>
      </c>
      <c r="F21" s="19">
        <v>6.3504757008558904E-14</v>
      </c>
      <c r="G21" s="19">
        <v>5.4067861299245098E-14</v>
      </c>
      <c r="H21" s="19">
        <v>5.9174887212520806E-14</v>
      </c>
      <c r="I21" s="19">
        <v>5.3956838996782602E-14</v>
      </c>
      <c r="J21" s="19">
        <v>5.9174887212520806E-14</v>
      </c>
      <c r="K21" s="19">
        <v>5.3623772089394998E-14</v>
      </c>
      <c r="L21" s="19">
        <v>5.6288307348495399E-14</v>
      </c>
      <c r="M21" s="19">
        <v>5.4845017416482702E-14</v>
      </c>
      <c r="N21" s="19">
        <v>5.6288307348495399E-14</v>
      </c>
      <c r="O21" s="19">
        <v>5.4956039718945198E-14</v>
      </c>
      <c r="P21" s="19">
        <v>5.8841820305133297E-14</v>
      </c>
      <c r="Q21" s="19">
        <v>5.4067861299245098E-14</v>
      </c>
      <c r="R21" s="19">
        <v>5.6288307348495399E-14</v>
      </c>
      <c r="S21" s="19">
        <v>5.3845816694319998E-14</v>
      </c>
      <c r="T21" s="19">
        <v>5.6288307348495399E-14</v>
      </c>
      <c r="U21" s="19">
        <v>5.4289905904170098E-14</v>
      </c>
      <c r="V21" s="19">
        <v>6.2283511681471206E-14</v>
      </c>
      <c r="W21" s="19">
        <v>5.3734794391857501E-14</v>
      </c>
      <c r="X21" s="19">
        <v>5.4289905904170098E-14</v>
      </c>
      <c r="Y21" s="19">
        <v>6.2283511681471206E-14</v>
      </c>
      <c r="Z21" s="19">
        <v>5.3734794391857501E-14</v>
      </c>
      <c r="AA21" s="19">
        <v>5.3512749786932501E-14</v>
      </c>
      <c r="AB21" s="19">
        <v>6.8944849829222196E-14</v>
      </c>
      <c r="AC21" s="19">
        <v>5.3734794391857501E-14</v>
      </c>
      <c r="AD21" s="19">
        <v>5.2846615972157401E-14</v>
      </c>
      <c r="AE21" s="19">
        <v>6.2283511681471206E-14</v>
      </c>
      <c r="AF21" s="19">
        <v>5.3734794391857501E-14</v>
      </c>
      <c r="AG21" s="19">
        <v>5.4400928206632601E-14</v>
      </c>
      <c r="AH21" s="19">
        <v>6.2283511681471206E-14</v>
      </c>
      <c r="AI21" s="19">
        <v>5.3734794391857501E-14</v>
      </c>
    </row>
    <row r="22" spans="1:35" x14ac:dyDescent="0.45">
      <c r="A22" s="19">
        <v>5.4289905904170098E-14</v>
      </c>
      <c r="B22" s="19">
        <v>5.4956039718945198E-14</v>
      </c>
      <c r="C22" s="19">
        <v>5.3956838996782602E-14</v>
      </c>
      <c r="D22" s="19">
        <v>5.4956039718945198E-14</v>
      </c>
      <c r="E22" s="19">
        <v>5.4400928206632601E-14</v>
      </c>
      <c r="F22" s="19">
        <v>5.8508753397745699E-14</v>
      </c>
      <c r="G22" s="19">
        <v>5.3734794391857501E-14</v>
      </c>
      <c r="H22" s="19">
        <v>5.4956039718945198E-14</v>
      </c>
      <c r="I22" s="19">
        <v>5.4067861299245098E-14</v>
      </c>
      <c r="J22" s="19">
        <v>5.4956039718945198E-14</v>
      </c>
      <c r="K22" s="19">
        <v>5.4067861299245098E-14</v>
      </c>
      <c r="L22" s="19">
        <v>5.6510351953420398E-14</v>
      </c>
      <c r="M22" s="19">
        <v>5.3845816694319998E-14</v>
      </c>
      <c r="N22" s="19">
        <v>5.6510351953420398E-14</v>
      </c>
      <c r="O22" s="19">
        <v>5.5289106626332701E-14</v>
      </c>
      <c r="P22" s="19">
        <v>6.0174087934683396E-14</v>
      </c>
      <c r="Q22" s="19">
        <v>5.3956838996782602E-14</v>
      </c>
      <c r="R22" s="19">
        <v>5.5844218138645298E-14</v>
      </c>
      <c r="S22" s="19">
        <v>5.4178883601707601E-14</v>
      </c>
      <c r="T22" s="19">
        <v>5.5844218138645298E-14</v>
      </c>
      <c r="U22" s="19">
        <v>5.3068660577082401E-14</v>
      </c>
      <c r="V22" s="19">
        <v>6.0063065632220906E-14</v>
      </c>
      <c r="W22" s="19">
        <v>5.3734794391857501E-14</v>
      </c>
      <c r="X22" s="19">
        <v>5.3512749786932501E-14</v>
      </c>
      <c r="Y22" s="19">
        <v>6.0063065632220906E-14</v>
      </c>
      <c r="Z22" s="19">
        <v>5.3734794391857501E-14</v>
      </c>
      <c r="AA22" s="19">
        <v>5.4178883601707601E-14</v>
      </c>
      <c r="AB22" s="19">
        <v>6.3171690101171395E-14</v>
      </c>
      <c r="AC22" s="19">
        <v>5.3734794391857501E-14</v>
      </c>
      <c r="AD22" s="19">
        <v>5.3401727484469998E-14</v>
      </c>
      <c r="AE22" s="19">
        <v>6.0063065632220906E-14</v>
      </c>
      <c r="AF22" s="19">
        <v>5.3734794391857501E-14</v>
      </c>
      <c r="AG22" s="19">
        <v>5.2957638274619898E-14</v>
      </c>
      <c r="AH22" s="19">
        <v>6.0063065632220906E-14</v>
      </c>
      <c r="AI22" s="19">
        <v>5.3734794391857501E-14</v>
      </c>
    </row>
    <row r="23" spans="1:35" x14ac:dyDescent="0.45">
      <c r="A23" s="19">
        <v>5.4289905904170098E-14</v>
      </c>
      <c r="B23" s="19">
        <v>6.0507154842071006E-14</v>
      </c>
      <c r="C23" s="19">
        <v>5.4289905904170098E-14</v>
      </c>
      <c r="D23" s="19">
        <v>6.0507154842071006E-14</v>
      </c>
      <c r="E23" s="19">
        <v>5.4178883601707601E-14</v>
      </c>
      <c r="F23" s="19">
        <v>6.0840221749458503E-14</v>
      </c>
      <c r="G23" s="19">
        <v>5.3179682879544998E-14</v>
      </c>
      <c r="H23" s="19">
        <v>6.2283511681471206E-14</v>
      </c>
      <c r="I23" s="19">
        <v>5.3956838996782602E-14</v>
      </c>
      <c r="J23" s="19">
        <v>6.2283511681471206E-14</v>
      </c>
      <c r="K23" s="19">
        <v>5.4400928206632601E-14</v>
      </c>
      <c r="L23" s="19">
        <v>5.7509552675583096E-14</v>
      </c>
      <c r="M23" s="19">
        <v>5.3623772089394998E-14</v>
      </c>
      <c r="N23" s="19">
        <v>5.6843418860808002E-14</v>
      </c>
      <c r="O23" s="19">
        <v>5.3956838996782602E-14</v>
      </c>
      <c r="P23" s="19">
        <v>5.8730798002670705E-14</v>
      </c>
      <c r="Q23" s="19">
        <v>5.4400928206632601E-14</v>
      </c>
      <c r="R23" s="19">
        <v>5.6843418860808002E-14</v>
      </c>
      <c r="S23" s="19">
        <v>5.4622972811557702E-14</v>
      </c>
      <c r="T23" s="19">
        <v>5.6843418860808002E-14</v>
      </c>
      <c r="U23" s="19">
        <v>5.3734794391857501E-14</v>
      </c>
      <c r="V23" s="19">
        <v>5.9507954119908302E-14</v>
      </c>
      <c r="W23" s="19">
        <v>5.3734794391857501E-14</v>
      </c>
      <c r="X23" s="19">
        <v>5.3734794391857501E-14</v>
      </c>
      <c r="Y23" s="19">
        <v>5.9507954119908302E-14</v>
      </c>
      <c r="Z23" s="19">
        <v>5.3734794391857501E-14</v>
      </c>
      <c r="AA23" s="19">
        <v>5.3845816694319998E-14</v>
      </c>
      <c r="AB23" s="19">
        <v>6.3837823915946501E-14</v>
      </c>
      <c r="AC23" s="19">
        <v>5.3734794391857501E-14</v>
      </c>
      <c r="AD23" s="19">
        <v>5.3956838996782602E-14</v>
      </c>
      <c r="AE23" s="19">
        <v>5.9507954119908302E-14</v>
      </c>
      <c r="AF23" s="19">
        <v>5.3734794391857501E-14</v>
      </c>
      <c r="AG23" s="19">
        <v>5.3956838996782602E-14</v>
      </c>
      <c r="AH23" s="19">
        <v>5.9507954119908302E-14</v>
      </c>
      <c r="AI23" s="19">
        <v>5.3734794391857501E-14</v>
      </c>
    </row>
    <row r="24" spans="1:35" x14ac:dyDescent="0.45">
      <c r="A24" s="19">
        <v>5.4067861299245098E-14</v>
      </c>
      <c r="B24" s="19">
        <v>6.0285110237146E-14</v>
      </c>
      <c r="C24" s="19">
        <v>5.4622972811557702E-14</v>
      </c>
      <c r="D24" s="19">
        <v>6.0285110237146E-14</v>
      </c>
      <c r="E24" s="19">
        <v>5.4178883601707601E-14</v>
      </c>
      <c r="F24" s="19">
        <v>6.4059868520871495E-14</v>
      </c>
      <c r="G24" s="19">
        <v>5.3845816694319998E-14</v>
      </c>
      <c r="H24" s="19">
        <v>6.0285110237146E-14</v>
      </c>
      <c r="I24" s="19">
        <v>5.3179682879544998E-14</v>
      </c>
      <c r="J24" s="19">
        <v>6.0285110237146E-14</v>
      </c>
      <c r="K24" s="19">
        <v>5.3956838996782602E-14</v>
      </c>
      <c r="L24" s="19">
        <v>5.8841820305133297E-14</v>
      </c>
      <c r="M24" s="19">
        <v>5.4067861299245098E-14</v>
      </c>
      <c r="N24" s="19">
        <v>5.8841820305133297E-14</v>
      </c>
      <c r="O24" s="19">
        <v>5.4622972811557702E-14</v>
      </c>
      <c r="P24" s="19">
        <v>6.3171690101171395E-14</v>
      </c>
      <c r="Q24" s="19">
        <v>5.4067861299245098E-14</v>
      </c>
      <c r="R24" s="19">
        <v>5.8841820305133297E-14</v>
      </c>
      <c r="S24" s="19">
        <v>5.3623772089394998E-14</v>
      </c>
      <c r="T24" s="19">
        <v>5.8841820305133297E-14</v>
      </c>
      <c r="U24" s="19">
        <v>5.3179682879544998E-14</v>
      </c>
      <c r="V24" s="19">
        <v>7.0055072853847302E-14</v>
      </c>
      <c r="W24" s="19">
        <v>5.3734794391857501E-14</v>
      </c>
      <c r="X24" s="19">
        <v>5.3179682879544998E-14</v>
      </c>
      <c r="Y24" s="19">
        <v>7.0055072853847302E-14</v>
      </c>
      <c r="Z24" s="19">
        <v>5.3734794391857501E-14</v>
      </c>
      <c r="AA24" s="19">
        <v>5.3179682879544998E-14</v>
      </c>
      <c r="AB24" s="19">
        <v>7.1165295878472496E-14</v>
      </c>
      <c r="AC24" s="19">
        <v>5.3734794391857501E-14</v>
      </c>
      <c r="AD24" s="19">
        <v>5.2957638274619898E-14</v>
      </c>
      <c r="AE24" s="19">
        <v>7.0055072853847302E-14</v>
      </c>
      <c r="AF24" s="19">
        <v>5.3734794391857501E-14</v>
      </c>
      <c r="AG24" s="19">
        <v>5.3179682879544998E-14</v>
      </c>
      <c r="AH24" s="19">
        <v>7.0055072853847302E-14</v>
      </c>
      <c r="AI24" s="19">
        <v>5.3734794391857501E-14</v>
      </c>
    </row>
    <row r="25" spans="1:35" x14ac:dyDescent="0.45">
      <c r="A25" s="19">
        <v>5.3623772089394998E-14</v>
      </c>
      <c r="B25" s="19">
        <v>5.8175686490358203E-14</v>
      </c>
      <c r="C25" s="19">
        <v>5.3956838996782602E-14</v>
      </c>
      <c r="D25" s="19">
        <v>5.8175686490358203E-14</v>
      </c>
      <c r="E25" s="19">
        <v>5.4067861299245098E-14</v>
      </c>
      <c r="F25" s="19">
        <v>5.89528426075958E-14</v>
      </c>
      <c r="G25" s="19">
        <v>5.3623772089394998E-14</v>
      </c>
      <c r="H25" s="19">
        <v>5.8175686490358203E-14</v>
      </c>
      <c r="I25" s="19">
        <v>5.3956838996782602E-14</v>
      </c>
      <c r="J25" s="19">
        <v>5.8175686490358203E-14</v>
      </c>
      <c r="K25" s="19">
        <v>5.3734794391857501E-14</v>
      </c>
      <c r="L25" s="19">
        <v>5.5955240441107801E-14</v>
      </c>
      <c r="M25" s="19">
        <v>5.3956838996782602E-14</v>
      </c>
      <c r="N25" s="19">
        <v>5.5955240441107801E-14</v>
      </c>
      <c r="O25" s="19">
        <v>5.4845017416482702E-14</v>
      </c>
      <c r="P25" s="19">
        <v>5.9174887212520806E-14</v>
      </c>
      <c r="Q25" s="19">
        <v>5.3956838996782602E-14</v>
      </c>
      <c r="R25" s="19">
        <v>5.5955240441107801E-14</v>
      </c>
      <c r="S25" s="19">
        <v>5.3734794391857501E-14</v>
      </c>
      <c r="T25" s="19">
        <v>5.5955240441107801E-14</v>
      </c>
      <c r="U25" s="19">
        <v>5.3512749786932501E-14</v>
      </c>
      <c r="V25" s="19">
        <v>6.0396132539608503E-14</v>
      </c>
      <c r="W25" s="19">
        <v>5.3734794391857501E-14</v>
      </c>
      <c r="X25" s="19">
        <v>5.3512749786932501E-14</v>
      </c>
      <c r="Y25" s="19">
        <v>6.0396132539608503E-14</v>
      </c>
      <c r="Z25" s="19">
        <v>5.3734794391857501E-14</v>
      </c>
      <c r="AA25" s="19">
        <v>5.4289905904170098E-14</v>
      </c>
      <c r="AB25" s="19">
        <v>6.4392935428259004E-14</v>
      </c>
      <c r="AC25" s="19">
        <v>5.3734794391857501E-14</v>
      </c>
      <c r="AD25" s="19">
        <v>5.3512749786932501E-14</v>
      </c>
      <c r="AE25" s="19">
        <v>6.0396132539608503E-14</v>
      </c>
      <c r="AF25" s="19">
        <v>5.3734794391857501E-14</v>
      </c>
      <c r="AG25" s="19">
        <v>5.3956838996782602E-14</v>
      </c>
      <c r="AH25" s="19">
        <v>6.0396132539608503E-14</v>
      </c>
      <c r="AI25" s="19">
        <v>5.3734794391857501E-14</v>
      </c>
    </row>
    <row r="26" spans="1:35" x14ac:dyDescent="0.45">
      <c r="A26" s="19">
        <v>5.5178084323870198E-14</v>
      </c>
      <c r="B26" s="19">
        <v>6.2727600891321294E-14</v>
      </c>
      <c r="C26" s="19">
        <v>5.4956039718945198E-14</v>
      </c>
      <c r="D26" s="19">
        <v>6.2727600891321294E-14</v>
      </c>
      <c r="E26" s="19">
        <v>5.4289905904170098E-14</v>
      </c>
      <c r="F26" s="19">
        <v>6.5947247662734299E-14</v>
      </c>
      <c r="G26" s="19">
        <v>5.3956838996782602E-14</v>
      </c>
      <c r="H26" s="19">
        <v>6.2727600891321294E-14</v>
      </c>
      <c r="I26" s="19">
        <v>5.4511950509095098E-14</v>
      </c>
      <c r="J26" s="19">
        <v>6.2727600891321294E-14</v>
      </c>
      <c r="K26" s="19">
        <v>5.3956838996782602E-14</v>
      </c>
      <c r="L26" s="19">
        <v>5.8730798002670705E-14</v>
      </c>
      <c r="M26" s="19">
        <v>5.3845816694319998E-14</v>
      </c>
      <c r="N26" s="19">
        <v>5.8730798002670705E-14</v>
      </c>
      <c r="O26" s="19">
        <v>5.5067062021407701E-14</v>
      </c>
      <c r="P26" s="19">
        <v>6.0729199446996E-14</v>
      </c>
      <c r="Q26" s="19">
        <v>5.3623772089394998E-14</v>
      </c>
      <c r="R26" s="19">
        <v>5.8730798002670705E-14</v>
      </c>
      <c r="S26" s="19">
        <v>5.3623772089394998E-14</v>
      </c>
      <c r="T26" s="19">
        <v>5.8730798002670705E-14</v>
      </c>
      <c r="U26" s="19">
        <v>5.3845816694319998E-14</v>
      </c>
      <c r="V26" s="19">
        <v>6.4059868520871495E-14</v>
      </c>
      <c r="W26" s="19">
        <v>5.3734794391857501E-14</v>
      </c>
      <c r="X26" s="19">
        <v>5.3845816694319998E-14</v>
      </c>
      <c r="Y26" s="19">
        <v>6.4059868520871495E-14</v>
      </c>
      <c r="Z26" s="19">
        <v>5.3734794391857501E-14</v>
      </c>
      <c r="AA26" s="19">
        <v>5.4067861299245098E-14</v>
      </c>
      <c r="AB26" s="19">
        <v>6.9722005946459805E-14</v>
      </c>
      <c r="AC26" s="19">
        <v>5.3734794391857501E-14</v>
      </c>
      <c r="AD26" s="19">
        <v>5.3290705182007501E-14</v>
      </c>
      <c r="AE26" s="19">
        <v>6.4059868520871495E-14</v>
      </c>
      <c r="AF26" s="19">
        <v>5.3734794391857501E-14</v>
      </c>
      <c r="AG26" s="19">
        <v>5.3956838996782602E-14</v>
      </c>
      <c r="AH26" s="19">
        <v>6.4059868520871495E-14</v>
      </c>
      <c r="AI26" s="19">
        <v>5.3734794391857501E-14</v>
      </c>
    </row>
    <row r="27" spans="1:35" x14ac:dyDescent="0.45">
      <c r="A27" s="19">
        <v>5.3512749786932501E-14</v>
      </c>
      <c r="B27" s="19">
        <v>5.7287508070658002E-14</v>
      </c>
      <c r="C27" s="19">
        <v>5.4622972811557702E-14</v>
      </c>
      <c r="D27" s="19">
        <v>5.7287508070658002E-14</v>
      </c>
      <c r="E27" s="19">
        <v>5.4400928206632601E-14</v>
      </c>
      <c r="F27" s="19">
        <v>5.8619775700208202E-14</v>
      </c>
      <c r="G27" s="19">
        <v>5.4178883601707601E-14</v>
      </c>
      <c r="H27" s="19">
        <v>5.7287508070658002E-14</v>
      </c>
      <c r="I27" s="19">
        <v>5.4289905904170098E-14</v>
      </c>
      <c r="J27" s="19">
        <v>5.7287508070658002E-14</v>
      </c>
      <c r="K27" s="19">
        <v>5.3623772089394998E-14</v>
      </c>
      <c r="L27" s="19">
        <v>5.5511151231257802E-14</v>
      </c>
      <c r="M27" s="19">
        <v>5.3845816694319998E-14</v>
      </c>
      <c r="N27" s="19">
        <v>5.5511151231257802E-14</v>
      </c>
      <c r="O27" s="19">
        <v>5.3956838996782602E-14</v>
      </c>
      <c r="P27" s="19">
        <v>5.8064664187895599E-14</v>
      </c>
      <c r="Q27" s="19">
        <v>5.3623772089394998E-14</v>
      </c>
      <c r="R27" s="19">
        <v>5.5511151231257802E-14</v>
      </c>
      <c r="S27" s="19">
        <v>5.4067861299245098E-14</v>
      </c>
      <c r="T27" s="19">
        <v>5.5511151231257802E-14</v>
      </c>
      <c r="U27" s="19">
        <v>5.3956838996782602E-14</v>
      </c>
      <c r="V27" s="19">
        <v>5.8730798002670705E-14</v>
      </c>
      <c r="W27" s="19">
        <v>5.3734794391857501E-14</v>
      </c>
      <c r="X27" s="19">
        <v>5.3956838996782602E-14</v>
      </c>
      <c r="Y27" s="19">
        <v>5.8730798002670705E-14</v>
      </c>
      <c r="Z27" s="19">
        <v>5.3734794391857501E-14</v>
      </c>
      <c r="AA27" s="19">
        <v>5.3512749786932501E-14</v>
      </c>
      <c r="AB27" s="19">
        <v>6.20614670765462E-14</v>
      </c>
      <c r="AC27" s="19">
        <v>5.3734794391857501E-14</v>
      </c>
      <c r="AD27" s="19">
        <v>5.3845816694319998E-14</v>
      </c>
      <c r="AE27" s="19">
        <v>5.8730798002670705E-14</v>
      </c>
      <c r="AF27" s="19">
        <v>5.3734794391857501E-14</v>
      </c>
      <c r="AG27" s="19">
        <v>5.3845816694319998E-14</v>
      </c>
      <c r="AH27" s="19">
        <v>5.8730798002670705E-14</v>
      </c>
      <c r="AI27" s="19">
        <v>5.3734794391857501E-14</v>
      </c>
    </row>
    <row r="28" spans="1:35" x14ac:dyDescent="0.45">
      <c r="A28" s="19">
        <v>5.4067861299245098E-14</v>
      </c>
      <c r="B28" s="19">
        <v>5.4845017416482702E-14</v>
      </c>
      <c r="C28" s="19">
        <v>5.3734794391857501E-14</v>
      </c>
      <c r="D28" s="19">
        <v>5.4845017416482702E-14</v>
      </c>
      <c r="E28" s="19">
        <v>5.4733995114020199E-14</v>
      </c>
      <c r="F28" s="19">
        <v>6.1839422471621194E-14</v>
      </c>
      <c r="G28" s="19">
        <v>5.3956838996782602E-14</v>
      </c>
      <c r="H28" s="19">
        <v>5.4845017416482702E-14</v>
      </c>
      <c r="I28" s="19">
        <v>5.3845816694319998E-14</v>
      </c>
      <c r="J28" s="19">
        <v>5.4845017416482702E-14</v>
      </c>
      <c r="K28" s="19">
        <v>5.3845816694319998E-14</v>
      </c>
      <c r="L28" s="19">
        <v>5.5622173533720298E-14</v>
      </c>
      <c r="M28" s="19">
        <v>5.4289905904170098E-14</v>
      </c>
      <c r="N28" s="19">
        <v>5.5622173533720298E-14</v>
      </c>
      <c r="O28" s="19">
        <v>5.3956838996782602E-14</v>
      </c>
      <c r="P28" s="19">
        <v>5.7065463465732996E-14</v>
      </c>
      <c r="Q28" s="19">
        <v>5.4511950509095098E-14</v>
      </c>
      <c r="R28" s="19">
        <v>5.5622173533720298E-14</v>
      </c>
      <c r="S28" s="19">
        <v>5.4067861299245098E-14</v>
      </c>
      <c r="T28" s="19">
        <v>5.5622173533720298E-14</v>
      </c>
      <c r="U28" s="19">
        <v>5.3734794391857501E-14</v>
      </c>
      <c r="V28" s="19">
        <v>5.8286708792820706E-14</v>
      </c>
      <c r="W28" s="19">
        <v>5.3734794391857501E-14</v>
      </c>
      <c r="X28" s="19">
        <v>5.3290705182007501E-14</v>
      </c>
      <c r="Y28" s="19">
        <v>5.8286708792820706E-14</v>
      </c>
      <c r="Z28" s="19">
        <v>5.3734794391857501E-14</v>
      </c>
      <c r="AA28" s="19">
        <v>5.3401727484469998E-14</v>
      </c>
      <c r="AB28" s="19">
        <v>6.1284310959308603E-14</v>
      </c>
      <c r="AC28" s="19">
        <v>5.3734794391857501E-14</v>
      </c>
      <c r="AD28" s="19">
        <v>5.3845816694319998E-14</v>
      </c>
      <c r="AE28" s="19">
        <v>5.8286708792820706E-14</v>
      </c>
      <c r="AF28" s="19">
        <v>5.3734794391857501E-14</v>
      </c>
      <c r="AG28" s="19">
        <v>5.4289905904170098E-14</v>
      </c>
      <c r="AH28" s="19">
        <v>5.8286708792820706E-14</v>
      </c>
      <c r="AI28" s="19">
        <v>5.3734794391857501E-14</v>
      </c>
    </row>
    <row r="29" spans="1:35" x14ac:dyDescent="0.45">
      <c r="A29" s="19">
        <v>5.3623772089394998E-14</v>
      </c>
      <c r="B29" s="19">
        <v>5.7620574978045599E-14</v>
      </c>
      <c r="C29" s="19">
        <v>5.4178883601707601E-14</v>
      </c>
      <c r="D29" s="19">
        <v>5.7620574978045599E-14</v>
      </c>
      <c r="E29" s="19">
        <v>5.4178883601707601E-14</v>
      </c>
      <c r="F29" s="19">
        <v>6.0174087934683396E-14</v>
      </c>
      <c r="G29" s="19">
        <v>5.3623772089394998E-14</v>
      </c>
      <c r="H29" s="19">
        <v>5.7620574978045599E-14</v>
      </c>
      <c r="I29" s="19">
        <v>5.3734794391857501E-14</v>
      </c>
      <c r="J29" s="19">
        <v>5.7620574978045599E-14</v>
      </c>
      <c r="K29" s="19">
        <v>5.4067861299245098E-14</v>
      </c>
      <c r="L29" s="19">
        <v>5.5289106626332701E-14</v>
      </c>
      <c r="M29" s="19">
        <v>5.4067861299245098E-14</v>
      </c>
      <c r="N29" s="19">
        <v>5.5289106626332701E-14</v>
      </c>
      <c r="O29" s="19">
        <v>5.4845017416482702E-14</v>
      </c>
      <c r="P29" s="19">
        <v>6.0396132539608503E-14</v>
      </c>
      <c r="Q29" s="19">
        <v>5.3845816694319998E-14</v>
      </c>
      <c r="R29" s="19">
        <v>5.5289106626332701E-14</v>
      </c>
      <c r="S29" s="19">
        <v>5.3623772089394998E-14</v>
      </c>
      <c r="T29" s="19">
        <v>5.5289106626332701E-14</v>
      </c>
      <c r="U29" s="19">
        <v>5.4289905904170098E-14</v>
      </c>
      <c r="V29" s="19">
        <v>5.8730798002670705E-14</v>
      </c>
      <c r="W29" s="19">
        <v>5.3734794391857501E-14</v>
      </c>
      <c r="X29" s="19">
        <v>5.4289905904170098E-14</v>
      </c>
      <c r="Y29" s="19">
        <v>5.8730798002670705E-14</v>
      </c>
      <c r="Z29" s="19">
        <v>5.3734794391857501E-14</v>
      </c>
      <c r="AA29" s="19">
        <v>5.3734794391857501E-14</v>
      </c>
      <c r="AB29" s="19">
        <v>6.4503957730721595E-14</v>
      </c>
      <c r="AC29" s="19">
        <v>5.3734794391857501E-14</v>
      </c>
      <c r="AD29" s="19">
        <v>5.3401727484469998E-14</v>
      </c>
      <c r="AE29" s="19">
        <v>5.8730798002670705E-14</v>
      </c>
      <c r="AF29" s="19">
        <v>5.3734794391857501E-14</v>
      </c>
      <c r="AG29" s="19">
        <v>5.3845816694319998E-14</v>
      </c>
      <c r="AH29" s="19">
        <v>5.8730798002670705E-14</v>
      </c>
      <c r="AI29" s="19">
        <v>5.3734794391857501E-14</v>
      </c>
    </row>
    <row r="30" spans="1:35" x14ac:dyDescent="0.45">
      <c r="A30" s="19">
        <v>5.4400928206632601E-14</v>
      </c>
      <c r="B30" s="19">
        <v>5.6288307348495399E-14</v>
      </c>
      <c r="C30" s="19">
        <v>5.4178883601707601E-14</v>
      </c>
      <c r="D30" s="19">
        <v>5.6288307348495399E-14</v>
      </c>
      <c r="E30" s="19">
        <v>5.3845816694319998E-14</v>
      </c>
      <c r="F30" s="19">
        <v>6.0285110237146E-14</v>
      </c>
      <c r="G30" s="19">
        <v>5.3623772089394998E-14</v>
      </c>
      <c r="H30" s="19">
        <v>5.6288307348495399E-14</v>
      </c>
      <c r="I30" s="19">
        <v>5.4178883601707601E-14</v>
      </c>
      <c r="J30" s="19">
        <v>5.6288307348495399E-14</v>
      </c>
      <c r="K30" s="19">
        <v>5.4067861299245098E-14</v>
      </c>
      <c r="L30" s="19">
        <v>5.7065463465732996E-14</v>
      </c>
      <c r="M30" s="19">
        <v>5.4400928206632601E-14</v>
      </c>
      <c r="N30" s="19">
        <v>5.7065463465732996E-14</v>
      </c>
      <c r="O30" s="19">
        <v>5.4178883601707601E-14</v>
      </c>
      <c r="P30" s="19">
        <v>5.7953641885433096E-14</v>
      </c>
      <c r="Q30" s="19">
        <v>5.3956838996782602E-14</v>
      </c>
      <c r="R30" s="19">
        <v>5.7065463465732996E-14</v>
      </c>
      <c r="S30" s="19">
        <v>5.3512749786932501E-14</v>
      </c>
      <c r="T30" s="19">
        <v>5.7065463465732996E-14</v>
      </c>
      <c r="U30" s="19">
        <v>5.3845816694319998E-14</v>
      </c>
      <c r="V30" s="19">
        <v>6.0618177144533497E-14</v>
      </c>
      <c r="W30" s="19">
        <v>5.3734794391857501E-14</v>
      </c>
      <c r="X30" s="19">
        <v>5.3845816694319998E-14</v>
      </c>
      <c r="Y30" s="19">
        <v>6.0618177144533497E-14</v>
      </c>
      <c r="Z30" s="19">
        <v>5.3734794391857501E-14</v>
      </c>
      <c r="AA30" s="19">
        <v>5.3734794391857501E-14</v>
      </c>
      <c r="AB30" s="19">
        <v>6.3504757008558904E-14</v>
      </c>
      <c r="AC30" s="19">
        <v>5.3734794391857501E-14</v>
      </c>
      <c r="AD30" s="19">
        <v>5.3623772089394998E-14</v>
      </c>
      <c r="AE30" s="19">
        <v>6.0618177144533497E-14</v>
      </c>
      <c r="AF30" s="19">
        <v>5.3734794391857501E-14</v>
      </c>
      <c r="AG30" s="19">
        <v>5.3401727484469998E-14</v>
      </c>
      <c r="AH30" s="19">
        <v>6.0618177144533497E-14</v>
      </c>
      <c r="AI30" s="19">
        <v>5.3734794391857501E-14</v>
      </c>
    </row>
    <row r="31" spans="1:35" x14ac:dyDescent="0.45">
      <c r="A31" s="19">
        <v>5.4622972811557702E-14</v>
      </c>
      <c r="B31" s="19">
        <v>5.9174887212520806E-14</v>
      </c>
      <c r="C31" s="19">
        <v>5.4289905904170098E-14</v>
      </c>
      <c r="D31" s="19">
        <v>5.9174887212520806E-14</v>
      </c>
      <c r="E31" s="19">
        <v>5.3623772089394998E-14</v>
      </c>
      <c r="F31" s="19">
        <v>6.3615779311021394E-14</v>
      </c>
      <c r="G31" s="19">
        <v>5.4178883601707601E-14</v>
      </c>
      <c r="H31" s="19">
        <v>5.9174887212520806E-14</v>
      </c>
      <c r="I31" s="19">
        <v>5.3512749786932501E-14</v>
      </c>
      <c r="J31" s="19">
        <v>5.9174887212520806E-14</v>
      </c>
      <c r="K31" s="19">
        <v>5.3734794391857501E-14</v>
      </c>
      <c r="L31" s="19">
        <v>5.8841820305133297E-14</v>
      </c>
      <c r="M31" s="19">
        <v>5.4845017416482702E-14</v>
      </c>
      <c r="N31" s="19">
        <v>5.8841820305133297E-14</v>
      </c>
      <c r="O31" s="19">
        <v>5.4733995114020199E-14</v>
      </c>
      <c r="P31" s="19">
        <v>6.3726801613483897E-14</v>
      </c>
      <c r="Q31" s="19">
        <v>5.3956838996782602E-14</v>
      </c>
      <c r="R31" s="19">
        <v>5.8841820305133297E-14</v>
      </c>
      <c r="S31" s="19">
        <v>5.3956838996782602E-14</v>
      </c>
      <c r="T31" s="19">
        <v>5.8841820305133297E-14</v>
      </c>
      <c r="U31" s="19">
        <v>5.4622972811557702E-14</v>
      </c>
      <c r="V31" s="19">
        <v>6.2727600891321294E-14</v>
      </c>
      <c r="W31" s="19">
        <v>5.3734794391857501E-14</v>
      </c>
      <c r="X31" s="19">
        <v>5.4622972811557702E-14</v>
      </c>
      <c r="Y31" s="19">
        <v>6.2727600891321294E-14</v>
      </c>
      <c r="Z31" s="19">
        <v>5.3734794391857501E-14</v>
      </c>
      <c r="AA31" s="19">
        <v>5.4622972811557702E-14</v>
      </c>
      <c r="AB31" s="19">
        <v>6.8389738316909605E-14</v>
      </c>
      <c r="AC31" s="19">
        <v>5.3734794391857501E-14</v>
      </c>
      <c r="AD31" s="19">
        <v>5.4289905904170098E-14</v>
      </c>
      <c r="AE31" s="19">
        <v>6.2727600891321294E-14</v>
      </c>
      <c r="AF31" s="19">
        <v>5.3734794391857501E-14</v>
      </c>
      <c r="AG31" s="19">
        <v>5.4289905904170098E-14</v>
      </c>
      <c r="AH31" s="19">
        <v>6.2727600891321294E-14</v>
      </c>
      <c r="AI31" s="19">
        <v>5.3734794391857501E-14</v>
      </c>
    </row>
    <row r="32" spans="1:35" x14ac:dyDescent="0.45">
      <c r="A32" s="19">
        <v>5.4178883601707601E-14</v>
      </c>
      <c r="B32" s="19">
        <v>5.8730798002670705E-14</v>
      </c>
      <c r="C32" s="19">
        <v>5.4956039718945198E-14</v>
      </c>
      <c r="D32" s="19">
        <v>5.8730798002670705E-14</v>
      </c>
      <c r="E32" s="19">
        <v>5.4733995114020199E-14</v>
      </c>
      <c r="F32" s="19">
        <v>6.3060667798708803E-14</v>
      </c>
      <c r="G32" s="19">
        <v>5.3290705182007501E-14</v>
      </c>
      <c r="H32" s="19">
        <v>5.8730798002670705E-14</v>
      </c>
      <c r="I32" s="19">
        <v>5.3512749786932501E-14</v>
      </c>
      <c r="J32" s="19">
        <v>5.8730798002670705E-14</v>
      </c>
      <c r="K32" s="19">
        <v>5.3623772089394998E-14</v>
      </c>
      <c r="L32" s="19">
        <v>5.7620574978045599E-14</v>
      </c>
      <c r="M32" s="19">
        <v>5.3956838996782602E-14</v>
      </c>
      <c r="N32" s="19">
        <v>5.7620574978045599E-14</v>
      </c>
      <c r="O32" s="19">
        <v>5.3512749786932501E-14</v>
      </c>
      <c r="P32" s="19">
        <v>5.9952043329758403E-14</v>
      </c>
      <c r="Q32" s="19">
        <v>5.3623772089394998E-14</v>
      </c>
      <c r="R32" s="19">
        <v>5.7620574978045599E-14</v>
      </c>
      <c r="S32" s="19">
        <v>5.3845816694319998E-14</v>
      </c>
      <c r="T32" s="19">
        <v>5.7620574978045599E-14</v>
      </c>
      <c r="U32" s="19">
        <v>5.3845816694319998E-14</v>
      </c>
      <c r="V32" s="19">
        <v>6.4614980033184098E-14</v>
      </c>
      <c r="W32" s="19">
        <v>5.3734794391857501E-14</v>
      </c>
      <c r="X32" s="19">
        <v>5.3845816694319998E-14</v>
      </c>
      <c r="Y32" s="19">
        <v>6.4614980033184098E-14</v>
      </c>
      <c r="Z32" s="19">
        <v>5.3734794391857501E-14</v>
      </c>
      <c r="AA32" s="19">
        <v>5.2957638274619898E-14</v>
      </c>
      <c r="AB32" s="19">
        <v>6.5503158452884198E-14</v>
      </c>
      <c r="AC32" s="19">
        <v>5.3734794391857501E-14</v>
      </c>
      <c r="AD32" s="19">
        <v>5.3956838996782602E-14</v>
      </c>
      <c r="AE32" s="19">
        <v>6.4614980033184098E-14</v>
      </c>
      <c r="AF32" s="19">
        <v>5.3734794391857501E-14</v>
      </c>
      <c r="AG32" s="19">
        <v>5.3290705182007501E-14</v>
      </c>
      <c r="AH32" s="19">
        <v>6.4614980033184098E-14</v>
      </c>
      <c r="AI32" s="19">
        <v>5.3734794391857501E-14</v>
      </c>
    </row>
    <row r="33" spans="1:35" x14ac:dyDescent="0.45">
      <c r="A33" s="19">
        <v>5.3956838996782602E-14</v>
      </c>
      <c r="B33" s="19">
        <v>5.8286708792820706E-14</v>
      </c>
      <c r="C33" s="19">
        <v>5.4400928206632601E-14</v>
      </c>
      <c r="D33" s="19">
        <v>5.8286708792820706E-14</v>
      </c>
      <c r="E33" s="19">
        <v>5.4067861299245098E-14</v>
      </c>
      <c r="F33" s="19">
        <v>6.16173778666961E-14</v>
      </c>
      <c r="G33" s="19">
        <v>5.3845816694319998E-14</v>
      </c>
      <c r="H33" s="19">
        <v>5.8286708792820706E-14</v>
      </c>
      <c r="I33" s="19">
        <v>5.3290705182007501E-14</v>
      </c>
      <c r="J33" s="19">
        <v>5.8286708792820706E-14</v>
      </c>
      <c r="K33" s="19">
        <v>5.3512749786932501E-14</v>
      </c>
      <c r="L33" s="19">
        <v>5.8286708792820706E-14</v>
      </c>
      <c r="M33" s="19">
        <v>5.3845816694319998E-14</v>
      </c>
      <c r="N33" s="19">
        <v>5.8286708792820706E-14</v>
      </c>
      <c r="O33" s="19">
        <v>5.5400128928795299E-14</v>
      </c>
      <c r="P33" s="19">
        <v>5.9174887212520806E-14</v>
      </c>
      <c r="Q33" s="19">
        <v>5.4067861299245098E-14</v>
      </c>
      <c r="R33" s="19">
        <v>5.8286708792820706E-14</v>
      </c>
      <c r="S33" s="19">
        <v>5.4511950509095098E-14</v>
      </c>
      <c r="T33" s="19">
        <v>5.8286708792820706E-14</v>
      </c>
      <c r="U33" s="19">
        <v>5.4511950509095098E-14</v>
      </c>
      <c r="V33" s="19">
        <v>6.4503957730721595E-14</v>
      </c>
      <c r="W33" s="19">
        <v>5.3734794391857501E-14</v>
      </c>
      <c r="X33" s="19">
        <v>5.3401727484469998E-14</v>
      </c>
      <c r="Y33" s="19">
        <v>6.4503957730721595E-14</v>
      </c>
      <c r="Z33" s="19">
        <v>5.3734794391857501E-14</v>
      </c>
      <c r="AA33" s="19">
        <v>5.3956838996782602E-14</v>
      </c>
      <c r="AB33" s="19">
        <v>6.9610983643997302E-14</v>
      </c>
      <c r="AC33" s="19">
        <v>5.3734794391857501E-14</v>
      </c>
      <c r="AD33" s="19">
        <v>5.4067861299245098E-14</v>
      </c>
      <c r="AE33" s="19">
        <v>6.4503957730721595E-14</v>
      </c>
      <c r="AF33" s="19">
        <v>5.3734794391857501E-14</v>
      </c>
      <c r="AG33" s="19">
        <v>5.4067861299245098E-14</v>
      </c>
      <c r="AH33" s="19">
        <v>6.4503957730721595E-14</v>
      </c>
      <c r="AI33" s="19">
        <v>5.3734794391857501E-14</v>
      </c>
    </row>
    <row r="34" spans="1:35" x14ac:dyDescent="0.45">
      <c r="A34" s="19">
        <v>5.4178883601707601E-14</v>
      </c>
      <c r="B34" s="19">
        <v>5.8619775700208202E-14</v>
      </c>
      <c r="C34" s="19">
        <v>5.3734794391857501E-14</v>
      </c>
      <c r="D34" s="19">
        <v>5.8619775700208202E-14</v>
      </c>
      <c r="E34" s="19">
        <v>5.3068660577082401E-14</v>
      </c>
      <c r="F34" s="19">
        <v>5.9729998724833397E-14</v>
      </c>
      <c r="G34" s="19">
        <v>5.4289905904170098E-14</v>
      </c>
      <c r="H34" s="19">
        <v>5.8619775700208202E-14</v>
      </c>
      <c r="I34" s="19">
        <v>5.4067861299245098E-14</v>
      </c>
      <c r="J34" s="19">
        <v>5.8619775700208202E-14</v>
      </c>
      <c r="K34" s="19">
        <v>5.3623772089394998E-14</v>
      </c>
      <c r="L34" s="19">
        <v>5.6843418860808002E-14</v>
      </c>
      <c r="M34" s="19">
        <v>5.3401727484469998E-14</v>
      </c>
      <c r="N34" s="19">
        <v>5.6843418860808002E-14</v>
      </c>
      <c r="O34" s="19">
        <v>5.4178883601707601E-14</v>
      </c>
      <c r="P34" s="19">
        <v>5.7842619582970605E-14</v>
      </c>
      <c r="Q34" s="19">
        <v>5.3956838996782602E-14</v>
      </c>
      <c r="R34" s="19">
        <v>5.6843418860808002E-14</v>
      </c>
      <c r="S34" s="19">
        <v>5.3734794391857501E-14</v>
      </c>
      <c r="T34" s="19">
        <v>5.6843418860808002E-14</v>
      </c>
      <c r="U34" s="19">
        <v>5.3623772089394998E-14</v>
      </c>
      <c r="V34" s="19">
        <v>5.9174887212520806E-14</v>
      </c>
      <c r="W34" s="19">
        <v>5.3734794391857501E-14</v>
      </c>
      <c r="X34" s="19">
        <v>5.3623772089394998E-14</v>
      </c>
      <c r="Y34" s="19">
        <v>5.9174887212520806E-14</v>
      </c>
      <c r="Z34" s="19">
        <v>5.3734794391857501E-14</v>
      </c>
      <c r="AA34" s="19">
        <v>5.3845816694319998E-14</v>
      </c>
      <c r="AB34" s="19">
        <v>5.9174887212520806E-14</v>
      </c>
      <c r="AC34" s="19">
        <v>5.3734794391857501E-14</v>
      </c>
      <c r="AD34" s="19">
        <v>5.3623772089394998E-14</v>
      </c>
      <c r="AE34" s="19">
        <v>5.9174887212520806E-14</v>
      </c>
      <c r="AF34" s="19">
        <v>5.3734794391857501E-14</v>
      </c>
      <c r="AG34" s="19">
        <v>5.4289905904170098E-14</v>
      </c>
      <c r="AH34" s="19">
        <v>5.9174887212520806E-14</v>
      </c>
      <c r="AI34" s="19">
        <v>5.3734794391857501E-14</v>
      </c>
    </row>
    <row r="35" spans="1:35" x14ac:dyDescent="0.45">
      <c r="A35" s="19">
        <v>5.4956039718945198E-14</v>
      </c>
      <c r="B35" s="19">
        <v>5.5400128928795299E-14</v>
      </c>
      <c r="C35" s="19">
        <v>5.4067861299245098E-14</v>
      </c>
      <c r="D35" s="19">
        <v>5.5400128928795299E-14</v>
      </c>
      <c r="E35" s="19">
        <v>5.3623772089394998E-14</v>
      </c>
      <c r="F35" s="19">
        <v>5.5178084323870198E-14</v>
      </c>
      <c r="G35" s="19">
        <v>5.3512749786932501E-14</v>
      </c>
      <c r="H35" s="19">
        <v>5.5400128928795299E-14</v>
      </c>
      <c r="I35" s="19">
        <v>5.3401727484469998E-14</v>
      </c>
      <c r="J35" s="19">
        <v>5.5400128928795299E-14</v>
      </c>
      <c r="K35" s="19">
        <v>5.3623772089394998E-14</v>
      </c>
      <c r="L35" s="19">
        <v>5.4178883601707601E-14</v>
      </c>
      <c r="M35" s="19">
        <v>5.4400928206632601E-14</v>
      </c>
      <c r="N35" s="19">
        <v>5.4178883601707601E-14</v>
      </c>
      <c r="O35" s="19">
        <v>5.4400928206632601E-14</v>
      </c>
      <c r="P35" s="19">
        <v>5.4289905904170098E-14</v>
      </c>
      <c r="Q35" s="19">
        <v>5.3956838996782602E-14</v>
      </c>
      <c r="R35" s="19">
        <v>5.4178883601707601E-14</v>
      </c>
      <c r="S35" s="19">
        <v>5.4178883601707601E-14</v>
      </c>
      <c r="T35" s="19">
        <v>5.4178883601707601E-14</v>
      </c>
      <c r="U35" s="19">
        <v>5.3734794391857501E-14</v>
      </c>
      <c r="V35" s="19">
        <v>5.5955240441107801E-14</v>
      </c>
      <c r="W35" s="19">
        <v>5.3734794391857501E-14</v>
      </c>
      <c r="X35" s="19">
        <v>5.3734794391857501E-14</v>
      </c>
      <c r="Y35" s="19">
        <v>5.5955240441107801E-14</v>
      </c>
      <c r="Z35" s="19">
        <v>5.3734794391857501E-14</v>
      </c>
      <c r="AA35" s="19">
        <v>5.3734794391857501E-14</v>
      </c>
      <c r="AB35" s="19">
        <v>5.4956039718945198E-14</v>
      </c>
      <c r="AC35" s="19">
        <v>5.3734794391857501E-14</v>
      </c>
      <c r="AD35" s="19">
        <v>5.3512749786932501E-14</v>
      </c>
      <c r="AE35" s="19">
        <v>5.5955240441107801E-14</v>
      </c>
      <c r="AF35" s="19">
        <v>5.3734794391857501E-14</v>
      </c>
      <c r="AG35" s="19">
        <v>5.3734794391857501E-14</v>
      </c>
      <c r="AH35" s="19">
        <v>5.5955240441107801E-14</v>
      </c>
      <c r="AI35" s="19">
        <v>5.3734794391857501E-14</v>
      </c>
    </row>
    <row r="36" spans="1:35" x14ac:dyDescent="0.45">
      <c r="A36" s="19">
        <v>5.4289905904170098E-14</v>
      </c>
      <c r="B36" s="19">
        <v>5.6621374255882902E-14</v>
      </c>
      <c r="C36" s="19">
        <v>5.4289905904170098E-14</v>
      </c>
      <c r="D36" s="19">
        <v>5.6621374255882902E-14</v>
      </c>
      <c r="E36" s="19">
        <v>5.4289905904170098E-14</v>
      </c>
      <c r="F36" s="19">
        <v>6.1950444774083697E-14</v>
      </c>
      <c r="G36" s="19">
        <v>5.3956838996782602E-14</v>
      </c>
      <c r="H36" s="19">
        <v>5.6621374255882902E-14</v>
      </c>
      <c r="I36" s="19">
        <v>5.3734794391857501E-14</v>
      </c>
      <c r="J36" s="19">
        <v>5.6621374255882902E-14</v>
      </c>
      <c r="K36" s="19">
        <v>5.3401727484469998E-14</v>
      </c>
      <c r="L36" s="19">
        <v>5.5844218138645298E-14</v>
      </c>
      <c r="M36" s="19">
        <v>5.3512749786932501E-14</v>
      </c>
      <c r="N36" s="19">
        <v>5.5844218138645298E-14</v>
      </c>
      <c r="O36" s="19">
        <v>5.4511950509095098E-14</v>
      </c>
      <c r="P36" s="19">
        <v>5.9396931817445799E-14</v>
      </c>
      <c r="Q36" s="19">
        <v>5.4289905904170098E-14</v>
      </c>
      <c r="R36" s="19">
        <v>5.6510351953420398E-14</v>
      </c>
      <c r="S36" s="19">
        <v>5.3845816694319998E-14</v>
      </c>
      <c r="T36" s="19">
        <v>5.6510351953420398E-14</v>
      </c>
      <c r="U36" s="19">
        <v>5.4400928206632601E-14</v>
      </c>
      <c r="V36" s="19">
        <v>6.3948846218409004E-14</v>
      </c>
      <c r="W36" s="19">
        <v>5.3734794391857501E-14</v>
      </c>
      <c r="X36" s="19">
        <v>5.4400928206632601E-14</v>
      </c>
      <c r="Y36" s="19">
        <v>6.3948846218409004E-14</v>
      </c>
      <c r="Z36" s="19">
        <v>5.3734794391857501E-14</v>
      </c>
      <c r="AA36" s="19">
        <v>5.3290705182007501E-14</v>
      </c>
      <c r="AB36" s="19">
        <v>6.4059868520871495E-14</v>
      </c>
      <c r="AC36" s="19">
        <v>5.3734794391857501E-14</v>
      </c>
      <c r="AD36" s="19">
        <v>5.3734794391857501E-14</v>
      </c>
      <c r="AE36" s="19">
        <v>6.3948846218409004E-14</v>
      </c>
      <c r="AF36" s="19">
        <v>5.3734794391857501E-14</v>
      </c>
      <c r="AG36" s="19">
        <v>5.3956838996782602E-14</v>
      </c>
      <c r="AH36" s="19">
        <v>6.3948846218409004E-14</v>
      </c>
      <c r="AI36" s="19">
        <v>5.3734794391857501E-14</v>
      </c>
    </row>
    <row r="37" spans="1:35" x14ac:dyDescent="0.45">
      <c r="A37" s="19">
        <v>5.3956838996782602E-14</v>
      </c>
      <c r="B37" s="19">
        <v>6.0507154842071006E-14</v>
      </c>
      <c r="C37" s="19">
        <v>5.3734794391857501E-14</v>
      </c>
      <c r="D37" s="19">
        <v>6.0507154842071006E-14</v>
      </c>
      <c r="E37" s="19">
        <v>5.3845816694319998E-14</v>
      </c>
      <c r="F37" s="19">
        <v>5.8175686490358203E-14</v>
      </c>
      <c r="G37" s="19">
        <v>5.3734794391857501E-14</v>
      </c>
      <c r="H37" s="19">
        <v>6.0507154842071006E-14</v>
      </c>
      <c r="I37" s="19">
        <v>5.3845816694319998E-14</v>
      </c>
      <c r="J37" s="19">
        <v>6.0507154842071006E-14</v>
      </c>
      <c r="K37" s="19">
        <v>5.3734794391857501E-14</v>
      </c>
      <c r="L37" s="19">
        <v>5.6399329650957902E-14</v>
      </c>
      <c r="M37" s="19">
        <v>5.3734794391857501E-14</v>
      </c>
      <c r="N37" s="19">
        <v>5.6399329650957902E-14</v>
      </c>
      <c r="O37" s="19">
        <v>5.4289905904170098E-14</v>
      </c>
      <c r="P37" s="19">
        <v>6.0618177144533497E-14</v>
      </c>
      <c r="Q37" s="19">
        <v>5.4511950509095098E-14</v>
      </c>
      <c r="R37" s="19">
        <v>5.6399329650957902E-14</v>
      </c>
      <c r="S37" s="19">
        <v>5.4289905904170098E-14</v>
      </c>
      <c r="T37" s="19">
        <v>5.6399329650957902E-14</v>
      </c>
      <c r="U37" s="19">
        <v>5.4067861299245098E-14</v>
      </c>
      <c r="V37" s="19">
        <v>6.0174087934683396E-14</v>
      </c>
      <c r="W37" s="19">
        <v>5.3734794391857501E-14</v>
      </c>
      <c r="X37" s="19">
        <v>5.3845816694319998E-14</v>
      </c>
      <c r="Y37" s="19">
        <v>6.0174087934683396E-14</v>
      </c>
      <c r="Z37" s="19">
        <v>5.3734794391857501E-14</v>
      </c>
      <c r="AA37" s="19">
        <v>5.3845816694319998E-14</v>
      </c>
      <c r="AB37" s="19">
        <v>6.0618177144533497E-14</v>
      </c>
      <c r="AC37" s="19">
        <v>5.3734794391857501E-14</v>
      </c>
      <c r="AD37" s="19">
        <v>5.3512749786932501E-14</v>
      </c>
      <c r="AE37" s="19">
        <v>6.0174087934683396E-14</v>
      </c>
      <c r="AF37" s="19">
        <v>5.3734794391857501E-14</v>
      </c>
      <c r="AG37" s="19">
        <v>5.3512749786932501E-14</v>
      </c>
      <c r="AH37" s="19">
        <v>6.0174087934683396E-14</v>
      </c>
      <c r="AI37" s="19">
        <v>5.3734794391857501E-14</v>
      </c>
    </row>
    <row r="38" spans="1:35" x14ac:dyDescent="0.45">
      <c r="A38" s="19">
        <v>5.3845816694319998E-14</v>
      </c>
      <c r="B38" s="19">
        <v>6.0174087934683396E-14</v>
      </c>
      <c r="C38" s="19">
        <v>5.4067861299245098E-14</v>
      </c>
      <c r="D38" s="19">
        <v>5.8619775700208202E-14</v>
      </c>
      <c r="E38" s="19">
        <v>5.4289905904170098E-14</v>
      </c>
      <c r="F38" s="19">
        <v>6.0063065632220906E-14</v>
      </c>
      <c r="G38" s="19">
        <v>5.3845816694319998E-14</v>
      </c>
      <c r="H38" s="19">
        <v>6.0174087934683396E-14</v>
      </c>
      <c r="I38" s="19">
        <v>5.3512749786932501E-14</v>
      </c>
      <c r="J38" s="19">
        <v>6.0174087934683396E-14</v>
      </c>
      <c r="K38" s="19">
        <v>5.3734794391857501E-14</v>
      </c>
      <c r="L38" s="19">
        <v>5.6177285046032902E-14</v>
      </c>
      <c r="M38" s="19">
        <v>5.3179682879544998E-14</v>
      </c>
      <c r="N38" s="19">
        <v>5.5511151231257802E-14</v>
      </c>
      <c r="O38" s="19">
        <v>5.4178883601707601E-14</v>
      </c>
      <c r="P38" s="19">
        <v>5.7620574978045599E-14</v>
      </c>
      <c r="Q38" s="19">
        <v>5.3623772089394998E-14</v>
      </c>
      <c r="R38" s="19">
        <v>5.6177285046032902E-14</v>
      </c>
      <c r="S38" s="19">
        <v>5.3845816694319998E-14</v>
      </c>
      <c r="T38" s="19">
        <v>5.6177285046032902E-14</v>
      </c>
      <c r="U38" s="19">
        <v>5.3845816694319998E-14</v>
      </c>
      <c r="V38" s="19">
        <v>5.9618976422370906E-14</v>
      </c>
      <c r="W38" s="19">
        <v>5.3734794391857501E-14</v>
      </c>
      <c r="X38" s="19">
        <v>5.3845816694319998E-14</v>
      </c>
      <c r="Y38" s="19">
        <v>5.9618976422370906E-14</v>
      </c>
      <c r="Z38" s="19">
        <v>5.3734794391857501E-14</v>
      </c>
      <c r="AA38" s="19">
        <v>5.3623772089394998E-14</v>
      </c>
      <c r="AB38" s="19">
        <v>6.0729199446996E-14</v>
      </c>
      <c r="AC38" s="19">
        <v>5.3734794391857501E-14</v>
      </c>
      <c r="AD38" s="19">
        <v>5.3512749786932501E-14</v>
      </c>
      <c r="AE38" s="19">
        <v>5.9618976422370906E-14</v>
      </c>
      <c r="AF38" s="19">
        <v>5.3734794391857501E-14</v>
      </c>
      <c r="AG38" s="19">
        <v>5.3512749786932501E-14</v>
      </c>
      <c r="AH38" s="19">
        <v>5.9618976422370906E-14</v>
      </c>
      <c r="AI38" s="19">
        <v>5.3734794391857501E-14</v>
      </c>
    </row>
    <row r="39" spans="1:35" x14ac:dyDescent="0.45">
      <c r="A39" s="19">
        <v>5.3845816694319998E-14</v>
      </c>
      <c r="B39" s="19">
        <v>6.3060667798708803E-14</v>
      </c>
      <c r="C39" s="19">
        <v>5.3845816694319998E-14</v>
      </c>
      <c r="D39" s="19">
        <v>6.3060667798708803E-14</v>
      </c>
      <c r="E39" s="19">
        <v>5.4178883601707601E-14</v>
      </c>
      <c r="F39" s="19">
        <v>6.2505556286396301E-14</v>
      </c>
      <c r="G39" s="19">
        <v>5.4400928206632601E-14</v>
      </c>
      <c r="H39" s="19">
        <v>6.3060667798708803E-14</v>
      </c>
      <c r="I39" s="19">
        <v>5.3956838996782602E-14</v>
      </c>
      <c r="J39" s="19">
        <v>6.3060667798708803E-14</v>
      </c>
      <c r="K39" s="19">
        <v>5.3512749786932501E-14</v>
      </c>
      <c r="L39" s="19">
        <v>5.6954441163270505E-14</v>
      </c>
      <c r="M39" s="19">
        <v>5.3956838996782602E-14</v>
      </c>
      <c r="N39" s="19">
        <v>5.6954441163270505E-14</v>
      </c>
      <c r="O39" s="19">
        <v>5.5067062021407701E-14</v>
      </c>
      <c r="P39" s="19">
        <v>6.2283511681471206E-14</v>
      </c>
      <c r="Q39" s="19">
        <v>5.3734794391857501E-14</v>
      </c>
      <c r="R39" s="19">
        <v>5.6954441163270505E-14</v>
      </c>
      <c r="S39" s="19">
        <v>5.3956838996782602E-14</v>
      </c>
      <c r="T39" s="19">
        <v>5.6954441163270505E-14</v>
      </c>
      <c r="U39" s="19">
        <v>5.4400928206632601E-14</v>
      </c>
      <c r="V39" s="19">
        <v>6.7834626804597002E-14</v>
      </c>
      <c r="W39" s="19">
        <v>5.3734794391857501E-14</v>
      </c>
      <c r="X39" s="19">
        <v>5.4400928206632601E-14</v>
      </c>
      <c r="Y39" s="19">
        <v>6.7834626804597002E-14</v>
      </c>
      <c r="Z39" s="19">
        <v>5.3734794391857501E-14</v>
      </c>
      <c r="AA39" s="19">
        <v>5.4622972811557702E-14</v>
      </c>
      <c r="AB39" s="19">
        <v>6.8944849829222196E-14</v>
      </c>
      <c r="AC39" s="19">
        <v>5.3734794391857501E-14</v>
      </c>
      <c r="AD39" s="19">
        <v>5.3512749786932501E-14</v>
      </c>
      <c r="AE39" s="19">
        <v>6.7834626804597002E-14</v>
      </c>
      <c r="AF39" s="19">
        <v>5.3734794391857501E-14</v>
      </c>
      <c r="AG39" s="19">
        <v>5.4178883601707601E-14</v>
      </c>
      <c r="AH39" s="19">
        <v>6.7834626804597002E-14</v>
      </c>
      <c r="AI39" s="19">
        <v>5.3734794391857501E-14</v>
      </c>
    </row>
    <row r="40" spans="1:35" x14ac:dyDescent="0.45">
      <c r="A40" s="19">
        <v>5.4178883601707601E-14</v>
      </c>
      <c r="B40" s="19">
        <v>6.2283511681471206E-14</v>
      </c>
      <c r="C40" s="19">
        <v>5.5289106626332701E-14</v>
      </c>
      <c r="D40" s="19">
        <v>6.2283511681471206E-14</v>
      </c>
      <c r="E40" s="19">
        <v>5.4289905904170098E-14</v>
      </c>
      <c r="F40" s="19">
        <v>6.3726801613483897E-14</v>
      </c>
      <c r="G40" s="19">
        <v>5.4622972811557702E-14</v>
      </c>
      <c r="H40" s="19">
        <v>6.2283511681471206E-14</v>
      </c>
      <c r="I40" s="19">
        <v>5.4622972811557702E-14</v>
      </c>
      <c r="J40" s="19">
        <v>6.2283511681471206E-14</v>
      </c>
      <c r="K40" s="19">
        <v>5.3401727484469998E-14</v>
      </c>
      <c r="L40" s="19">
        <v>6.0729199446996E-14</v>
      </c>
      <c r="M40" s="19">
        <v>5.3956838996782602E-14</v>
      </c>
      <c r="N40" s="19">
        <v>6.0729199446996E-14</v>
      </c>
      <c r="O40" s="19">
        <v>5.4622972811557702E-14</v>
      </c>
      <c r="P40" s="19">
        <v>6.4281913125796501E-14</v>
      </c>
      <c r="Q40" s="19">
        <v>5.3734794391857501E-14</v>
      </c>
      <c r="R40" s="19">
        <v>6.0729199446996E-14</v>
      </c>
      <c r="S40" s="19">
        <v>5.3512749786932501E-14</v>
      </c>
      <c r="T40" s="19">
        <v>6.0729199446996E-14</v>
      </c>
      <c r="U40" s="19">
        <v>5.4956039718945198E-14</v>
      </c>
      <c r="V40" s="19">
        <v>6.9610983643997302E-14</v>
      </c>
      <c r="W40" s="19">
        <v>5.3734794391857501E-14</v>
      </c>
      <c r="X40" s="19">
        <v>5.4067861299245098E-14</v>
      </c>
      <c r="Y40" s="19">
        <v>6.9610983643997302E-14</v>
      </c>
      <c r="Z40" s="19">
        <v>5.3734794391857501E-14</v>
      </c>
      <c r="AA40" s="19">
        <v>5.4845017416482702E-14</v>
      </c>
      <c r="AB40" s="19">
        <v>7.1498362785860005E-14</v>
      </c>
      <c r="AC40" s="19">
        <v>5.3734794391857501E-14</v>
      </c>
      <c r="AD40" s="19">
        <v>5.3956838996782602E-14</v>
      </c>
      <c r="AE40" s="19">
        <v>6.9610983643997302E-14</v>
      </c>
      <c r="AF40" s="19">
        <v>5.3734794391857501E-14</v>
      </c>
      <c r="AG40" s="19">
        <v>5.4845017416482702E-14</v>
      </c>
      <c r="AH40" s="19">
        <v>6.9610983643997302E-14</v>
      </c>
      <c r="AI40" s="19">
        <v>5.3734794391857501E-14</v>
      </c>
    </row>
    <row r="41" spans="1:35" x14ac:dyDescent="0.45">
      <c r="A41" s="19">
        <v>5.4400928206632601E-14</v>
      </c>
      <c r="B41" s="19">
        <v>6.2616578588858804E-14</v>
      </c>
      <c r="C41" s="19">
        <v>5.4067861299245098E-14</v>
      </c>
      <c r="D41" s="19">
        <v>6.2616578588858804E-14</v>
      </c>
      <c r="E41" s="19">
        <v>5.4400928206632601E-14</v>
      </c>
      <c r="F41" s="19">
        <v>6.8278716014447102E-14</v>
      </c>
      <c r="G41" s="19">
        <v>5.4178883601707601E-14</v>
      </c>
      <c r="H41" s="19">
        <v>6.2616578588858804E-14</v>
      </c>
      <c r="I41" s="19">
        <v>5.3290705182007501E-14</v>
      </c>
      <c r="J41" s="19">
        <v>6.2616578588858804E-14</v>
      </c>
      <c r="K41" s="19">
        <v>5.4067861299245098E-14</v>
      </c>
      <c r="L41" s="19">
        <v>6.0063065632220906E-14</v>
      </c>
      <c r="M41" s="19">
        <v>5.3512749786932501E-14</v>
      </c>
      <c r="N41" s="19">
        <v>6.0063065632220906E-14</v>
      </c>
      <c r="O41" s="19">
        <v>5.4622972811557702E-14</v>
      </c>
      <c r="P41" s="19">
        <v>6.3615779311021394E-14</v>
      </c>
      <c r="Q41" s="19">
        <v>5.4178883601707601E-14</v>
      </c>
      <c r="R41" s="19">
        <v>6.0063065632220906E-14</v>
      </c>
      <c r="S41" s="19">
        <v>5.4178883601707601E-14</v>
      </c>
      <c r="T41" s="19">
        <v>6.0063065632220906E-14</v>
      </c>
      <c r="U41" s="19">
        <v>5.3845816694319998E-14</v>
      </c>
      <c r="V41" s="19">
        <v>7.1054273576010006E-14</v>
      </c>
      <c r="W41" s="19">
        <v>5.3734794391857501E-14</v>
      </c>
      <c r="X41" s="19">
        <v>5.3845816694319998E-14</v>
      </c>
      <c r="Y41" s="19">
        <v>7.1054273576010006E-14</v>
      </c>
      <c r="Z41" s="19">
        <v>5.3734794391857501E-14</v>
      </c>
      <c r="AA41" s="19">
        <v>5.3401727484469998E-14</v>
      </c>
      <c r="AB41" s="19">
        <v>7.6383344094210694E-14</v>
      </c>
      <c r="AC41" s="19">
        <v>5.3734794391857501E-14</v>
      </c>
      <c r="AD41" s="19">
        <v>5.3845816694319998E-14</v>
      </c>
      <c r="AE41" s="19">
        <v>7.1054273576010006E-14</v>
      </c>
      <c r="AF41" s="19">
        <v>5.3734794391857501E-14</v>
      </c>
      <c r="AG41" s="19">
        <v>5.3179682879544998E-14</v>
      </c>
      <c r="AH41" s="19">
        <v>7.1054273576010006E-14</v>
      </c>
      <c r="AI41" s="19">
        <v>5.3734794391857501E-14</v>
      </c>
    </row>
    <row r="42" spans="1:35" x14ac:dyDescent="0.45">
      <c r="A42" s="19">
        <v>5.4956039718945198E-14</v>
      </c>
      <c r="B42" s="19">
        <v>6.1950444774083697E-14</v>
      </c>
      <c r="C42" s="19">
        <v>5.4289905904170098E-14</v>
      </c>
      <c r="D42" s="19">
        <v>6.1950444774083697E-14</v>
      </c>
      <c r="E42" s="19">
        <v>5.3623772089394998E-14</v>
      </c>
      <c r="F42" s="19">
        <v>6.1728400169158704E-14</v>
      </c>
      <c r="G42" s="19">
        <v>5.4622972811557702E-14</v>
      </c>
      <c r="H42" s="19">
        <v>6.1950444774083697E-14</v>
      </c>
      <c r="I42" s="19">
        <v>5.3956838996782602E-14</v>
      </c>
      <c r="J42" s="19">
        <v>6.1950444774083697E-14</v>
      </c>
      <c r="K42" s="19">
        <v>5.3623772089394998E-14</v>
      </c>
      <c r="L42" s="19">
        <v>5.7398530373120505E-14</v>
      </c>
      <c r="M42" s="19">
        <v>5.3623772089394998E-14</v>
      </c>
      <c r="N42" s="19">
        <v>5.8064664187895599E-14</v>
      </c>
      <c r="O42" s="19">
        <v>5.3956838996782602E-14</v>
      </c>
      <c r="P42" s="19">
        <v>5.9952043329758403E-14</v>
      </c>
      <c r="Q42" s="19">
        <v>5.3512749786932501E-14</v>
      </c>
      <c r="R42" s="19">
        <v>5.7398530373120505E-14</v>
      </c>
      <c r="S42" s="19">
        <v>5.3956838996782602E-14</v>
      </c>
      <c r="T42" s="19">
        <v>5.7398530373120505E-14</v>
      </c>
      <c r="U42" s="19">
        <v>5.3512749786932501E-14</v>
      </c>
      <c r="V42" s="19">
        <v>6.2838623193783797E-14</v>
      </c>
      <c r="W42" s="19">
        <v>5.3734794391857501E-14</v>
      </c>
      <c r="X42" s="19">
        <v>5.3512749786932501E-14</v>
      </c>
      <c r="Y42" s="19">
        <v>6.2838623193783797E-14</v>
      </c>
      <c r="Z42" s="19">
        <v>5.3734794391857501E-14</v>
      </c>
      <c r="AA42" s="19">
        <v>5.3623772089394998E-14</v>
      </c>
      <c r="AB42" s="19">
        <v>6.6724403779971895E-14</v>
      </c>
      <c r="AC42" s="19">
        <v>5.3734794391857501E-14</v>
      </c>
      <c r="AD42" s="19">
        <v>5.4845017416482702E-14</v>
      </c>
      <c r="AE42" s="19">
        <v>6.2838623193783797E-14</v>
      </c>
      <c r="AF42" s="19">
        <v>5.3734794391857501E-14</v>
      </c>
      <c r="AG42" s="19">
        <v>5.3956838996782602E-14</v>
      </c>
      <c r="AH42" s="19">
        <v>6.2838623193783797E-14</v>
      </c>
      <c r="AI42" s="19">
        <v>5.3734794391857501E-14</v>
      </c>
    </row>
    <row r="43" spans="1:35" x14ac:dyDescent="0.45">
      <c r="A43" s="19">
        <v>5.4289905904170098E-14</v>
      </c>
      <c r="B43" s="19">
        <v>6.16173778666961E-14</v>
      </c>
      <c r="C43" s="19">
        <v>5.3512749786932501E-14</v>
      </c>
      <c r="D43" s="19">
        <v>6.16173778666961E-14</v>
      </c>
      <c r="E43" s="19">
        <v>5.4289905904170098E-14</v>
      </c>
      <c r="F43" s="19">
        <v>6.0840221749458503E-14</v>
      </c>
      <c r="G43" s="19">
        <v>5.4178883601707601E-14</v>
      </c>
      <c r="H43" s="19">
        <v>6.16173778666961E-14</v>
      </c>
      <c r="I43" s="19">
        <v>5.3623772089394998E-14</v>
      </c>
      <c r="J43" s="19">
        <v>6.16173778666961E-14</v>
      </c>
      <c r="K43" s="19">
        <v>5.3623772089394998E-14</v>
      </c>
      <c r="L43" s="19">
        <v>5.8175686490358203E-14</v>
      </c>
      <c r="M43" s="19">
        <v>5.3845816694319998E-14</v>
      </c>
      <c r="N43" s="19">
        <v>5.8175686490358203E-14</v>
      </c>
      <c r="O43" s="19">
        <v>5.4400928206632601E-14</v>
      </c>
      <c r="P43" s="19">
        <v>6.1950444774083697E-14</v>
      </c>
      <c r="Q43" s="19">
        <v>5.3623772089394998E-14</v>
      </c>
      <c r="R43" s="19">
        <v>5.8175686490358203E-14</v>
      </c>
      <c r="S43" s="19">
        <v>5.3845816694319998E-14</v>
      </c>
      <c r="T43" s="19">
        <v>5.8175686490358203E-14</v>
      </c>
      <c r="U43" s="19">
        <v>5.3623772089394998E-14</v>
      </c>
      <c r="V43" s="19">
        <v>6.2838623193783797E-14</v>
      </c>
      <c r="W43" s="19">
        <v>5.3734794391857501E-14</v>
      </c>
      <c r="X43" s="19">
        <v>5.2957638274619898E-14</v>
      </c>
      <c r="Y43" s="19">
        <v>6.2838623193783797E-14</v>
      </c>
      <c r="Z43" s="19">
        <v>5.3734794391857501E-14</v>
      </c>
      <c r="AA43" s="19">
        <v>5.4622972811557702E-14</v>
      </c>
      <c r="AB43" s="19">
        <v>6.5725203057809204E-14</v>
      </c>
      <c r="AC43" s="19">
        <v>5.3734794391857501E-14</v>
      </c>
      <c r="AD43" s="19">
        <v>5.4733995114020199E-14</v>
      </c>
      <c r="AE43" s="19">
        <v>6.2838623193783797E-14</v>
      </c>
      <c r="AF43" s="19">
        <v>5.3734794391857501E-14</v>
      </c>
      <c r="AG43" s="19">
        <v>5.4511950509095098E-14</v>
      </c>
      <c r="AH43" s="19">
        <v>6.2838623193783797E-14</v>
      </c>
      <c r="AI43" s="19">
        <v>5.3734794391857501E-14</v>
      </c>
    </row>
    <row r="44" spans="1:35" x14ac:dyDescent="0.45">
      <c r="A44" s="19">
        <v>5.3845816694319998E-14</v>
      </c>
      <c r="B44" s="19">
        <v>5.7731597280508102E-14</v>
      </c>
      <c r="C44" s="19">
        <v>5.3956838996782602E-14</v>
      </c>
      <c r="D44" s="19">
        <v>5.7731597280508102E-14</v>
      </c>
      <c r="E44" s="19">
        <v>5.3512749786932501E-14</v>
      </c>
      <c r="F44" s="19">
        <v>6.0285110237146E-14</v>
      </c>
      <c r="G44" s="19">
        <v>5.4511950509095098E-14</v>
      </c>
      <c r="H44" s="19">
        <v>5.7731597280508102E-14</v>
      </c>
      <c r="I44" s="19">
        <v>5.3179682879544998E-14</v>
      </c>
      <c r="J44" s="19">
        <v>5.7731597280508102E-14</v>
      </c>
      <c r="K44" s="19">
        <v>5.3956838996782602E-14</v>
      </c>
      <c r="L44" s="19">
        <v>5.6510351953420398E-14</v>
      </c>
      <c r="M44" s="19">
        <v>5.3401727484469998E-14</v>
      </c>
      <c r="N44" s="19">
        <v>5.6510351953420398E-14</v>
      </c>
      <c r="O44" s="19">
        <v>5.4067861299245098E-14</v>
      </c>
      <c r="P44" s="19">
        <v>6.2283511681471206E-14</v>
      </c>
      <c r="Q44" s="19">
        <v>5.4400928206632601E-14</v>
      </c>
      <c r="R44" s="19">
        <v>5.7176485768195499E-14</v>
      </c>
      <c r="S44" s="19">
        <v>5.3956838996782602E-14</v>
      </c>
      <c r="T44" s="19">
        <v>5.7176485768195499E-14</v>
      </c>
      <c r="U44" s="19">
        <v>5.4067861299245098E-14</v>
      </c>
      <c r="V44" s="19">
        <v>6.0174087934683396E-14</v>
      </c>
      <c r="W44" s="19">
        <v>5.3734794391857501E-14</v>
      </c>
      <c r="X44" s="19">
        <v>5.4067861299245098E-14</v>
      </c>
      <c r="Y44" s="19">
        <v>6.0174087934683396E-14</v>
      </c>
      <c r="Z44" s="19">
        <v>5.3734794391857501E-14</v>
      </c>
      <c r="AA44" s="19">
        <v>5.3623772089394998E-14</v>
      </c>
      <c r="AB44" s="19">
        <v>6.6835426082434398E-14</v>
      </c>
      <c r="AC44" s="19">
        <v>5.3734794391857501E-14</v>
      </c>
      <c r="AD44" s="19">
        <v>5.4178883601707601E-14</v>
      </c>
      <c r="AE44" s="19">
        <v>6.0174087934683396E-14</v>
      </c>
      <c r="AF44" s="19">
        <v>5.3734794391857501E-14</v>
      </c>
      <c r="AG44" s="19">
        <v>5.3956838996782602E-14</v>
      </c>
      <c r="AH44" s="19">
        <v>6.0174087934683396E-14</v>
      </c>
      <c r="AI44" s="19">
        <v>5.3734794391857501E-14</v>
      </c>
    </row>
    <row r="45" spans="1:35" x14ac:dyDescent="0.45">
      <c r="A45" s="19">
        <v>5.3956838996782602E-14</v>
      </c>
      <c r="B45" s="19">
        <v>7.5051076464660494E-14</v>
      </c>
      <c r="C45" s="19">
        <v>5.5067062021407701E-14</v>
      </c>
      <c r="D45" s="19">
        <v>7.5051076464660494E-14</v>
      </c>
      <c r="E45" s="19">
        <v>5.4845017416482702E-14</v>
      </c>
      <c r="F45" s="19">
        <v>7.5384143372048104E-14</v>
      </c>
      <c r="G45" s="19">
        <v>5.4622972811557702E-14</v>
      </c>
      <c r="H45" s="19">
        <v>7.5051076464660494E-14</v>
      </c>
      <c r="I45" s="19">
        <v>5.3956838996782602E-14</v>
      </c>
      <c r="J45" s="19">
        <v>7.5051076464660494E-14</v>
      </c>
      <c r="K45" s="19">
        <v>5.3401727484469998E-14</v>
      </c>
      <c r="L45" s="19">
        <v>6.2283511681471206E-14</v>
      </c>
      <c r="M45" s="19">
        <v>5.3623772089394998E-14</v>
      </c>
      <c r="N45" s="19">
        <v>6.2283511681471206E-14</v>
      </c>
      <c r="O45" s="19">
        <v>5.4956039718945198E-14</v>
      </c>
      <c r="P45" s="19">
        <v>7.7160500211448304E-14</v>
      </c>
      <c r="Q45" s="19">
        <v>5.3845816694319998E-14</v>
      </c>
      <c r="R45" s="19">
        <v>6.2283511681471206E-14</v>
      </c>
      <c r="S45" s="19">
        <v>5.3845816694319998E-14</v>
      </c>
      <c r="T45" s="19">
        <v>6.2283511681471206E-14</v>
      </c>
      <c r="U45" s="19">
        <v>5.3734794391857501E-14</v>
      </c>
      <c r="V45" s="19">
        <v>8.6153306710912097E-14</v>
      </c>
      <c r="W45" s="19">
        <v>5.3734794391857501E-14</v>
      </c>
      <c r="X45" s="19">
        <v>5.3734794391857501E-14</v>
      </c>
      <c r="Y45" s="19">
        <v>8.6153306710912097E-14</v>
      </c>
      <c r="Z45" s="19">
        <v>5.3734794391857501E-14</v>
      </c>
      <c r="AA45" s="19">
        <v>5.4067861299245098E-14</v>
      </c>
      <c r="AB45" s="19">
        <v>9.6256336235000996E-14</v>
      </c>
      <c r="AC45" s="19">
        <v>5.3734794391857501E-14</v>
      </c>
      <c r="AD45" s="19">
        <v>5.3623772089394998E-14</v>
      </c>
      <c r="AE45" s="19">
        <v>8.6153306710912097E-14</v>
      </c>
      <c r="AF45" s="19">
        <v>5.3734794391857501E-14</v>
      </c>
      <c r="AG45" s="19">
        <v>5.4067861299245098E-14</v>
      </c>
      <c r="AH45" s="19">
        <v>8.6153306710912097E-14</v>
      </c>
      <c r="AI45" s="19">
        <v>5.3734794391857501E-14</v>
      </c>
    </row>
    <row r="46" spans="1:35" x14ac:dyDescent="0.45">
      <c r="A46" s="19">
        <v>5.4400928206632601E-14</v>
      </c>
      <c r="B46" s="19">
        <v>5.98410210272959E-14</v>
      </c>
      <c r="C46" s="19">
        <v>5.4400928206632601E-14</v>
      </c>
      <c r="D46" s="19">
        <v>5.98410210272959E-14</v>
      </c>
      <c r="E46" s="19">
        <v>5.3512749786932501E-14</v>
      </c>
      <c r="F46" s="19">
        <v>6.6502359175046801E-14</v>
      </c>
      <c r="G46" s="19">
        <v>5.4178883601707601E-14</v>
      </c>
      <c r="H46" s="19">
        <v>5.98410210272959E-14</v>
      </c>
      <c r="I46" s="19">
        <v>5.3845816694319998E-14</v>
      </c>
      <c r="J46" s="19">
        <v>5.98410210272959E-14</v>
      </c>
      <c r="K46" s="19">
        <v>5.3734794391857501E-14</v>
      </c>
      <c r="L46" s="19">
        <v>5.7509552675583096E-14</v>
      </c>
      <c r="M46" s="19">
        <v>5.3623772089394998E-14</v>
      </c>
      <c r="N46" s="19">
        <v>5.7509552675583096E-14</v>
      </c>
      <c r="O46" s="19">
        <v>5.4178883601707601E-14</v>
      </c>
      <c r="P46" s="19">
        <v>6.5947247662734299E-14</v>
      </c>
      <c r="Q46" s="19">
        <v>5.4067861299245098E-14</v>
      </c>
      <c r="R46" s="19">
        <v>5.7509552675583096E-14</v>
      </c>
      <c r="S46" s="19">
        <v>5.4733995114020199E-14</v>
      </c>
      <c r="T46" s="19">
        <v>5.7509552675583096E-14</v>
      </c>
      <c r="U46" s="19">
        <v>5.4289905904170098E-14</v>
      </c>
      <c r="V46" s="19">
        <v>6.7612582199671995E-14</v>
      </c>
      <c r="W46" s="19">
        <v>5.3734794391857501E-14</v>
      </c>
      <c r="X46" s="19">
        <v>5.4289905904170098E-14</v>
      </c>
      <c r="Y46" s="19">
        <v>6.7612582199671995E-14</v>
      </c>
      <c r="Z46" s="19">
        <v>5.3734794391857501E-14</v>
      </c>
      <c r="AA46" s="19">
        <v>5.3623772089394998E-14</v>
      </c>
      <c r="AB46" s="19">
        <v>7.4495964952348004E-14</v>
      </c>
      <c r="AC46" s="19">
        <v>5.3734794391857501E-14</v>
      </c>
      <c r="AD46" s="19">
        <v>5.3512749786932501E-14</v>
      </c>
      <c r="AE46" s="19">
        <v>6.7612582199671995E-14</v>
      </c>
      <c r="AF46" s="19">
        <v>5.3734794391857501E-14</v>
      </c>
      <c r="AG46" s="19">
        <v>5.3734794391857501E-14</v>
      </c>
      <c r="AH46" s="19">
        <v>6.7612582199671995E-14</v>
      </c>
      <c r="AI46" s="19">
        <v>5.3734794391857501E-14</v>
      </c>
    </row>
    <row r="47" spans="1:35" x14ac:dyDescent="0.45">
      <c r="A47" s="19">
        <v>5.4511950509095098E-14</v>
      </c>
      <c r="B47" s="19">
        <v>6.0285110237146E-14</v>
      </c>
      <c r="C47" s="19">
        <v>5.4733995114020199E-14</v>
      </c>
      <c r="D47" s="19">
        <v>6.0285110237146E-14</v>
      </c>
      <c r="E47" s="19">
        <v>5.3068660577082401E-14</v>
      </c>
      <c r="F47" s="19">
        <v>5.98410210272959E-14</v>
      </c>
      <c r="G47" s="19">
        <v>5.3845816694319998E-14</v>
      </c>
      <c r="H47" s="19">
        <v>6.0285110237146E-14</v>
      </c>
      <c r="I47" s="19">
        <v>5.3512749786932501E-14</v>
      </c>
      <c r="J47" s="19">
        <v>6.0285110237146E-14</v>
      </c>
      <c r="K47" s="19">
        <v>5.3734794391857501E-14</v>
      </c>
      <c r="L47" s="19">
        <v>5.7287508070658002E-14</v>
      </c>
      <c r="M47" s="19">
        <v>5.3623772089394998E-14</v>
      </c>
      <c r="N47" s="19">
        <v>5.7287508070658002E-14</v>
      </c>
      <c r="O47" s="19">
        <v>5.5511151231257802E-14</v>
      </c>
      <c r="P47" s="19">
        <v>6.11732886568461E-14</v>
      </c>
      <c r="Q47" s="19">
        <v>5.4178883601707601E-14</v>
      </c>
      <c r="R47" s="19">
        <v>5.7287508070658002E-14</v>
      </c>
      <c r="S47" s="19">
        <v>5.3734794391857501E-14</v>
      </c>
      <c r="T47" s="19">
        <v>5.7287508070658002E-14</v>
      </c>
      <c r="U47" s="19">
        <v>5.3956838996782602E-14</v>
      </c>
      <c r="V47" s="19">
        <v>6.0285110237146E-14</v>
      </c>
      <c r="W47" s="19">
        <v>5.3734794391857501E-14</v>
      </c>
      <c r="X47" s="19">
        <v>5.3956838996782602E-14</v>
      </c>
      <c r="Y47" s="19">
        <v>6.0285110237146E-14</v>
      </c>
      <c r="Z47" s="19">
        <v>5.3734794391857501E-14</v>
      </c>
      <c r="AA47" s="19">
        <v>5.3956838996782602E-14</v>
      </c>
      <c r="AB47" s="19">
        <v>6.11732886568461E-14</v>
      </c>
      <c r="AC47" s="19">
        <v>5.3734794391857501E-14</v>
      </c>
      <c r="AD47" s="19">
        <v>5.4178883601707601E-14</v>
      </c>
      <c r="AE47" s="19">
        <v>6.0285110237146E-14</v>
      </c>
      <c r="AF47" s="19">
        <v>5.3734794391857501E-14</v>
      </c>
      <c r="AG47" s="19">
        <v>5.3956838996782602E-14</v>
      </c>
      <c r="AH47" s="19">
        <v>6.0285110237146E-14</v>
      </c>
      <c r="AI47" s="19">
        <v>5.3734794391857501E-14</v>
      </c>
    </row>
    <row r="48" spans="1:35" x14ac:dyDescent="0.45">
      <c r="A48" s="19">
        <v>5.4511950509095098E-14</v>
      </c>
      <c r="B48" s="19">
        <v>5.8286708792820706E-14</v>
      </c>
      <c r="C48" s="19">
        <v>5.4067861299245098E-14</v>
      </c>
      <c r="D48" s="19">
        <v>5.8286708792820706E-14</v>
      </c>
      <c r="E48" s="19">
        <v>5.4289905904170098E-14</v>
      </c>
      <c r="F48" s="19">
        <v>6.2394533983933798E-14</v>
      </c>
      <c r="G48" s="19">
        <v>5.4622972811557702E-14</v>
      </c>
      <c r="H48" s="19">
        <v>5.8286708792820706E-14</v>
      </c>
      <c r="I48" s="19">
        <v>5.3734794391857501E-14</v>
      </c>
      <c r="J48" s="19">
        <v>5.8286708792820706E-14</v>
      </c>
      <c r="K48" s="19">
        <v>5.3734794391857501E-14</v>
      </c>
      <c r="L48" s="19">
        <v>5.9952043329758403E-14</v>
      </c>
      <c r="M48" s="19">
        <v>5.3401727484469998E-14</v>
      </c>
      <c r="N48" s="19">
        <v>5.9952043329758403E-14</v>
      </c>
      <c r="O48" s="19">
        <v>5.3956838996782602E-14</v>
      </c>
      <c r="P48" s="19">
        <v>6.1950444774083697E-14</v>
      </c>
      <c r="Q48" s="19">
        <v>5.4067861299245098E-14</v>
      </c>
      <c r="R48" s="19">
        <v>5.9952043329758403E-14</v>
      </c>
      <c r="S48" s="19">
        <v>5.3623772089394998E-14</v>
      </c>
      <c r="T48" s="19">
        <v>5.9952043329758403E-14</v>
      </c>
      <c r="U48" s="19">
        <v>5.3734794391857501E-14</v>
      </c>
      <c r="V48" s="19">
        <v>7.1276318180934999E-14</v>
      </c>
      <c r="W48" s="19">
        <v>5.3734794391857501E-14</v>
      </c>
      <c r="X48" s="19">
        <v>5.3734794391857501E-14</v>
      </c>
      <c r="Y48" s="19">
        <v>7.1276318180934999E-14</v>
      </c>
      <c r="Z48" s="19">
        <v>5.3734794391857501E-14</v>
      </c>
      <c r="AA48" s="19">
        <v>5.4622972811557702E-14</v>
      </c>
      <c r="AB48" s="19">
        <v>6.9722005946459805E-14</v>
      </c>
      <c r="AC48" s="19">
        <v>5.3734794391857501E-14</v>
      </c>
      <c r="AD48" s="19">
        <v>5.4067861299245098E-14</v>
      </c>
      <c r="AE48" s="19">
        <v>7.1276318180934999E-14</v>
      </c>
      <c r="AF48" s="19">
        <v>5.3734794391857501E-14</v>
      </c>
      <c r="AG48" s="19">
        <v>5.3179682879544998E-14</v>
      </c>
      <c r="AH48" s="19">
        <v>7.1276318180934999E-14</v>
      </c>
      <c r="AI48" s="19">
        <v>5.3734794391857501E-14</v>
      </c>
    </row>
    <row r="49" spans="1:35" x14ac:dyDescent="0.45">
      <c r="A49" s="19">
        <v>5.3623772089394998E-14</v>
      </c>
      <c r="B49" s="19">
        <v>5.9063864910058303E-14</v>
      </c>
      <c r="C49" s="19">
        <v>5.4067861299245098E-14</v>
      </c>
      <c r="D49" s="19">
        <v>5.9063864910058303E-14</v>
      </c>
      <c r="E49" s="19">
        <v>5.4511950509095098E-14</v>
      </c>
      <c r="F49" s="19">
        <v>6.3837823915946501E-14</v>
      </c>
      <c r="G49" s="19">
        <v>5.3734794391857501E-14</v>
      </c>
      <c r="H49" s="19">
        <v>5.9063864910058303E-14</v>
      </c>
      <c r="I49" s="19">
        <v>5.3956838996782602E-14</v>
      </c>
      <c r="J49" s="19">
        <v>5.9063864910058303E-14</v>
      </c>
      <c r="K49" s="19">
        <v>5.4178883601707601E-14</v>
      </c>
      <c r="L49" s="19">
        <v>6.1062266354383597E-14</v>
      </c>
      <c r="M49" s="19">
        <v>5.4511950509095098E-14</v>
      </c>
      <c r="N49" s="19">
        <v>6.1062266354383597E-14</v>
      </c>
      <c r="O49" s="19">
        <v>5.4289905904170098E-14</v>
      </c>
      <c r="P49" s="19">
        <v>6.3837823915946501E-14</v>
      </c>
      <c r="Q49" s="19">
        <v>5.4511950509095098E-14</v>
      </c>
      <c r="R49" s="19">
        <v>6.1062266354383597E-14</v>
      </c>
      <c r="S49" s="19">
        <v>5.4289905904170098E-14</v>
      </c>
      <c r="T49" s="19">
        <v>6.1062266354383597E-14</v>
      </c>
      <c r="U49" s="19">
        <v>5.3623772089394998E-14</v>
      </c>
      <c r="V49" s="19">
        <v>6.4837024638109104E-14</v>
      </c>
      <c r="W49" s="19">
        <v>5.3734794391857501E-14</v>
      </c>
      <c r="X49" s="19">
        <v>5.3623772089394998E-14</v>
      </c>
      <c r="Y49" s="19">
        <v>6.4837024638109104E-14</v>
      </c>
      <c r="Z49" s="19">
        <v>5.3734794391857501E-14</v>
      </c>
      <c r="AA49" s="19">
        <v>5.3956838996782602E-14</v>
      </c>
      <c r="AB49" s="19">
        <v>6.9277916736609705E-14</v>
      </c>
      <c r="AC49" s="19">
        <v>5.3734794391857501E-14</v>
      </c>
      <c r="AD49" s="19">
        <v>5.4511950509095098E-14</v>
      </c>
      <c r="AE49" s="19">
        <v>6.4837024638109104E-14</v>
      </c>
      <c r="AF49" s="19">
        <v>5.3734794391857501E-14</v>
      </c>
      <c r="AG49" s="19">
        <v>5.3845816694319998E-14</v>
      </c>
      <c r="AH49" s="19">
        <v>6.4837024638109104E-14</v>
      </c>
      <c r="AI49" s="19">
        <v>5.3734794391857501E-14</v>
      </c>
    </row>
    <row r="50" spans="1:35" x14ac:dyDescent="0.45">
      <c r="A50" s="19">
        <v>5.4733995114020199E-14</v>
      </c>
      <c r="B50" s="19">
        <v>5.6954441163270505E-14</v>
      </c>
      <c r="C50" s="19">
        <v>5.4511950509095098E-14</v>
      </c>
      <c r="D50" s="19">
        <v>6.0507154842071006E-14</v>
      </c>
      <c r="E50" s="19">
        <v>5.3734794391857501E-14</v>
      </c>
      <c r="F50" s="19">
        <v>6.3060667798708803E-14</v>
      </c>
      <c r="G50" s="19">
        <v>5.4178883601707601E-14</v>
      </c>
      <c r="H50" s="19">
        <v>5.6954441163270505E-14</v>
      </c>
      <c r="I50" s="19">
        <v>5.3734794391857501E-14</v>
      </c>
      <c r="J50" s="19">
        <v>5.6954441163270505E-14</v>
      </c>
      <c r="K50" s="19">
        <v>5.3845816694319998E-14</v>
      </c>
      <c r="L50" s="19">
        <v>5.6288307348495399E-14</v>
      </c>
      <c r="M50" s="19">
        <v>5.3845816694319998E-14</v>
      </c>
      <c r="N50" s="19">
        <v>5.7065463465732996E-14</v>
      </c>
      <c r="O50" s="19">
        <v>5.4178883601707601E-14</v>
      </c>
      <c r="P50" s="19">
        <v>6.0840221749458503E-14</v>
      </c>
      <c r="Q50" s="19">
        <v>5.3623772089394998E-14</v>
      </c>
      <c r="R50" s="19">
        <v>5.7065463465732996E-14</v>
      </c>
      <c r="S50" s="19">
        <v>5.4067861299245098E-14</v>
      </c>
      <c r="T50" s="19">
        <v>5.7065463465732996E-14</v>
      </c>
      <c r="U50" s="19">
        <v>5.3734794391857501E-14</v>
      </c>
      <c r="V50" s="19">
        <v>5.7842619582970605E-14</v>
      </c>
      <c r="W50" s="19">
        <v>5.3734794391857501E-14</v>
      </c>
      <c r="X50" s="19">
        <v>5.3734794391857501E-14</v>
      </c>
      <c r="Y50" s="19">
        <v>5.7842619582970605E-14</v>
      </c>
      <c r="Z50" s="19">
        <v>5.3734794391857501E-14</v>
      </c>
      <c r="AA50" s="19">
        <v>5.3512749786932501E-14</v>
      </c>
      <c r="AB50" s="19">
        <v>6.6280314570121795E-14</v>
      </c>
      <c r="AC50" s="19">
        <v>5.3734794391857501E-14</v>
      </c>
      <c r="AD50" s="19">
        <v>5.3845816694319998E-14</v>
      </c>
      <c r="AE50" s="19">
        <v>5.7842619582970605E-14</v>
      </c>
      <c r="AF50" s="19">
        <v>5.3734794391857501E-14</v>
      </c>
      <c r="AG50" s="19">
        <v>5.3623772089394998E-14</v>
      </c>
      <c r="AH50" s="19">
        <v>5.7842619582970605E-14</v>
      </c>
      <c r="AI50" s="19">
        <v>5.3734794391857501E-14</v>
      </c>
    </row>
    <row r="51" spans="1:35" x14ac:dyDescent="0.45">
      <c r="A51" s="19">
        <v>5.4400928206632601E-14</v>
      </c>
      <c r="B51" s="19">
        <v>5.8508753397745699E-14</v>
      </c>
      <c r="C51" s="19">
        <v>5.4511950509095098E-14</v>
      </c>
      <c r="D51" s="19">
        <v>5.8508753397745699E-14</v>
      </c>
      <c r="E51" s="19">
        <v>5.3512749786932501E-14</v>
      </c>
      <c r="F51" s="19">
        <v>5.98410210272959E-14</v>
      </c>
      <c r="G51" s="19">
        <v>5.4289905904170098E-14</v>
      </c>
      <c r="H51" s="19">
        <v>5.8508753397745699E-14</v>
      </c>
      <c r="I51" s="19">
        <v>5.4178883601707601E-14</v>
      </c>
      <c r="J51" s="19">
        <v>5.8508753397745699E-14</v>
      </c>
      <c r="K51" s="19">
        <v>5.3734794391857501E-14</v>
      </c>
      <c r="L51" s="19">
        <v>6.0174087934683396E-14</v>
      </c>
      <c r="M51" s="19">
        <v>5.3956838996782602E-14</v>
      </c>
      <c r="N51" s="19">
        <v>6.0174087934683396E-14</v>
      </c>
      <c r="O51" s="19">
        <v>5.4289905904170098E-14</v>
      </c>
      <c r="P51" s="19">
        <v>5.9952043329758403E-14</v>
      </c>
      <c r="Q51" s="19">
        <v>5.3845816694319998E-14</v>
      </c>
      <c r="R51" s="19">
        <v>6.0174087934683396E-14</v>
      </c>
      <c r="S51" s="19">
        <v>5.4067861299245098E-14</v>
      </c>
      <c r="T51" s="19">
        <v>6.0174087934683396E-14</v>
      </c>
      <c r="U51" s="19">
        <v>5.3401727484469998E-14</v>
      </c>
      <c r="V51" s="19">
        <v>6.3504757008558904E-14</v>
      </c>
      <c r="W51" s="19">
        <v>5.3734794391857501E-14</v>
      </c>
      <c r="X51" s="19">
        <v>5.3401727484469998E-14</v>
      </c>
      <c r="Y51" s="19">
        <v>6.3504757008558904E-14</v>
      </c>
      <c r="Z51" s="19">
        <v>5.3734794391857501E-14</v>
      </c>
      <c r="AA51" s="19">
        <v>5.4289905904170098E-14</v>
      </c>
      <c r="AB51" s="19">
        <v>6.8278716014447102E-14</v>
      </c>
      <c r="AC51" s="19">
        <v>5.3734794391857501E-14</v>
      </c>
      <c r="AD51" s="19">
        <v>5.3512749786932501E-14</v>
      </c>
      <c r="AE51" s="19">
        <v>6.3504757008558904E-14</v>
      </c>
      <c r="AF51" s="19">
        <v>5.3734794391857501E-14</v>
      </c>
      <c r="AG51" s="19">
        <v>5.4178883601707601E-14</v>
      </c>
      <c r="AH51" s="19">
        <v>6.3504757008558904E-14</v>
      </c>
      <c r="AI51" s="19">
        <v>5.3734794391857501E-14</v>
      </c>
    </row>
    <row r="52" spans="1:35" x14ac:dyDescent="0.45">
      <c r="A52" s="19">
        <v>5.3623772089394998E-14</v>
      </c>
      <c r="B52" s="19">
        <v>5.7620574978045599E-14</v>
      </c>
      <c r="C52" s="19">
        <v>5.4511950509095098E-14</v>
      </c>
      <c r="D52" s="19">
        <v>5.7620574978045599E-14</v>
      </c>
      <c r="E52" s="19">
        <v>5.3623772089394998E-14</v>
      </c>
      <c r="F52" s="19">
        <v>6.3837823915946501E-14</v>
      </c>
      <c r="G52" s="19">
        <v>5.3845816694319998E-14</v>
      </c>
      <c r="H52" s="19">
        <v>5.7620574978045599E-14</v>
      </c>
      <c r="I52" s="19">
        <v>5.3512749786932501E-14</v>
      </c>
      <c r="J52" s="19">
        <v>5.7620574978045599E-14</v>
      </c>
      <c r="K52" s="19">
        <v>5.3623772089394998E-14</v>
      </c>
      <c r="L52" s="19">
        <v>5.6510351953420398E-14</v>
      </c>
      <c r="M52" s="19">
        <v>5.4289905904170098E-14</v>
      </c>
      <c r="N52" s="19">
        <v>5.6510351953420398E-14</v>
      </c>
      <c r="O52" s="19">
        <v>5.4289905904170098E-14</v>
      </c>
      <c r="P52" s="19">
        <v>6.0840221749458503E-14</v>
      </c>
      <c r="Q52" s="19">
        <v>5.3623772089394998E-14</v>
      </c>
      <c r="R52" s="19">
        <v>5.6510351953420398E-14</v>
      </c>
      <c r="S52" s="19">
        <v>5.3401727484469998E-14</v>
      </c>
      <c r="T52" s="19">
        <v>5.6510351953420398E-14</v>
      </c>
      <c r="U52" s="19">
        <v>5.4067861299245098E-14</v>
      </c>
      <c r="V52" s="19">
        <v>6.3615779311021394E-14</v>
      </c>
      <c r="W52" s="19">
        <v>5.3734794391857501E-14</v>
      </c>
      <c r="X52" s="19">
        <v>5.4289905904170098E-14</v>
      </c>
      <c r="Y52" s="19">
        <v>6.3615779311021394E-14</v>
      </c>
      <c r="Z52" s="19">
        <v>5.3734794391857501E-14</v>
      </c>
      <c r="AA52" s="19">
        <v>5.4289905904170098E-14</v>
      </c>
      <c r="AB52" s="19">
        <v>6.5392136150421695E-14</v>
      </c>
      <c r="AC52" s="19">
        <v>5.3734794391857501E-14</v>
      </c>
      <c r="AD52" s="19">
        <v>5.4067861299245098E-14</v>
      </c>
      <c r="AE52" s="19">
        <v>6.3615779311021394E-14</v>
      </c>
      <c r="AF52" s="19">
        <v>5.3734794391857501E-14</v>
      </c>
      <c r="AG52" s="19">
        <v>5.4067861299245098E-14</v>
      </c>
      <c r="AH52" s="19">
        <v>6.3615779311021394E-14</v>
      </c>
      <c r="AI52" s="19">
        <v>5.3734794391857501E-14</v>
      </c>
    </row>
    <row r="53" spans="1:35" x14ac:dyDescent="0.45">
      <c r="A53" s="19">
        <v>5.4067861299245098E-14</v>
      </c>
      <c r="B53" s="19">
        <v>5.5733195836182802E-14</v>
      </c>
      <c r="C53" s="19">
        <v>5.3512749786932501E-14</v>
      </c>
      <c r="D53" s="19">
        <v>5.5622173533720298E-14</v>
      </c>
      <c r="E53" s="19">
        <v>5.4067861299245098E-14</v>
      </c>
      <c r="F53" s="19">
        <v>5.9396931817445799E-14</v>
      </c>
      <c r="G53" s="19">
        <v>5.3956838996782602E-14</v>
      </c>
      <c r="H53" s="19">
        <v>5.5622173533720298E-14</v>
      </c>
      <c r="I53" s="19">
        <v>5.3956838996782602E-14</v>
      </c>
      <c r="J53" s="19">
        <v>5.5622173533720298E-14</v>
      </c>
      <c r="K53" s="19">
        <v>5.3845816694319998E-14</v>
      </c>
      <c r="L53" s="19">
        <v>5.6066262743570399E-14</v>
      </c>
      <c r="M53" s="19">
        <v>5.4067861299245098E-14</v>
      </c>
      <c r="N53" s="19">
        <v>5.6066262743570399E-14</v>
      </c>
      <c r="O53" s="19">
        <v>5.3845816694319998E-14</v>
      </c>
      <c r="P53" s="19">
        <v>5.8175686490358203E-14</v>
      </c>
      <c r="Q53" s="19">
        <v>5.3512749786932501E-14</v>
      </c>
      <c r="R53" s="19">
        <v>5.6066262743570399E-14</v>
      </c>
      <c r="S53" s="19">
        <v>5.4400928206632601E-14</v>
      </c>
      <c r="T53" s="19">
        <v>5.6066262743570399E-14</v>
      </c>
      <c r="U53" s="19">
        <v>5.4067861299245098E-14</v>
      </c>
      <c r="V53" s="19">
        <v>6.1284310959308603E-14</v>
      </c>
      <c r="W53" s="19">
        <v>5.3734794391857501E-14</v>
      </c>
      <c r="X53" s="19">
        <v>5.4067861299245098E-14</v>
      </c>
      <c r="Y53" s="19">
        <v>6.1284310959308603E-14</v>
      </c>
      <c r="Z53" s="19">
        <v>5.3734794391857501E-14</v>
      </c>
      <c r="AA53" s="19">
        <v>5.4400928206632601E-14</v>
      </c>
      <c r="AB53" s="19">
        <v>6.1284310959308603E-14</v>
      </c>
      <c r="AC53" s="19">
        <v>5.3734794391857501E-14</v>
      </c>
      <c r="AD53" s="19">
        <v>5.4178883601707601E-14</v>
      </c>
      <c r="AE53" s="19">
        <v>6.1284310959308603E-14</v>
      </c>
      <c r="AF53" s="19">
        <v>5.3734794391857501E-14</v>
      </c>
      <c r="AG53" s="19">
        <v>5.4400928206632601E-14</v>
      </c>
      <c r="AH53" s="19">
        <v>6.1284310959308603E-14</v>
      </c>
      <c r="AI53" s="19">
        <v>5.3734794391857501E-14</v>
      </c>
    </row>
    <row r="54" spans="1:35" x14ac:dyDescent="0.45">
      <c r="A54" s="19">
        <v>5.3401727484469998E-14</v>
      </c>
      <c r="B54" s="19">
        <v>5.5955240441107801E-14</v>
      </c>
      <c r="C54" s="19">
        <v>5.4400928206632601E-14</v>
      </c>
      <c r="D54" s="19">
        <v>5.5955240441107801E-14</v>
      </c>
      <c r="E54" s="19">
        <v>5.4289905904170098E-14</v>
      </c>
      <c r="F54" s="19">
        <v>5.7287508070658002E-14</v>
      </c>
      <c r="G54" s="19">
        <v>5.4289905904170098E-14</v>
      </c>
      <c r="H54" s="19">
        <v>5.5955240441107801E-14</v>
      </c>
      <c r="I54" s="19">
        <v>5.3734794391857501E-14</v>
      </c>
      <c r="J54" s="19">
        <v>5.5955240441107801E-14</v>
      </c>
      <c r="K54" s="19">
        <v>5.4511950509095098E-14</v>
      </c>
      <c r="L54" s="19">
        <v>5.4733995114020199E-14</v>
      </c>
      <c r="M54" s="19">
        <v>5.3845816694319998E-14</v>
      </c>
      <c r="N54" s="19">
        <v>5.4733995114020199E-14</v>
      </c>
      <c r="O54" s="19">
        <v>5.4733995114020199E-14</v>
      </c>
      <c r="P54" s="19">
        <v>5.5511151231257802E-14</v>
      </c>
      <c r="Q54" s="19">
        <v>5.4067861299245098E-14</v>
      </c>
      <c r="R54" s="19">
        <v>5.6066262743570399E-14</v>
      </c>
      <c r="S54" s="19">
        <v>5.4511950509095098E-14</v>
      </c>
      <c r="T54" s="19">
        <v>5.6066262743570399E-14</v>
      </c>
      <c r="U54" s="19">
        <v>5.3956838996782602E-14</v>
      </c>
      <c r="V54" s="19">
        <v>5.4622972811557702E-14</v>
      </c>
      <c r="W54" s="19">
        <v>5.3734794391857501E-14</v>
      </c>
      <c r="X54" s="19">
        <v>5.3956838996782602E-14</v>
      </c>
      <c r="Y54" s="19">
        <v>5.4622972811557702E-14</v>
      </c>
      <c r="Z54" s="19">
        <v>5.3734794391857501E-14</v>
      </c>
      <c r="AA54" s="19">
        <v>5.3734794391857501E-14</v>
      </c>
      <c r="AB54" s="19">
        <v>5.7731597280508102E-14</v>
      </c>
      <c r="AC54" s="19">
        <v>5.3734794391857501E-14</v>
      </c>
      <c r="AD54" s="19">
        <v>5.4622972811557702E-14</v>
      </c>
      <c r="AE54" s="19">
        <v>5.4622972811557702E-14</v>
      </c>
      <c r="AF54" s="19">
        <v>5.3734794391857501E-14</v>
      </c>
      <c r="AG54" s="19">
        <v>5.4178883601707601E-14</v>
      </c>
      <c r="AH54" s="19">
        <v>5.4622972811557702E-14</v>
      </c>
      <c r="AI54" s="19">
        <v>5.3734794391857501E-14</v>
      </c>
    </row>
    <row r="55" spans="1:35" x14ac:dyDescent="0.45">
      <c r="A55" s="19">
        <v>5.4733995114020199E-14</v>
      </c>
      <c r="B55" s="19">
        <v>5.9063864910058303E-14</v>
      </c>
      <c r="C55" s="19">
        <v>5.4622972811557702E-14</v>
      </c>
      <c r="D55" s="19">
        <v>5.9063864910058303E-14</v>
      </c>
      <c r="E55" s="19">
        <v>5.4511950509095098E-14</v>
      </c>
      <c r="F55" s="19">
        <v>6.1395333261771106E-14</v>
      </c>
      <c r="G55" s="19">
        <v>5.3845816694319998E-14</v>
      </c>
      <c r="H55" s="19">
        <v>6.3504757008558904E-14</v>
      </c>
      <c r="I55" s="19">
        <v>5.3956838996782602E-14</v>
      </c>
      <c r="J55" s="19">
        <v>6.3504757008558904E-14</v>
      </c>
      <c r="K55" s="19">
        <v>5.3623772089394998E-14</v>
      </c>
      <c r="L55" s="19">
        <v>5.8286708792820706E-14</v>
      </c>
      <c r="M55" s="19">
        <v>5.3845816694319998E-14</v>
      </c>
      <c r="N55" s="19">
        <v>5.8286708792820706E-14</v>
      </c>
      <c r="O55" s="19">
        <v>5.3734794391857501E-14</v>
      </c>
      <c r="P55" s="19">
        <v>6.3615779311021394E-14</v>
      </c>
      <c r="Q55" s="19">
        <v>5.4067861299245098E-14</v>
      </c>
      <c r="R55" s="19">
        <v>5.8286708792820706E-14</v>
      </c>
      <c r="S55" s="19">
        <v>5.3623772089394998E-14</v>
      </c>
      <c r="T55" s="19">
        <v>5.8286708792820706E-14</v>
      </c>
      <c r="U55" s="19">
        <v>5.3734794391857501E-14</v>
      </c>
      <c r="V55" s="19">
        <v>6.5170091545496601E-14</v>
      </c>
      <c r="W55" s="19">
        <v>5.3734794391857501E-14</v>
      </c>
      <c r="X55" s="19">
        <v>5.3734794391857501E-14</v>
      </c>
      <c r="Y55" s="19">
        <v>6.5170091545496601E-14</v>
      </c>
      <c r="Z55" s="19">
        <v>5.3734794391857501E-14</v>
      </c>
      <c r="AA55" s="19">
        <v>5.3845816694319998E-14</v>
      </c>
      <c r="AB55" s="19">
        <v>7.0832228971084899E-14</v>
      </c>
      <c r="AC55" s="19">
        <v>5.3734794391857501E-14</v>
      </c>
      <c r="AD55" s="19">
        <v>5.3512749786932501E-14</v>
      </c>
      <c r="AE55" s="19">
        <v>6.5170091545496601E-14</v>
      </c>
      <c r="AF55" s="19">
        <v>5.3734794391857501E-14</v>
      </c>
      <c r="AG55" s="19">
        <v>5.4178883601707601E-14</v>
      </c>
      <c r="AH55" s="19">
        <v>6.5170091545496601E-14</v>
      </c>
      <c r="AI55" s="19">
        <v>5.3734794391857501E-14</v>
      </c>
    </row>
    <row r="56" spans="1:35" x14ac:dyDescent="0.45">
      <c r="A56" s="19">
        <v>5.3623772089394998E-14</v>
      </c>
      <c r="B56" s="19">
        <v>5.7176485768195499E-14</v>
      </c>
      <c r="C56" s="19">
        <v>5.4289905904170098E-14</v>
      </c>
      <c r="D56" s="19">
        <v>5.7176485768195499E-14</v>
      </c>
      <c r="E56" s="19">
        <v>5.4400928206632601E-14</v>
      </c>
      <c r="F56" s="19">
        <v>6.0507154842071006E-14</v>
      </c>
      <c r="G56" s="19">
        <v>5.4289905904170098E-14</v>
      </c>
      <c r="H56" s="19">
        <v>5.7176485768195499E-14</v>
      </c>
      <c r="I56" s="19">
        <v>5.4511950509095098E-14</v>
      </c>
      <c r="J56" s="19">
        <v>5.7176485768195499E-14</v>
      </c>
      <c r="K56" s="19">
        <v>5.3401727484469998E-14</v>
      </c>
      <c r="L56" s="19">
        <v>5.6288307348495399E-14</v>
      </c>
      <c r="M56" s="19">
        <v>5.4178883601707601E-14</v>
      </c>
      <c r="N56" s="19">
        <v>5.6288307348495399E-14</v>
      </c>
      <c r="O56" s="19">
        <v>5.5067062021407701E-14</v>
      </c>
      <c r="P56" s="19">
        <v>6.0618177144533497E-14</v>
      </c>
      <c r="Q56" s="19">
        <v>5.4067861299245098E-14</v>
      </c>
      <c r="R56" s="19">
        <v>5.6288307348495399E-14</v>
      </c>
      <c r="S56" s="19">
        <v>5.3623772089394998E-14</v>
      </c>
      <c r="T56" s="19">
        <v>5.6288307348495399E-14</v>
      </c>
      <c r="U56" s="19">
        <v>5.4622972811557702E-14</v>
      </c>
      <c r="V56" s="19">
        <v>6.1395333261771106E-14</v>
      </c>
      <c r="W56" s="19">
        <v>5.3734794391857501E-14</v>
      </c>
      <c r="X56" s="19">
        <v>5.4622972811557702E-14</v>
      </c>
      <c r="Y56" s="19">
        <v>6.1395333261771106E-14</v>
      </c>
      <c r="Z56" s="19">
        <v>5.3734794391857501E-14</v>
      </c>
      <c r="AA56" s="19">
        <v>5.3956838996782602E-14</v>
      </c>
      <c r="AB56" s="19">
        <v>6.1950444774083697E-14</v>
      </c>
      <c r="AC56" s="19">
        <v>5.3734794391857501E-14</v>
      </c>
      <c r="AD56" s="19">
        <v>5.3845816694319998E-14</v>
      </c>
      <c r="AE56" s="19">
        <v>6.1395333261771106E-14</v>
      </c>
      <c r="AF56" s="19">
        <v>5.3734794391857501E-14</v>
      </c>
      <c r="AG56" s="19">
        <v>5.3623772089394998E-14</v>
      </c>
      <c r="AH56" s="19">
        <v>6.1395333261771106E-14</v>
      </c>
      <c r="AI56" s="19">
        <v>5.3734794391857501E-14</v>
      </c>
    </row>
    <row r="57" spans="1:35" x14ac:dyDescent="0.45">
      <c r="A57" s="19">
        <v>5.3623772089394998E-14</v>
      </c>
      <c r="B57" s="19">
        <v>5.89528426075958E-14</v>
      </c>
      <c r="C57" s="19">
        <v>5.3845816694319998E-14</v>
      </c>
      <c r="D57" s="19">
        <v>5.89528426075958E-14</v>
      </c>
      <c r="E57" s="19">
        <v>5.3623772089394998E-14</v>
      </c>
      <c r="F57" s="19">
        <v>6.2616578588858804E-14</v>
      </c>
      <c r="G57" s="19">
        <v>5.3290705182007501E-14</v>
      </c>
      <c r="H57" s="19">
        <v>5.89528426075958E-14</v>
      </c>
      <c r="I57" s="19">
        <v>5.3956838996782602E-14</v>
      </c>
      <c r="J57" s="19">
        <v>5.89528426075958E-14</v>
      </c>
      <c r="K57" s="19">
        <v>5.4400928206632601E-14</v>
      </c>
      <c r="L57" s="19">
        <v>5.7731597280508102E-14</v>
      </c>
      <c r="M57" s="19">
        <v>5.3512749786932501E-14</v>
      </c>
      <c r="N57" s="19">
        <v>5.7731597280508102E-14</v>
      </c>
      <c r="O57" s="19">
        <v>5.4067861299245098E-14</v>
      </c>
      <c r="P57" s="19">
        <v>6.1395333261771106E-14</v>
      </c>
      <c r="Q57" s="19">
        <v>5.4067861299245098E-14</v>
      </c>
      <c r="R57" s="19">
        <v>5.7731597280508102E-14</v>
      </c>
      <c r="S57" s="19">
        <v>5.4067861299245098E-14</v>
      </c>
      <c r="T57" s="19">
        <v>5.7731597280508102E-14</v>
      </c>
      <c r="U57" s="19">
        <v>5.3512749786932501E-14</v>
      </c>
      <c r="V57" s="19">
        <v>7.1054273576010006E-14</v>
      </c>
      <c r="W57" s="19">
        <v>5.3734794391857501E-14</v>
      </c>
      <c r="X57" s="19">
        <v>5.3512749786932501E-14</v>
      </c>
      <c r="Y57" s="19">
        <v>7.1054273576010006E-14</v>
      </c>
      <c r="Z57" s="19">
        <v>5.3734794391857501E-14</v>
      </c>
      <c r="AA57" s="19">
        <v>5.3734794391857501E-14</v>
      </c>
      <c r="AB57" s="19">
        <v>6.8611782921834598E-14</v>
      </c>
      <c r="AC57" s="19">
        <v>5.3734794391857501E-14</v>
      </c>
      <c r="AD57" s="19">
        <v>5.3290705182007501E-14</v>
      </c>
      <c r="AE57" s="19">
        <v>7.1054273576010006E-14</v>
      </c>
      <c r="AF57" s="19">
        <v>5.3734794391857501E-14</v>
      </c>
      <c r="AG57" s="19">
        <v>5.4400928206632601E-14</v>
      </c>
      <c r="AH57" s="19">
        <v>7.1054273576010006E-14</v>
      </c>
      <c r="AI57" s="19">
        <v>5.3734794391857501E-14</v>
      </c>
    </row>
    <row r="58" spans="1:35" x14ac:dyDescent="0.45">
      <c r="A58" s="19">
        <v>5.3734794391857501E-14</v>
      </c>
      <c r="B58" s="19">
        <v>6.0840221749458503E-14</v>
      </c>
      <c r="C58" s="19">
        <v>5.4178883601707601E-14</v>
      </c>
      <c r="D58" s="19">
        <v>6.0840221749458503E-14</v>
      </c>
      <c r="E58" s="19">
        <v>5.3734794391857501E-14</v>
      </c>
      <c r="F58" s="19">
        <v>6.0951244051921094E-14</v>
      </c>
      <c r="G58" s="19">
        <v>5.3956838996782602E-14</v>
      </c>
      <c r="H58" s="19">
        <v>6.0840221749458503E-14</v>
      </c>
      <c r="I58" s="19">
        <v>5.3401727484469998E-14</v>
      </c>
      <c r="J58" s="19">
        <v>6.0840221749458503E-14</v>
      </c>
      <c r="K58" s="19">
        <v>5.3623772089394998E-14</v>
      </c>
      <c r="L58" s="19">
        <v>5.5955240441107801E-14</v>
      </c>
      <c r="M58" s="19">
        <v>5.3845816694319998E-14</v>
      </c>
      <c r="N58" s="19">
        <v>5.5955240441107801E-14</v>
      </c>
      <c r="O58" s="19">
        <v>5.4622972811557702E-14</v>
      </c>
      <c r="P58" s="19">
        <v>6.3393734706096401E-14</v>
      </c>
      <c r="Q58" s="19">
        <v>5.3956838996782602E-14</v>
      </c>
      <c r="R58" s="19">
        <v>5.5955240441107801E-14</v>
      </c>
      <c r="S58" s="19">
        <v>5.4178883601707601E-14</v>
      </c>
      <c r="T58" s="19">
        <v>5.5955240441107801E-14</v>
      </c>
      <c r="U58" s="19">
        <v>5.3179682879544998E-14</v>
      </c>
      <c r="V58" s="19">
        <v>6.9610983643997302E-14</v>
      </c>
      <c r="W58" s="19">
        <v>5.3734794391857501E-14</v>
      </c>
      <c r="X58" s="19">
        <v>5.3179682879544998E-14</v>
      </c>
      <c r="Y58" s="19">
        <v>6.9610983643997302E-14</v>
      </c>
      <c r="Z58" s="19">
        <v>5.3734794391857501E-14</v>
      </c>
      <c r="AA58" s="19">
        <v>5.3734794391857501E-14</v>
      </c>
      <c r="AB58" s="19">
        <v>7.1276318180934999E-14</v>
      </c>
      <c r="AC58" s="19">
        <v>5.3734794391857501E-14</v>
      </c>
      <c r="AD58" s="19">
        <v>5.4067861299245098E-14</v>
      </c>
      <c r="AE58" s="19">
        <v>6.9610983643997302E-14</v>
      </c>
      <c r="AF58" s="19">
        <v>5.3734794391857501E-14</v>
      </c>
      <c r="AG58" s="19">
        <v>5.2957638274619898E-14</v>
      </c>
      <c r="AH58" s="19">
        <v>6.9610983643997302E-14</v>
      </c>
      <c r="AI58" s="19">
        <v>5.3734794391857501E-14</v>
      </c>
    </row>
    <row r="59" spans="1:35" x14ac:dyDescent="0.45">
      <c r="A59" s="19">
        <v>5.4289905904170098E-14</v>
      </c>
      <c r="B59" s="19">
        <v>5.9285909514983296E-14</v>
      </c>
      <c r="C59" s="19">
        <v>5.3845816694319998E-14</v>
      </c>
      <c r="D59" s="19">
        <v>5.9285909514983296E-14</v>
      </c>
      <c r="E59" s="19">
        <v>5.3845816694319998E-14</v>
      </c>
      <c r="F59" s="19">
        <v>6.3726801613483897E-14</v>
      </c>
      <c r="G59" s="19">
        <v>5.3734794391857501E-14</v>
      </c>
      <c r="H59" s="19">
        <v>5.9285909514983296E-14</v>
      </c>
      <c r="I59" s="19">
        <v>5.3956838996782602E-14</v>
      </c>
      <c r="J59" s="19">
        <v>5.9285909514983296E-14</v>
      </c>
      <c r="K59" s="19">
        <v>5.3845816694319998E-14</v>
      </c>
      <c r="L59" s="19">
        <v>5.7065463465732996E-14</v>
      </c>
      <c r="M59" s="19">
        <v>5.3845816694319998E-14</v>
      </c>
      <c r="N59" s="19">
        <v>5.7287508070658002E-14</v>
      </c>
      <c r="O59" s="19">
        <v>5.5067062021407701E-14</v>
      </c>
      <c r="P59" s="19">
        <v>5.9174887212520806E-14</v>
      </c>
      <c r="Q59" s="19">
        <v>5.4400928206632601E-14</v>
      </c>
      <c r="R59" s="19">
        <v>5.6177285046032902E-14</v>
      </c>
      <c r="S59" s="19">
        <v>5.3956838996782602E-14</v>
      </c>
      <c r="T59" s="19">
        <v>5.6177285046032902E-14</v>
      </c>
      <c r="U59" s="19">
        <v>5.3734794391857501E-14</v>
      </c>
      <c r="V59" s="19">
        <v>5.9063864910058303E-14</v>
      </c>
      <c r="W59" s="19">
        <v>5.3734794391857501E-14</v>
      </c>
      <c r="X59" s="19">
        <v>5.3734794391857501E-14</v>
      </c>
      <c r="Y59" s="19">
        <v>5.9063864910058303E-14</v>
      </c>
      <c r="Z59" s="19">
        <v>5.3734794391857501E-14</v>
      </c>
      <c r="AA59" s="19">
        <v>5.3734794391857501E-14</v>
      </c>
      <c r="AB59" s="19">
        <v>6.4614980033184098E-14</v>
      </c>
      <c r="AC59" s="19">
        <v>5.3734794391857501E-14</v>
      </c>
      <c r="AD59" s="19">
        <v>5.4400928206632601E-14</v>
      </c>
      <c r="AE59" s="19">
        <v>5.9063864910058303E-14</v>
      </c>
      <c r="AF59" s="19">
        <v>5.3734794391857501E-14</v>
      </c>
      <c r="AG59" s="19">
        <v>5.3956838996782602E-14</v>
      </c>
      <c r="AH59" s="19">
        <v>5.9063864910058303E-14</v>
      </c>
      <c r="AI59" s="19">
        <v>5.3734794391857501E-14</v>
      </c>
    </row>
    <row r="60" spans="1:35" x14ac:dyDescent="0.45">
      <c r="A60" s="19">
        <v>5.4178883601707601E-14</v>
      </c>
      <c r="B60" s="19">
        <v>5.8397731095283196E-14</v>
      </c>
      <c r="C60" s="19">
        <v>5.4511950509095098E-14</v>
      </c>
      <c r="D60" s="19">
        <v>5.8397731095283196E-14</v>
      </c>
      <c r="E60" s="19">
        <v>5.3845816694319998E-14</v>
      </c>
      <c r="F60" s="19">
        <v>5.7731597280508102E-14</v>
      </c>
      <c r="G60" s="19">
        <v>5.3512749786932501E-14</v>
      </c>
      <c r="H60" s="19">
        <v>5.8397731095283196E-14</v>
      </c>
      <c r="I60" s="19">
        <v>5.4289905904170098E-14</v>
      </c>
      <c r="J60" s="19">
        <v>5.8397731095283196E-14</v>
      </c>
      <c r="K60" s="19">
        <v>5.3956838996782602E-14</v>
      </c>
      <c r="L60" s="19">
        <v>5.4178883601707601E-14</v>
      </c>
      <c r="M60" s="19">
        <v>5.4289905904170098E-14</v>
      </c>
      <c r="N60" s="19">
        <v>5.4178883601707601E-14</v>
      </c>
      <c r="O60" s="19">
        <v>5.4067861299245098E-14</v>
      </c>
      <c r="P60" s="19">
        <v>5.6399329650957902E-14</v>
      </c>
      <c r="Q60" s="19">
        <v>5.4178883601707601E-14</v>
      </c>
      <c r="R60" s="19">
        <v>5.4178883601707601E-14</v>
      </c>
      <c r="S60" s="19">
        <v>5.4178883601707601E-14</v>
      </c>
      <c r="T60" s="19">
        <v>5.4178883601707601E-14</v>
      </c>
      <c r="U60" s="19">
        <v>5.3956838996782602E-14</v>
      </c>
      <c r="V60" s="19">
        <v>5.5733195836182802E-14</v>
      </c>
      <c r="W60" s="19">
        <v>5.3734794391857501E-14</v>
      </c>
      <c r="X60" s="19">
        <v>5.3956838996782602E-14</v>
      </c>
      <c r="Y60" s="19">
        <v>5.5733195836182802E-14</v>
      </c>
      <c r="Z60" s="19">
        <v>5.3734794391857501E-14</v>
      </c>
      <c r="AA60" s="19">
        <v>5.2846615972157401E-14</v>
      </c>
      <c r="AB60" s="19">
        <v>5.8397731095283196E-14</v>
      </c>
      <c r="AC60" s="19">
        <v>5.3734794391857501E-14</v>
      </c>
      <c r="AD60" s="19">
        <v>5.3623772089394998E-14</v>
      </c>
      <c r="AE60" s="19">
        <v>5.5733195836182802E-14</v>
      </c>
      <c r="AF60" s="19">
        <v>5.3734794391857501E-14</v>
      </c>
      <c r="AG60" s="19">
        <v>5.3401727484469998E-14</v>
      </c>
      <c r="AH60" s="19">
        <v>5.5733195836182802E-14</v>
      </c>
      <c r="AI60" s="19">
        <v>5.3734794391857501E-14</v>
      </c>
    </row>
    <row r="61" spans="1:35" x14ac:dyDescent="0.45">
      <c r="A61" s="19">
        <v>5.4733995114020199E-14</v>
      </c>
      <c r="B61" s="19">
        <v>6.3615779311021394E-14</v>
      </c>
      <c r="C61" s="19">
        <v>5.3845816694319998E-14</v>
      </c>
      <c r="D61" s="19">
        <v>6.3615779311021394E-14</v>
      </c>
      <c r="E61" s="19">
        <v>5.3845816694319998E-14</v>
      </c>
      <c r="F61" s="19">
        <v>6.7168492989821895E-14</v>
      </c>
      <c r="G61" s="19">
        <v>5.4067861299245098E-14</v>
      </c>
      <c r="H61" s="19">
        <v>6.3615779311021394E-14</v>
      </c>
      <c r="I61" s="19">
        <v>5.4067861299245098E-14</v>
      </c>
      <c r="J61" s="19">
        <v>6.3615779311021394E-14</v>
      </c>
      <c r="K61" s="19">
        <v>5.4289905904170098E-14</v>
      </c>
      <c r="L61" s="19">
        <v>5.8064664187895599E-14</v>
      </c>
      <c r="M61" s="19">
        <v>5.3290705182007501E-14</v>
      </c>
      <c r="N61" s="19">
        <v>5.8064664187895599E-14</v>
      </c>
      <c r="O61" s="19">
        <v>5.4178883601707601E-14</v>
      </c>
      <c r="P61" s="19">
        <v>6.3504757008558904E-14</v>
      </c>
      <c r="Q61" s="19">
        <v>5.3845816694319998E-14</v>
      </c>
      <c r="R61" s="19">
        <v>5.8064664187895599E-14</v>
      </c>
      <c r="S61" s="19">
        <v>5.3845816694319998E-14</v>
      </c>
      <c r="T61" s="19">
        <v>5.8064664187895599E-14</v>
      </c>
      <c r="U61" s="19">
        <v>5.3845816694319998E-14</v>
      </c>
      <c r="V61" s="19">
        <v>7.4940054162198003E-14</v>
      </c>
      <c r="W61" s="19">
        <v>5.3734794391857501E-14</v>
      </c>
      <c r="X61" s="19">
        <v>5.3845816694319998E-14</v>
      </c>
      <c r="Y61" s="19">
        <v>7.4940054162198003E-14</v>
      </c>
      <c r="Z61" s="19">
        <v>5.3734794391857501E-14</v>
      </c>
      <c r="AA61" s="19">
        <v>5.3956838996782602E-14</v>
      </c>
      <c r="AB61" s="19">
        <v>7.6716411001598304E-14</v>
      </c>
      <c r="AC61" s="19">
        <v>5.3734794391857501E-14</v>
      </c>
      <c r="AD61" s="19">
        <v>5.3845816694319998E-14</v>
      </c>
      <c r="AE61" s="19">
        <v>7.4940054162198003E-14</v>
      </c>
      <c r="AF61" s="19">
        <v>5.3734794391857501E-14</v>
      </c>
      <c r="AG61" s="19">
        <v>5.3179682879544998E-14</v>
      </c>
      <c r="AH61" s="19">
        <v>7.4940054162198003E-14</v>
      </c>
      <c r="AI61" s="19">
        <v>5.3734794391857501E-14</v>
      </c>
    </row>
    <row r="62" spans="1:35" x14ac:dyDescent="0.45">
      <c r="A62" s="19">
        <v>5.4067861299245098E-14</v>
      </c>
      <c r="B62" s="19">
        <v>6.0174087934683396E-14</v>
      </c>
      <c r="C62" s="19">
        <v>5.3734794391857501E-14</v>
      </c>
      <c r="D62" s="19">
        <v>6.0174087934683396E-14</v>
      </c>
      <c r="E62" s="19">
        <v>5.4067861299245098E-14</v>
      </c>
      <c r="F62" s="19">
        <v>6.2283511681471206E-14</v>
      </c>
      <c r="G62" s="19">
        <v>5.4400928206632601E-14</v>
      </c>
      <c r="H62" s="19">
        <v>6.0174087934683396E-14</v>
      </c>
      <c r="I62" s="19">
        <v>5.4289905904170098E-14</v>
      </c>
      <c r="J62" s="19">
        <v>6.0174087934683396E-14</v>
      </c>
      <c r="K62" s="19">
        <v>5.3290705182007501E-14</v>
      </c>
      <c r="L62" s="19">
        <v>5.6399329650957902E-14</v>
      </c>
      <c r="M62" s="19">
        <v>5.3734794391857501E-14</v>
      </c>
      <c r="N62" s="19">
        <v>5.6399329650957902E-14</v>
      </c>
      <c r="O62" s="19">
        <v>5.4400928206632601E-14</v>
      </c>
      <c r="P62" s="19">
        <v>6.0729199446996E-14</v>
      </c>
      <c r="Q62" s="19">
        <v>5.4067861299245098E-14</v>
      </c>
      <c r="R62" s="19">
        <v>5.6399329650957902E-14</v>
      </c>
      <c r="S62" s="19">
        <v>5.4067861299245098E-14</v>
      </c>
      <c r="T62" s="19">
        <v>5.6399329650957902E-14</v>
      </c>
      <c r="U62" s="19">
        <v>5.3734794391857501E-14</v>
      </c>
      <c r="V62" s="19">
        <v>6.3615779311021394E-14</v>
      </c>
      <c r="W62" s="19">
        <v>5.3734794391857501E-14</v>
      </c>
      <c r="X62" s="19">
        <v>5.4178883601707601E-14</v>
      </c>
      <c r="Y62" s="19">
        <v>6.3615779311021394E-14</v>
      </c>
      <c r="Z62" s="19">
        <v>5.3734794391857501E-14</v>
      </c>
      <c r="AA62" s="19">
        <v>5.3512749786932501E-14</v>
      </c>
      <c r="AB62" s="19">
        <v>7.0610184366159905E-14</v>
      </c>
      <c r="AC62" s="19">
        <v>5.3734794391857501E-14</v>
      </c>
      <c r="AD62" s="19">
        <v>5.3845816694319998E-14</v>
      </c>
      <c r="AE62" s="19">
        <v>6.3615779311021394E-14</v>
      </c>
      <c r="AF62" s="19">
        <v>5.3734794391857501E-14</v>
      </c>
      <c r="AG62" s="19">
        <v>5.4289905904170098E-14</v>
      </c>
      <c r="AH62" s="19">
        <v>6.3615779311021394E-14</v>
      </c>
      <c r="AI62" s="19">
        <v>5.3734794391857501E-14</v>
      </c>
    </row>
    <row r="63" spans="1:35" x14ac:dyDescent="0.45">
      <c r="A63" s="19">
        <v>5.3290705182007501E-14</v>
      </c>
      <c r="B63" s="19">
        <v>6.2838623193783797E-14</v>
      </c>
      <c r="C63" s="19">
        <v>5.4067861299245098E-14</v>
      </c>
      <c r="D63" s="19">
        <v>6.2838623193783797E-14</v>
      </c>
      <c r="E63" s="19">
        <v>5.3956838996782602E-14</v>
      </c>
      <c r="F63" s="19">
        <v>6.3948846218409004E-14</v>
      </c>
      <c r="G63" s="19">
        <v>5.3512749786932501E-14</v>
      </c>
      <c r="H63" s="19">
        <v>6.2838623193783797E-14</v>
      </c>
      <c r="I63" s="19">
        <v>5.3734794391857501E-14</v>
      </c>
      <c r="J63" s="19">
        <v>6.2838623193783797E-14</v>
      </c>
      <c r="K63" s="19">
        <v>5.4067861299245098E-14</v>
      </c>
      <c r="L63" s="19">
        <v>5.7287508070658002E-14</v>
      </c>
      <c r="M63" s="19">
        <v>5.3734794391857501E-14</v>
      </c>
      <c r="N63" s="19">
        <v>5.7953641885433096E-14</v>
      </c>
      <c r="O63" s="19">
        <v>5.4622972811557702E-14</v>
      </c>
      <c r="P63" s="19">
        <v>6.1728400169158704E-14</v>
      </c>
      <c r="Q63" s="19">
        <v>5.3734794391857501E-14</v>
      </c>
      <c r="R63" s="19">
        <v>5.7287508070658002E-14</v>
      </c>
      <c r="S63" s="19">
        <v>5.3734794391857501E-14</v>
      </c>
      <c r="T63" s="19">
        <v>5.7287508070658002E-14</v>
      </c>
      <c r="U63" s="19">
        <v>5.3623772089394998E-14</v>
      </c>
      <c r="V63" s="19">
        <v>6.9166894434147202E-14</v>
      </c>
      <c r="W63" s="19">
        <v>5.3734794391857501E-14</v>
      </c>
      <c r="X63" s="19">
        <v>5.3623772089394998E-14</v>
      </c>
      <c r="Y63" s="19">
        <v>6.9166894434147202E-14</v>
      </c>
      <c r="Z63" s="19">
        <v>5.3734794391857501E-14</v>
      </c>
      <c r="AA63" s="19">
        <v>5.3401727484469998E-14</v>
      </c>
      <c r="AB63" s="19">
        <v>6.29496454962463E-14</v>
      </c>
      <c r="AC63" s="19">
        <v>5.3734794391857501E-14</v>
      </c>
      <c r="AD63" s="19">
        <v>5.3290705182007501E-14</v>
      </c>
      <c r="AE63" s="19">
        <v>6.9166894434147202E-14</v>
      </c>
      <c r="AF63" s="19">
        <v>5.3734794391857501E-14</v>
      </c>
      <c r="AG63" s="19">
        <v>5.3290705182007501E-14</v>
      </c>
      <c r="AH63" s="19">
        <v>6.9166894434147202E-14</v>
      </c>
      <c r="AI63" s="19">
        <v>5.3734794391857501E-14</v>
      </c>
    </row>
    <row r="64" spans="1:35" x14ac:dyDescent="0.45">
      <c r="A64" s="19">
        <v>5.3401727484469998E-14</v>
      </c>
      <c r="B64" s="19">
        <v>5.6621374255882902E-14</v>
      </c>
      <c r="C64" s="19">
        <v>5.4511950509095098E-14</v>
      </c>
      <c r="D64" s="19">
        <v>5.6621374255882902E-14</v>
      </c>
      <c r="E64" s="19">
        <v>5.3512749786932501E-14</v>
      </c>
      <c r="F64" s="19">
        <v>5.8730798002670705E-14</v>
      </c>
      <c r="G64" s="19">
        <v>5.4178883601707601E-14</v>
      </c>
      <c r="H64" s="19">
        <v>5.6621374255882902E-14</v>
      </c>
      <c r="I64" s="19">
        <v>5.3956838996782602E-14</v>
      </c>
      <c r="J64" s="19">
        <v>5.6621374255882902E-14</v>
      </c>
      <c r="K64" s="19">
        <v>5.3512749786932501E-14</v>
      </c>
      <c r="L64" s="19">
        <v>5.8619775700208202E-14</v>
      </c>
      <c r="M64" s="19">
        <v>5.3734794391857501E-14</v>
      </c>
      <c r="N64" s="19">
        <v>5.8619775700208202E-14</v>
      </c>
      <c r="O64" s="19">
        <v>5.4400928206632601E-14</v>
      </c>
      <c r="P64" s="19">
        <v>5.8730798002670705E-14</v>
      </c>
      <c r="Q64" s="19">
        <v>5.4511950509095098E-14</v>
      </c>
      <c r="R64" s="19">
        <v>5.8619775700208202E-14</v>
      </c>
      <c r="S64" s="19">
        <v>5.4289905904170098E-14</v>
      </c>
      <c r="T64" s="19">
        <v>5.8619775700208202E-14</v>
      </c>
      <c r="U64" s="19">
        <v>5.3512749786932501E-14</v>
      </c>
      <c r="V64" s="19">
        <v>5.7953641885433096E-14</v>
      </c>
      <c r="W64" s="19">
        <v>5.3734794391857501E-14</v>
      </c>
      <c r="X64" s="19">
        <v>5.3512749786932501E-14</v>
      </c>
      <c r="Y64" s="19">
        <v>5.7953641885433096E-14</v>
      </c>
      <c r="Z64" s="19">
        <v>5.3734794391857501E-14</v>
      </c>
      <c r="AA64" s="19">
        <v>5.4400928206632601E-14</v>
      </c>
      <c r="AB64" s="19">
        <v>5.8508753397745699E-14</v>
      </c>
      <c r="AC64" s="19">
        <v>5.3734794391857501E-14</v>
      </c>
      <c r="AD64" s="19">
        <v>5.3179682879544998E-14</v>
      </c>
      <c r="AE64" s="19">
        <v>5.7953641885433096E-14</v>
      </c>
      <c r="AF64" s="19">
        <v>5.3734794391857501E-14</v>
      </c>
      <c r="AG64" s="19">
        <v>5.4733995114020199E-14</v>
      </c>
      <c r="AH64" s="19">
        <v>5.7953641885433096E-14</v>
      </c>
      <c r="AI64" s="19">
        <v>5.3734794391857501E-14</v>
      </c>
    </row>
    <row r="65" spans="1:35" x14ac:dyDescent="0.45">
      <c r="A65" s="19">
        <v>5.3734794391857501E-14</v>
      </c>
      <c r="B65" s="19">
        <v>5.6288307348495399E-14</v>
      </c>
      <c r="C65" s="19">
        <v>5.3956838996782602E-14</v>
      </c>
      <c r="D65" s="19">
        <v>5.6288307348495399E-14</v>
      </c>
      <c r="E65" s="19">
        <v>5.3956838996782602E-14</v>
      </c>
      <c r="F65" s="19">
        <v>5.9729998724833397E-14</v>
      </c>
      <c r="G65" s="19">
        <v>5.3179682879544998E-14</v>
      </c>
      <c r="H65" s="19">
        <v>5.6288307348495399E-14</v>
      </c>
      <c r="I65" s="19">
        <v>5.4511950509095098E-14</v>
      </c>
      <c r="J65" s="19">
        <v>5.6288307348495399E-14</v>
      </c>
      <c r="K65" s="19">
        <v>5.4289905904170098E-14</v>
      </c>
      <c r="L65" s="19">
        <v>5.5733195836182802E-14</v>
      </c>
      <c r="M65" s="19">
        <v>5.3290705182007501E-14</v>
      </c>
      <c r="N65" s="19">
        <v>5.5733195836182802E-14</v>
      </c>
      <c r="O65" s="19">
        <v>5.4178883601707601E-14</v>
      </c>
      <c r="P65" s="19">
        <v>5.7509552675583096E-14</v>
      </c>
      <c r="Q65" s="19">
        <v>5.3956838996782602E-14</v>
      </c>
      <c r="R65" s="19">
        <v>5.5733195836182802E-14</v>
      </c>
      <c r="S65" s="19">
        <v>5.3956838996782602E-14</v>
      </c>
      <c r="T65" s="19">
        <v>5.5733195836182802E-14</v>
      </c>
      <c r="U65" s="19">
        <v>5.4178883601707601E-14</v>
      </c>
      <c r="V65" s="19">
        <v>5.8397731095283196E-14</v>
      </c>
      <c r="W65" s="19">
        <v>5.3734794391857501E-14</v>
      </c>
      <c r="X65" s="19">
        <v>5.4178883601707601E-14</v>
      </c>
      <c r="Y65" s="19">
        <v>5.8397731095283196E-14</v>
      </c>
      <c r="Z65" s="19">
        <v>5.3734794391857501E-14</v>
      </c>
      <c r="AA65" s="19">
        <v>5.4511950509095098E-14</v>
      </c>
      <c r="AB65" s="19">
        <v>5.9396931817445799E-14</v>
      </c>
      <c r="AC65" s="19">
        <v>5.3734794391857501E-14</v>
      </c>
      <c r="AD65" s="19">
        <v>5.4067861299245098E-14</v>
      </c>
      <c r="AE65" s="19">
        <v>5.8397731095283196E-14</v>
      </c>
      <c r="AF65" s="19">
        <v>5.3734794391857501E-14</v>
      </c>
      <c r="AG65" s="19">
        <v>5.3845816694319998E-14</v>
      </c>
      <c r="AH65" s="19">
        <v>5.8397731095283196E-14</v>
      </c>
      <c r="AI65" s="19">
        <v>5.3734794391857501E-14</v>
      </c>
    </row>
    <row r="66" spans="1:35" x14ac:dyDescent="0.45">
      <c r="A66" s="19">
        <v>5.4067861299245098E-14</v>
      </c>
      <c r="B66" s="19">
        <v>5.9507954119908302E-14</v>
      </c>
      <c r="C66" s="19">
        <v>5.3734794391857501E-14</v>
      </c>
      <c r="D66" s="19">
        <v>5.9507954119908302E-14</v>
      </c>
      <c r="E66" s="19">
        <v>5.4067861299245098E-14</v>
      </c>
      <c r="F66" s="19">
        <v>6.2172489379008703E-14</v>
      </c>
      <c r="G66" s="19">
        <v>5.3845816694319998E-14</v>
      </c>
      <c r="H66" s="19">
        <v>5.9507954119908302E-14</v>
      </c>
      <c r="I66" s="19">
        <v>5.3845816694319998E-14</v>
      </c>
      <c r="J66" s="19">
        <v>5.9507954119908302E-14</v>
      </c>
      <c r="K66" s="19">
        <v>5.4289905904170098E-14</v>
      </c>
      <c r="L66" s="19">
        <v>6.1506355564233597E-14</v>
      </c>
      <c r="M66" s="19">
        <v>5.4400928206632601E-14</v>
      </c>
      <c r="N66" s="19">
        <v>6.1506355564233597E-14</v>
      </c>
      <c r="O66" s="19">
        <v>5.4400928206632601E-14</v>
      </c>
      <c r="P66" s="19">
        <v>6.0618177144533497E-14</v>
      </c>
      <c r="Q66" s="19">
        <v>5.3845816694319998E-14</v>
      </c>
      <c r="R66" s="19">
        <v>6.1506355564233597E-14</v>
      </c>
      <c r="S66" s="19">
        <v>5.3845816694319998E-14</v>
      </c>
      <c r="T66" s="19">
        <v>6.1506355564233597E-14</v>
      </c>
      <c r="U66" s="19">
        <v>5.3068660577082401E-14</v>
      </c>
      <c r="V66" s="19">
        <v>6.3060667798708803E-14</v>
      </c>
      <c r="W66" s="19">
        <v>5.3734794391857501E-14</v>
      </c>
      <c r="X66" s="19">
        <v>5.3068660577082401E-14</v>
      </c>
      <c r="Y66" s="19">
        <v>6.3060667798708803E-14</v>
      </c>
      <c r="Z66" s="19">
        <v>5.3734794391857501E-14</v>
      </c>
      <c r="AA66" s="19">
        <v>5.4400928206632601E-14</v>
      </c>
      <c r="AB66" s="19">
        <v>6.3171690101171395E-14</v>
      </c>
      <c r="AC66" s="19">
        <v>5.3734794391857501E-14</v>
      </c>
      <c r="AD66" s="19">
        <v>5.3401727484469998E-14</v>
      </c>
      <c r="AE66" s="19">
        <v>6.3060667798708803E-14</v>
      </c>
      <c r="AF66" s="19">
        <v>5.3734794391857501E-14</v>
      </c>
      <c r="AG66" s="19">
        <v>5.3401727484469998E-14</v>
      </c>
      <c r="AH66" s="19">
        <v>6.3060667798708803E-14</v>
      </c>
      <c r="AI66" s="19">
        <v>5.3734794391857501E-14</v>
      </c>
    </row>
    <row r="67" spans="1:35" x14ac:dyDescent="0.45">
      <c r="A67" s="19">
        <v>5.4400928206632601E-14</v>
      </c>
      <c r="B67" s="19">
        <v>5.5955240441107801E-14</v>
      </c>
      <c r="C67" s="19">
        <v>5.4511950509095098E-14</v>
      </c>
      <c r="D67" s="19">
        <v>5.5955240441107801E-14</v>
      </c>
      <c r="E67" s="19">
        <v>5.4511950509095098E-14</v>
      </c>
      <c r="F67" s="19">
        <v>5.98410210272959E-14</v>
      </c>
      <c r="G67" s="19">
        <v>5.3290705182007501E-14</v>
      </c>
      <c r="H67" s="19">
        <v>5.5955240441107801E-14</v>
      </c>
      <c r="I67" s="19">
        <v>5.3623772089394998E-14</v>
      </c>
      <c r="J67" s="19">
        <v>5.5955240441107801E-14</v>
      </c>
      <c r="K67" s="19">
        <v>5.3623772089394998E-14</v>
      </c>
      <c r="L67" s="19">
        <v>5.7842619582970605E-14</v>
      </c>
      <c r="M67" s="19">
        <v>5.3956838996782602E-14</v>
      </c>
      <c r="N67" s="19">
        <v>5.7842619582970605E-14</v>
      </c>
      <c r="O67" s="19">
        <v>5.4733995114020199E-14</v>
      </c>
      <c r="P67" s="19">
        <v>5.6954441163270505E-14</v>
      </c>
      <c r="Q67" s="19">
        <v>5.4289905904170098E-14</v>
      </c>
      <c r="R67" s="19">
        <v>5.7842619582970605E-14</v>
      </c>
      <c r="S67" s="19">
        <v>5.3845816694319998E-14</v>
      </c>
      <c r="T67" s="19">
        <v>5.7842619582970605E-14</v>
      </c>
      <c r="U67" s="19">
        <v>5.3734794391857501E-14</v>
      </c>
      <c r="V67" s="19">
        <v>6.0507154842071006E-14</v>
      </c>
      <c r="W67" s="19">
        <v>5.3734794391857501E-14</v>
      </c>
      <c r="X67" s="19">
        <v>5.3734794391857501E-14</v>
      </c>
      <c r="Y67" s="19">
        <v>6.0507154842071006E-14</v>
      </c>
      <c r="Z67" s="19">
        <v>5.3734794391857501E-14</v>
      </c>
      <c r="AA67" s="19">
        <v>5.3845816694319998E-14</v>
      </c>
      <c r="AB67" s="19">
        <v>5.9507954119908302E-14</v>
      </c>
      <c r="AC67" s="19">
        <v>5.3734794391857501E-14</v>
      </c>
      <c r="AD67" s="19">
        <v>5.4289905904170098E-14</v>
      </c>
      <c r="AE67" s="19">
        <v>6.0507154842071006E-14</v>
      </c>
      <c r="AF67" s="19">
        <v>5.3734794391857501E-14</v>
      </c>
      <c r="AG67" s="19">
        <v>5.3623772089394998E-14</v>
      </c>
      <c r="AH67" s="19">
        <v>6.0507154842071006E-14</v>
      </c>
      <c r="AI67" s="19">
        <v>5.3734794391857501E-14</v>
      </c>
    </row>
    <row r="68" spans="1:35" x14ac:dyDescent="0.45">
      <c r="A68" s="19">
        <v>5.3734794391857501E-14</v>
      </c>
      <c r="B68" s="19">
        <v>5.6066262743570399E-14</v>
      </c>
      <c r="C68" s="19">
        <v>5.4289905904170098E-14</v>
      </c>
      <c r="D68" s="19">
        <v>5.6066262743570399E-14</v>
      </c>
      <c r="E68" s="19">
        <v>5.4067861299245098E-14</v>
      </c>
      <c r="F68" s="19">
        <v>5.9396931817445799E-14</v>
      </c>
      <c r="G68" s="19">
        <v>5.4067861299245098E-14</v>
      </c>
      <c r="H68" s="19">
        <v>5.6066262743570399E-14</v>
      </c>
      <c r="I68" s="19">
        <v>5.4289905904170098E-14</v>
      </c>
      <c r="J68" s="19">
        <v>5.6066262743570399E-14</v>
      </c>
      <c r="K68" s="19">
        <v>5.4289905904170098E-14</v>
      </c>
      <c r="L68" s="19">
        <v>5.5844218138645298E-14</v>
      </c>
      <c r="M68" s="19">
        <v>5.3512749786932501E-14</v>
      </c>
      <c r="N68" s="19">
        <v>5.5844218138645298E-14</v>
      </c>
      <c r="O68" s="19">
        <v>5.4511950509095098E-14</v>
      </c>
      <c r="P68" s="19">
        <v>5.89528426075958E-14</v>
      </c>
      <c r="Q68" s="19">
        <v>5.3512749786932501E-14</v>
      </c>
      <c r="R68" s="19">
        <v>5.5844218138645298E-14</v>
      </c>
      <c r="S68" s="19">
        <v>5.3734794391857501E-14</v>
      </c>
      <c r="T68" s="19">
        <v>5.5844218138645298E-14</v>
      </c>
      <c r="U68" s="19">
        <v>5.3623772089394998E-14</v>
      </c>
      <c r="V68" s="19">
        <v>5.7065463465732996E-14</v>
      </c>
      <c r="W68" s="19">
        <v>5.3734794391857501E-14</v>
      </c>
      <c r="X68" s="19">
        <v>5.3623772089394998E-14</v>
      </c>
      <c r="Y68" s="19">
        <v>5.7065463465732996E-14</v>
      </c>
      <c r="Z68" s="19">
        <v>5.3734794391857501E-14</v>
      </c>
      <c r="AA68" s="19">
        <v>5.3956838996782602E-14</v>
      </c>
      <c r="AB68" s="19">
        <v>5.7398530373120505E-14</v>
      </c>
      <c r="AC68" s="19">
        <v>5.3734794391857501E-14</v>
      </c>
      <c r="AD68" s="19">
        <v>5.4622972811557702E-14</v>
      </c>
      <c r="AE68" s="19">
        <v>5.7065463465732996E-14</v>
      </c>
      <c r="AF68" s="19">
        <v>5.3734794391857501E-14</v>
      </c>
      <c r="AG68" s="19">
        <v>5.4622972811557702E-14</v>
      </c>
      <c r="AH68" s="19">
        <v>5.7065463465732996E-14</v>
      </c>
      <c r="AI68" s="19">
        <v>5.3734794391857501E-14</v>
      </c>
    </row>
    <row r="69" spans="1:35" x14ac:dyDescent="0.45">
      <c r="A69" s="19">
        <v>5.5067062021407701E-14</v>
      </c>
      <c r="B69" s="19">
        <v>5.6954441163270505E-14</v>
      </c>
      <c r="C69" s="19">
        <v>5.4400928206632601E-14</v>
      </c>
      <c r="D69" s="19">
        <v>5.6954441163270505E-14</v>
      </c>
      <c r="E69" s="19">
        <v>5.3956838996782602E-14</v>
      </c>
      <c r="F69" s="19">
        <v>6.0396132539608503E-14</v>
      </c>
      <c r="G69" s="19">
        <v>5.3845816694319998E-14</v>
      </c>
      <c r="H69" s="19">
        <v>5.6954441163270505E-14</v>
      </c>
      <c r="I69" s="19">
        <v>5.3623772089394998E-14</v>
      </c>
      <c r="J69" s="19">
        <v>5.6954441163270505E-14</v>
      </c>
      <c r="K69" s="19">
        <v>5.3845816694319998E-14</v>
      </c>
      <c r="L69" s="19">
        <v>5.6288307348495399E-14</v>
      </c>
      <c r="M69" s="19">
        <v>5.4067861299245098E-14</v>
      </c>
      <c r="N69" s="19">
        <v>5.6288307348495399E-14</v>
      </c>
      <c r="O69" s="19">
        <v>5.4956039718945198E-14</v>
      </c>
      <c r="P69" s="19">
        <v>5.8841820305133297E-14</v>
      </c>
      <c r="Q69" s="19">
        <v>5.4067861299245098E-14</v>
      </c>
      <c r="R69" s="19">
        <v>5.6288307348495399E-14</v>
      </c>
      <c r="S69" s="19">
        <v>5.3845816694319998E-14</v>
      </c>
      <c r="T69" s="19">
        <v>5.6288307348495399E-14</v>
      </c>
      <c r="U69" s="19">
        <v>5.3956838996782602E-14</v>
      </c>
      <c r="V69" s="19">
        <v>6.1728400169158704E-14</v>
      </c>
      <c r="W69" s="19">
        <v>5.3734794391857501E-14</v>
      </c>
      <c r="X69" s="19">
        <v>5.3956838996782602E-14</v>
      </c>
      <c r="Y69" s="19">
        <v>6.1728400169158704E-14</v>
      </c>
      <c r="Z69" s="19">
        <v>5.3734794391857501E-14</v>
      </c>
      <c r="AA69" s="19">
        <v>5.3512749786932501E-14</v>
      </c>
      <c r="AB69" s="19">
        <v>6.3837823915946501E-14</v>
      </c>
      <c r="AC69" s="19">
        <v>5.3734794391857501E-14</v>
      </c>
      <c r="AD69" s="19">
        <v>5.4067861299245098E-14</v>
      </c>
      <c r="AE69" s="19">
        <v>6.1728400169158704E-14</v>
      </c>
      <c r="AF69" s="19">
        <v>5.3734794391857501E-14</v>
      </c>
      <c r="AG69" s="19">
        <v>5.4289905904170098E-14</v>
      </c>
      <c r="AH69" s="19">
        <v>6.1728400169158704E-14</v>
      </c>
      <c r="AI69" s="19">
        <v>5.3734794391857501E-14</v>
      </c>
    </row>
    <row r="70" spans="1:35" x14ac:dyDescent="0.45">
      <c r="A70" s="19">
        <v>5.4845017416482702E-14</v>
      </c>
      <c r="B70" s="19">
        <v>5.5955240441107801E-14</v>
      </c>
      <c r="C70" s="19">
        <v>5.4956039718945198E-14</v>
      </c>
      <c r="D70" s="19">
        <v>5.5955240441107801E-14</v>
      </c>
      <c r="E70" s="19">
        <v>5.4511950509095098E-14</v>
      </c>
      <c r="F70" s="19">
        <v>6.0285110237146E-14</v>
      </c>
      <c r="G70" s="19">
        <v>5.3623772089394998E-14</v>
      </c>
      <c r="H70" s="19">
        <v>5.5955240441107801E-14</v>
      </c>
      <c r="I70" s="19">
        <v>5.3845816694319998E-14</v>
      </c>
      <c r="J70" s="19">
        <v>5.5955240441107801E-14</v>
      </c>
      <c r="K70" s="19">
        <v>5.4400928206632601E-14</v>
      </c>
      <c r="L70" s="19">
        <v>5.5955240441107801E-14</v>
      </c>
      <c r="M70" s="19">
        <v>5.3401727484469998E-14</v>
      </c>
      <c r="N70" s="19">
        <v>5.5955240441107801E-14</v>
      </c>
      <c r="O70" s="19">
        <v>5.4622972811557702E-14</v>
      </c>
      <c r="P70" s="19">
        <v>5.6732396558345499E-14</v>
      </c>
      <c r="Q70" s="19">
        <v>5.3845816694319998E-14</v>
      </c>
      <c r="R70" s="19">
        <v>5.5955240441107801E-14</v>
      </c>
      <c r="S70" s="19">
        <v>5.4067861299245098E-14</v>
      </c>
      <c r="T70" s="19">
        <v>5.5955240441107801E-14</v>
      </c>
      <c r="U70" s="19">
        <v>5.3623772089394998E-14</v>
      </c>
      <c r="V70" s="19">
        <v>6.0285110237146E-14</v>
      </c>
      <c r="W70" s="19">
        <v>5.3734794391857501E-14</v>
      </c>
      <c r="X70" s="19">
        <v>5.3623772089394998E-14</v>
      </c>
      <c r="Y70" s="19">
        <v>6.0285110237146E-14</v>
      </c>
      <c r="Z70" s="19">
        <v>5.3734794391857501E-14</v>
      </c>
      <c r="AA70" s="19">
        <v>5.3401727484469998E-14</v>
      </c>
      <c r="AB70" s="19">
        <v>6.1284310959308603E-14</v>
      </c>
      <c r="AC70" s="19">
        <v>5.3734794391857501E-14</v>
      </c>
      <c r="AD70" s="19">
        <v>5.3956838996782602E-14</v>
      </c>
      <c r="AE70" s="19">
        <v>6.0285110237146E-14</v>
      </c>
      <c r="AF70" s="19">
        <v>5.3734794391857501E-14</v>
      </c>
      <c r="AG70" s="19">
        <v>5.3512749786932501E-14</v>
      </c>
      <c r="AH70" s="19">
        <v>6.0285110237146E-14</v>
      </c>
      <c r="AI70" s="19">
        <v>5.3734794391857501E-14</v>
      </c>
    </row>
    <row r="71" spans="1:35" x14ac:dyDescent="0.45">
      <c r="A71" s="19">
        <v>5.4733995114020199E-14</v>
      </c>
      <c r="B71" s="19">
        <v>5.6621374255882902E-14</v>
      </c>
      <c r="C71" s="19">
        <v>5.4733995114020199E-14</v>
      </c>
      <c r="D71" s="19">
        <v>5.6621374255882902E-14</v>
      </c>
      <c r="E71" s="19">
        <v>5.3512749786932501E-14</v>
      </c>
      <c r="F71" s="19">
        <v>5.8286708792820706E-14</v>
      </c>
      <c r="G71" s="19">
        <v>5.4289905904170098E-14</v>
      </c>
      <c r="H71" s="19">
        <v>5.6621374255882902E-14</v>
      </c>
      <c r="I71" s="19">
        <v>5.3401727484469998E-14</v>
      </c>
      <c r="J71" s="19">
        <v>5.6621374255882902E-14</v>
      </c>
      <c r="K71" s="19">
        <v>5.3845816694319998E-14</v>
      </c>
      <c r="L71" s="19">
        <v>5.7398530373120505E-14</v>
      </c>
      <c r="M71" s="19">
        <v>5.4178883601707601E-14</v>
      </c>
      <c r="N71" s="19">
        <v>5.7398530373120505E-14</v>
      </c>
      <c r="O71" s="19">
        <v>5.4845017416482702E-14</v>
      </c>
      <c r="P71" s="19">
        <v>5.8397731095283196E-14</v>
      </c>
      <c r="Q71" s="19">
        <v>5.3512749786932501E-14</v>
      </c>
      <c r="R71" s="19">
        <v>5.7398530373120505E-14</v>
      </c>
      <c r="S71" s="19">
        <v>5.3956838996782602E-14</v>
      </c>
      <c r="T71" s="19">
        <v>5.7398530373120505E-14</v>
      </c>
      <c r="U71" s="19">
        <v>5.3845816694319998E-14</v>
      </c>
      <c r="V71" s="19">
        <v>6.1728400169158704E-14</v>
      </c>
      <c r="W71" s="19">
        <v>5.3734794391857501E-14</v>
      </c>
      <c r="X71" s="19">
        <v>5.3845816694319998E-14</v>
      </c>
      <c r="Y71" s="19">
        <v>6.1728400169158704E-14</v>
      </c>
      <c r="Z71" s="19">
        <v>5.3734794391857501E-14</v>
      </c>
      <c r="AA71" s="19">
        <v>5.3068660577082401E-14</v>
      </c>
      <c r="AB71" s="19">
        <v>6.3393734706096401E-14</v>
      </c>
      <c r="AC71" s="19">
        <v>5.3734794391857501E-14</v>
      </c>
      <c r="AD71" s="19">
        <v>5.3956838996782602E-14</v>
      </c>
      <c r="AE71" s="19">
        <v>6.1728400169158704E-14</v>
      </c>
      <c r="AF71" s="19">
        <v>5.3734794391857501E-14</v>
      </c>
      <c r="AG71" s="19">
        <v>5.3956838996782602E-14</v>
      </c>
      <c r="AH71" s="19">
        <v>6.1728400169158704E-14</v>
      </c>
      <c r="AI71" s="19">
        <v>5.3734794391857501E-14</v>
      </c>
    </row>
    <row r="72" spans="1:35" x14ac:dyDescent="0.45">
      <c r="A72" s="19">
        <v>5.4289905904170098E-14</v>
      </c>
      <c r="B72" s="19">
        <v>5.7620574978045599E-14</v>
      </c>
      <c r="C72" s="19">
        <v>5.3179682879544998E-14</v>
      </c>
      <c r="D72" s="19">
        <v>5.7620574978045599E-14</v>
      </c>
      <c r="E72" s="19">
        <v>5.4956039718945198E-14</v>
      </c>
      <c r="F72" s="19">
        <v>6.1506355564233597E-14</v>
      </c>
      <c r="G72" s="19">
        <v>5.3401727484469998E-14</v>
      </c>
      <c r="H72" s="19">
        <v>5.7620574978045599E-14</v>
      </c>
      <c r="I72" s="19">
        <v>5.3734794391857501E-14</v>
      </c>
      <c r="J72" s="19">
        <v>5.7620574978045599E-14</v>
      </c>
      <c r="K72" s="19">
        <v>5.4178883601707601E-14</v>
      </c>
      <c r="L72" s="19">
        <v>5.7842619582970605E-14</v>
      </c>
      <c r="M72" s="19">
        <v>5.3845816694319998E-14</v>
      </c>
      <c r="N72" s="19">
        <v>5.7842619582970605E-14</v>
      </c>
      <c r="O72" s="19">
        <v>5.4400928206632601E-14</v>
      </c>
      <c r="P72" s="19">
        <v>6.3393734706096401E-14</v>
      </c>
      <c r="Q72" s="19">
        <v>5.4067861299245098E-14</v>
      </c>
      <c r="R72" s="19">
        <v>5.7842619582970605E-14</v>
      </c>
      <c r="S72" s="19">
        <v>5.3623772089394998E-14</v>
      </c>
      <c r="T72" s="19">
        <v>5.7842619582970605E-14</v>
      </c>
      <c r="U72" s="19">
        <v>5.4178883601707601E-14</v>
      </c>
      <c r="V72" s="19">
        <v>6.16173778666961E-14</v>
      </c>
      <c r="W72" s="19">
        <v>5.3734794391857501E-14</v>
      </c>
      <c r="X72" s="19">
        <v>5.4178883601707601E-14</v>
      </c>
      <c r="Y72" s="19">
        <v>6.16173778666961E-14</v>
      </c>
      <c r="Z72" s="19">
        <v>5.3734794391857501E-14</v>
      </c>
      <c r="AA72" s="19">
        <v>5.4622972811557702E-14</v>
      </c>
      <c r="AB72" s="19">
        <v>6.5614180755346701E-14</v>
      </c>
      <c r="AC72" s="19">
        <v>5.3734794391857501E-14</v>
      </c>
      <c r="AD72" s="19">
        <v>5.3845816694319998E-14</v>
      </c>
      <c r="AE72" s="19">
        <v>6.16173778666961E-14</v>
      </c>
      <c r="AF72" s="19">
        <v>5.3734794391857501E-14</v>
      </c>
      <c r="AG72" s="19">
        <v>5.4067861299245098E-14</v>
      </c>
      <c r="AH72" s="19">
        <v>6.16173778666961E-14</v>
      </c>
      <c r="AI72" s="19">
        <v>5.3734794391857501E-14</v>
      </c>
    </row>
    <row r="73" spans="1:35" x14ac:dyDescent="0.45">
      <c r="A73" s="19">
        <v>5.5289106626332701E-14</v>
      </c>
      <c r="B73" s="19">
        <v>5.7398530373120505E-14</v>
      </c>
      <c r="C73" s="19">
        <v>5.4622972811557702E-14</v>
      </c>
      <c r="D73" s="19">
        <v>5.7398530373120505E-14</v>
      </c>
      <c r="E73" s="19">
        <v>5.3401727484469998E-14</v>
      </c>
      <c r="F73" s="19">
        <v>6.0729199446996E-14</v>
      </c>
      <c r="G73" s="19">
        <v>5.4400928206632601E-14</v>
      </c>
      <c r="H73" s="19">
        <v>5.7398530373120505E-14</v>
      </c>
      <c r="I73" s="19">
        <v>5.3956838996782602E-14</v>
      </c>
      <c r="J73" s="19">
        <v>5.7398530373120505E-14</v>
      </c>
      <c r="K73" s="19">
        <v>5.4400928206632601E-14</v>
      </c>
      <c r="L73" s="19">
        <v>5.4733995114020199E-14</v>
      </c>
      <c r="M73" s="19">
        <v>5.3956838996782602E-14</v>
      </c>
      <c r="N73" s="19">
        <v>5.4733995114020199E-14</v>
      </c>
      <c r="O73" s="19">
        <v>5.3845816694319998E-14</v>
      </c>
      <c r="P73" s="19">
        <v>5.7731597280508102E-14</v>
      </c>
      <c r="Q73" s="19">
        <v>5.3956838996782602E-14</v>
      </c>
      <c r="R73" s="19">
        <v>5.4733995114020199E-14</v>
      </c>
      <c r="S73" s="19">
        <v>5.3956838996782602E-14</v>
      </c>
      <c r="T73" s="19">
        <v>5.4733995114020199E-14</v>
      </c>
      <c r="U73" s="19">
        <v>5.3956838996782602E-14</v>
      </c>
      <c r="V73" s="19">
        <v>6.0951244051921094E-14</v>
      </c>
      <c r="W73" s="19">
        <v>5.3734794391857501E-14</v>
      </c>
      <c r="X73" s="19">
        <v>5.3956838996782602E-14</v>
      </c>
      <c r="Y73" s="19">
        <v>6.0951244051921094E-14</v>
      </c>
      <c r="Z73" s="19">
        <v>5.3734794391857501E-14</v>
      </c>
      <c r="AA73" s="19">
        <v>5.3401727484469998E-14</v>
      </c>
      <c r="AB73" s="19">
        <v>6.0285110237146E-14</v>
      </c>
      <c r="AC73" s="19">
        <v>5.3734794391857501E-14</v>
      </c>
      <c r="AD73" s="19">
        <v>5.3956838996782602E-14</v>
      </c>
      <c r="AE73" s="19">
        <v>6.0951244051921094E-14</v>
      </c>
      <c r="AF73" s="19">
        <v>5.3734794391857501E-14</v>
      </c>
      <c r="AG73" s="19">
        <v>5.3734794391857501E-14</v>
      </c>
      <c r="AH73" s="19">
        <v>6.0951244051921094E-14</v>
      </c>
      <c r="AI73" s="19">
        <v>5.3734794391857501E-14</v>
      </c>
    </row>
    <row r="74" spans="1:35" x14ac:dyDescent="0.45">
      <c r="A74" s="19">
        <v>5.4067861299245098E-14</v>
      </c>
      <c r="B74" s="19">
        <v>5.6843418860808002E-14</v>
      </c>
      <c r="C74" s="19">
        <v>5.3623772089394998E-14</v>
      </c>
      <c r="D74" s="19">
        <v>5.6843418860808002E-14</v>
      </c>
      <c r="E74" s="19">
        <v>5.3845816694319998E-14</v>
      </c>
      <c r="F74" s="19">
        <v>6.1728400169158704E-14</v>
      </c>
      <c r="G74" s="19">
        <v>5.3734794391857501E-14</v>
      </c>
      <c r="H74" s="19">
        <v>5.6843418860808002E-14</v>
      </c>
      <c r="I74" s="19">
        <v>5.3512749786932501E-14</v>
      </c>
      <c r="J74" s="19">
        <v>5.6843418860808002E-14</v>
      </c>
      <c r="K74" s="19">
        <v>5.3401727484469998E-14</v>
      </c>
      <c r="L74" s="19">
        <v>5.6621374255882902E-14</v>
      </c>
      <c r="M74" s="19">
        <v>5.3734794391857501E-14</v>
      </c>
      <c r="N74" s="19">
        <v>5.6621374255882902E-14</v>
      </c>
      <c r="O74" s="19">
        <v>5.4845017416482702E-14</v>
      </c>
      <c r="P74" s="19">
        <v>6.1062266354383597E-14</v>
      </c>
      <c r="Q74" s="19">
        <v>5.3734794391857501E-14</v>
      </c>
      <c r="R74" s="19">
        <v>5.6621374255882902E-14</v>
      </c>
      <c r="S74" s="19">
        <v>5.3734794391857501E-14</v>
      </c>
      <c r="T74" s="19">
        <v>5.6621374255882902E-14</v>
      </c>
      <c r="U74" s="19">
        <v>5.3734794391857501E-14</v>
      </c>
      <c r="V74" s="19">
        <v>6.0063065632220906E-14</v>
      </c>
      <c r="W74" s="19">
        <v>5.3734794391857501E-14</v>
      </c>
      <c r="X74" s="19">
        <v>5.3734794391857501E-14</v>
      </c>
      <c r="Y74" s="19">
        <v>6.0063065632220906E-14</v>
      </c>
      <c r="Z74" s="19">
        <v>5.3734794391857501E-14</v>
      </c>
      <c r="AA74" s="19">
        <v>5.3845816694319998E-14</v>
      </c>
      <c r="AB74" s="19">
        <v>5.9618976422370906E-14</v>
      </c>
      <c r="AC74" s="19">
        <v>5.3734794391857501E-14</v>
      </c>
      <c r="AD74" s="19">
        <v>5.3512749786932501E-14</v>
      </c>
      <c r="AE74" s="19">
        <v>6.0063065632220906E-14</v>
      </c>
      <c r="AF74" s="19">
        <v>5.3734794391857501E-14</v>
      </c>
      <c r="AG74" s="19">
        <v>5.3068660577082401E-14</v>
      </c>
      <c r="AH74" s="19">
        <v>6.0063065632220906E-14</v>
      </c>
      <c r="AI74" s="19">
        <v>5.3734794391857501E-14</v>
      </c>
    </row>
    <row r="75" spans="1:35" x14ac:dyDescent="0.45">
      <c r="A75" s="19">
        <v>5.3734794391857501E-14</v>
      </c>
      <c r="B75" s="19">
        <v>5.9507954119908302E-14</v>
      </c>
      <c r="C75" s="19">
        <v>5.4067861299245098E-14</v>
      </c>
      <c r="D75" s="19">
        <v>5.9507954119908302E-14</v>
      </c>
      <c r="E75" s="19">
        <v>5.3401727484469998E-14</v>
      </c>
      <c r="F75" s="19">
        <v>6.0618177144533497E-14</v>
      </c>
      <c r="G75" s="19">
        <v>5.3401727484469998E-14</v>
      </c>
      <c r="H75" s="19">
        <v>5.9507954119908302E-14</v>
      </c>
      <c r="I75" s="19">
        <v>5.4845017416482702E-14</v>
      </c>
      <c r="J75" s="19">
        <v>5.9507954119908302E-14</v>
      </c>
      <c r="K75" s="19">
        <v>5.4289905904170098E-14</v>
      </c>
      <c r="L75" s="19">
        <v>6.0507154842071006E-14</v>
      </c>
      <c r="M75" s="19">
        <v>5.3512749786932501E-14</v>
      </c>
      <c r="N75" s="19">
        <v>6.0507154842071006E-14</v>
      </c>
      <c r="O75" s="19">
        <v>5.5178084323870198E-14</v>
      </c>
      <c r="P75" s="19">
        <v>6.1284310959308603E-14</v>
      </c>
      <c r="Q75" s="19">
        <v>5.3845816694319998E-14</v>
      </c>
      <c r="R75" s="19">
        <v>6.0507154842071006E-14</v>
      </c>
      <c r="S75" s="19">
        <v>5.4511950509095098E-14</v>
      </c>
      <c r="T75" s="19">
        <v>6.0507154842071006E-14</v>
      </c>
      <c r="U75" s="19">
        <v>5.4622972811557702E-14</v>
      </c>
      <c r="V75" s="19">
        <v>6.5947247662734299E-14</v>
      </c>
      <c r="W75" s="19">
        <v>5.3734794391857501E-14</v>
      </c>
      <c r="X75" s="19">
        <v>5.4622972811557702E-14</v>
      </c>
      <c r="Y75" s="19">
        <v>6.5947247662734299E-14</v>
      </c>
      <c r="Z75" s="19">
        <v>5.3734794391857501E-14</v>
      </c>
      <c r="AA75" s="19">
        <v>5.4067861299245098E-14</v>
      </c>
      <c r="AB75" s="19">
        <v>6.8833827526759706E-14</v>
      </c>
      <c r="AC75" s="19">
        <v>5.3734794391857501E-14</v>
      </c>
      <c r="AD75" s="19">
        <v>5.3845816694319998E-14</v>
      </c>
      <c r="AE75" s="19">
        <v>6.5947247662734299E-14</v>
      </c>
      <c r="AF75" s="19">
        <v>5.3734794391857501E-14</v>
      </c>
      <c r="AG75" s="19">
        <v>5.3845816694319998E-14</v>
      </c>
      <c r="AH75" s="19">
        <v>6.5947247662734299E-14</v>
      </c>
      <c r="AI75" s="19">
        <v>5.3734794391857501E-14</v>
      </c>
    </row>
    <row r="76" spans="1:35" x14ac:dyDescent="0.45">
      <c r="A76" s="19">
        <v>5.3845816694319998E-14</v>
      </c>
      <c r="B76" s="19">
        <v>5.9507954119908302E-14</v>
      </c>
      <c r="C76" s="19">
        <v>5.3845816694319998E-14</v>
      </c>
      <c r="D76" s="19">
        <v>5.9507954119908302E-14</v>
      </c>
      <c r="E76" s="19">
        <v>5.4733995114020199E-14</v>
      </c>
      <c r="F76" s="19">
        <v>6.0285110237146E-14</v>
      </c>
      <c r="G76" s="19">
        <v>5.4178883601707601E-14</v>
      </c>
      <c r="H76" s="19">
        <v>5.9507954119908302E-14</v>
      </c>
      <c r="I76" s="19">
        <v>5.3623772089394998E-14</v>
      </c>
      <c r="J76" s="19">
        <v>5.9507954119908302E-14</v>
      </c>
      <c r="K76" s="19">
        <v>5.4289905904170098E-14</v>
      </c>
      <c r="L76" s="19">
        <v>5.6177285046032902E-14</v>
      </c>
      <c r="M76" s="19">
        <v>5.3734794391857501E-14</v>
      </c>
      <c r="N76" s="19">
        <v>5.6177285046032902E-14</v>
      </c>
      <c r="O76" s="19">
        <v>5.4178883601707601E-14</v>
      </c>
      <c r="P76" s="19">
        <v>6.0507154842071006E-14</v>
      </c>
      <c r="Q76" s="19">
        <v>5.4178883601707601E-14</v>
      </c>
      <c r="R76" s="19">
        <v>5.6177285046032902E-14</v>
      </c>
      <c r="S76" s="19">
        <v>5.4178883601707601E-14</v>
      </c>
      <c r="T76" s="19">
        <v>5.6177285046032902E-14</v>
      </c>
      <c r="U76" s="19">
        <v>5.3512749786932501E-14</v>
      </c>
      <c r="V76" s="19">
        <v>6.0174087934683396E-14</v>
      </c>
      <c r="W76" s="19">
        <v>5.3734794391857501E-14</v>
      </c>
      <c r="X76" s="19">
        <v>5.3512749786932501E-14</v>
      </c>
      <c r="Y76" s="19">
        <v>6.0174087934683396E-14</v>
      </c>
      <c r="Z76" s="19">
        <v>5.3734794391857501E-14</v>
      </c>
      <c r="AA76" s="19">
        <v>5.4733995114020199E-14</v>
      </c>
      <c r="AB76" s="19">
        <v>6.4059868520871495E-14</v>
      </c>
      <c r="AC76" s="19">
        <v>5.3734794391857501E-14</v>
      </c>
      <c r="AD76" s="19">
        <v>5.3623772089394998E-14</v>
      </c>
      <c r="AE76" s="19">
        <v>6.0174087934683396E-14</v>
      </c>
      <c r="AF76" s="19">
        <v>5.3734794391857501E-14</v>
      </c>
      <c r="AG76" s="19">
        <v>5.3401727484469998E-14</v>
      </c>
      <c r="AH76" s="19">
        <v>6.0174087934683396E-14</v>
      </c>
      <c r="AI76" s="19">
        <v>5.3734794391857501E-14</v>
      </c>
    </row>
    <row r="77" spans="1:35" x14ac:dyDescent="0.45">
      <c r="A77" s="19">
        <v>5.3734794391857501E-14</v>
      </c>
      <c r="B77" s="19">
        <v>6.0729199446996E-14</v>
      </c>
      <c r="C77" s="19">
        <v>5.3956838996782602E-14</v>
      </c>
      <c r="D77" s="19">
        <v>6.0729199446996E-14</v>
      </c>
      <c r="E77" s="19">
        <v>5.4067861299245098E-14</v>
      </c>
      <c r="F77" s="19">
        <v>6.1728400169158704E-14</v>
      </c>
      <c r="G77" s="19">
        <v>5.4511950509095098E-14</v>
      </c>
      <c r="H77" s="19">
        <v>6.0729199446996E-14</v>
      </c>
      <c r="I77" s="19">
        <v>5.4511950509095098E-14</v>
      </c>
      <c r="J77" s="19">
        <v>6.0729199446996E-14</v>
      </c>
      <c r="K77" s="19">
        <v>5.4511950509095098E-14</v>
      </c>
      <c r="L77" s="19">
        <v>5.6510351953420398E-14</v>
      </c>
      <c r="M77" s="19">
        <v>5.4178883601707601E-14</v>
      </c>
      <c r="N77" s="19">
        <v>5.6510351953420398E-14</v>
      </c>
      <c r="O77" s="19">
        <v>5.4733995114020199E-14</v>
      </c>
      <c r="P77" s="19">
        <v>6.3837823915946501E-14</v>
      </c>
      <c r="Q77" s="19">
        <v>5.4178883601707601E-14</v>
      </c>
      <c r="R77" s="19">
        <v>5.8286708792820706E-14</v>
      </c>
      <c r="S77" s="19">
        <v>5.3512749786932501E-14</v>
      </c>
      <c r="T77" s="19">
        <v>5.8286708792820706E-14</v>
      </c>
      <c r="U77" s="19">
        <v>5.3512749786932501E-14</v>
      </c>
      <c r="V77" s="19">
        <v>6.1728400169158704E-14</v>
      </c>
      <c r="W77" s="19">
        <v>5.3734794391857501E-14</v>
      </c>
      <c r="X77" s="19">
        <v>5.4178883601707601E-14</v>
      </c>
      <c r="Y77" s="19">
        <v>6.1728400169158704E-14</v>
      </c>
      <c r="Z77" s="19">
        <v>5.3734794391857501E-14</v>
      </c>
      <c r="AA77" s="19">
        <v>5.3179682879544998E-14</v>
      </c>
      <c r="AB77" s="19">
        <v>6.7723604502134498E-14</v>
      </c>
      <c r="AC77" s="19">
        <v>5.3734794391857501E-14</v>
      </c>
      <c r="AD77" s="19">
        <v>5.4178883601707601E-14</v>
      </c>
      <c r="AE77" s="19">
        <v>6.1728400169158704E-14</v>
      </c>
      <c r="AF77" s="19">
        <v>5.3734794391857501E-14</v>
      </c>
      <c r="AG77" s="19">
        <v>5.5289106626332701E-14</v>
      </c>
      <c r="AH77" s="19">
        <v>6.1728400169158704E-14</v>
      </c>
      <c r="AI77" s="19">
        <v>5.3734794391857501E-14</v>
      </c>
    </row>
    <row r="78" spans="1:35" x14ac:dyDescent="0.45">
      <c r="A78" s="19">
        <v>5.4067861299245098E-14</v>
      </c>
      <c r="B78" s="19">
        <v>6.0840221749458503E-14</v>
      </c>
      <c r="C78" s="19">
        <v>5.4400928206632601E-14</v>
      </c>
      <c r="D78" s="19">
        <v>6.0840221749458503E-14</v>
      </c>
      <c r="E78" s="19">
        <v>5.4400928206632601E-14</v>
      </c>
      <c r="F78" s="19">
        <v>5.9618976422370906E-14</v>
      </c>
      <c r="G78" s="19">
        <v>5.3734794391857501E-14</v>
      </c>
      <c r="H78" s="19">
        <v>6.0840221749458503E-14</v>
      </c>
      <c r="I78" s="19">
        <v>5.4178883601707601E-14</v>
      </c>
      <c r="J78" s="19">
        <v>6.0840221749458503E-14</v>
      </c>
      <c r="K78" s="19">
        <v>5.3956838996782602E-14</v>
      </c>
      <c r="L78" s="19">
        <v>5.6732396558345499E-14</v>
      </c>
      <c r="M78" s="19">
        <v>5.3512749786932501E-14</v>
      </c>
      <c r="N78" s="19">
        <v>5.6732396558345499E-14</v>
      </c>
      <c r="O78" s="19">
        <v>5.4845017416482702E-14</v>
      </c>
      <c r="P78" s="19">
        <v>5.9063864910058303E-14</v>
      </c>
      <c r="Q78" s="19">
        <v>5.3401727484469998E-14</v>
      </c>
      <c r="R78" s="19">
        <v>5.6732396558345499E-14</v>
      </c>
      <c r="S78" s="19">
        <v>5.3401727484469998E-14</v>
      </c>
      <c r="T78" s="19">
        <v>5.6732396558345499E-14</v>
      </c>
      <c r="U78" s="19">
        <v>5.3734794391857501E-14</v>
      </c>
      <c r="V78" s="19">
        <v>5.9952043329758403E-14</v>
      </c>
      <c r="W78" s="19">
        <v>5.3734794391857501E-14</v>
      </c>
      <c r="X78" s="19">
        <v>5.3734794391857501E-14</v>
      </c>
      <c r="Y78" s="19">
        <v>5.9952043329758403E-14</v>
      </c>
      <c r="Z78" s="19">
        <v>5.3734794391857501E-14</v>
      </c>
      <c r="AA78" s="19">
        <v>5.4067861299245098E-14</v>
      </c>
      <c r="AB78" s="19">
        <v>6.2394533983933798E-14</v>
      </c>
      <c r="AC78" s="19">
        <v>5.3734794391857501E-14</v>
      </c>
      <c r="AD78" s="19">
        <v>5.3401727484469998E-14</v>
      </c>
      <c r="AE78" s="19">
        <v>5.9952043329758403E-14</v>
      </c>
      <c r="AF78" s="19">
        <v>5.3734794391857501E-14</v>
      </c>
      <c r="AG78" s="19">
        <v>5.3401727484469998E-14</v>
      </c>
      <c r="AH78" s="19">
        <v>5.9952043329758403E-14</v>
      </c>
      <c r="AI78" s="19">
        <v>5.3734794391857501E-14</v>
      </c>
    </row>
    <row r="79" spans="1:35" x14ac:dyDescent="0.45">
      <c r="A79" s="19">
        <v>5.4178883601707601E-14</v>
      </c>
      <c r="B79" s="19">
        <v>6.1284310959308603E-14</v>
      </c>
      <c r="C79" s="19">
        <v>5.4400928206632601E-14</v>
      </c>
      <c r="D79" s="19">
        <v>6.1284310959308603E-14</v>
      </c>
      <c r="E79" s="19">
        <v>5.3512749786932501E-14</v>
      </c>
      <c r="F79" s="19">
        <v>6.1506355564233597E-14</v>
      </c>
      <c r="G79" s="19">
        <v>5.3734794391857501E-14</v>
      </c>
      <c r="H79" s="19">
        <v>6.1284310959308603E-14</v>
      </c>
      <c r="I79" s="19">
        <v>5.3845816694319998E-14</v>
      </c>
      <c r="J79" s="19">
        <v>6.1284310959308603E-14</v>
      </c>
      <c r="K79" s="19">
        <v>5.3512749786932501E-14</v>
      </c>
      <c r="L79" s="19">
        <v>5.7953641885433096E-14</v>
      </c>
      <c r="M79" s="19">
        <v>5.3068660577082401E-14</v>
      </c>
      <c r="N79" s="19">
        <v>5.7953641885433096E-14</v>
      </c>
      <c r="O79" s="19">
        <v>5.4622972811557702E-14</v>
      </c>
      <c r="P79" s="19">
        <v>6.9166894434147202E-14</v>
      </c>
      <c r="Q79" s="19">
        <v>5.3512749786932501E-14</v>
      </c>
      <c r="R79" s="19">
        <v>5.7953641885433096E-14</v>
      </c>
      <c r="S79" s="19">
        <v>5.3734794391857501E-14</v>
      </c>
      <c r="T79" s="19">
        <v>5.7953641885433096E-14</v>
      </c>
      <c r="U79" s="19">
        <v>5.4400928206632601E-14</v>
      </c>
      <c r="V79" s="19">
        <v>6.5836225360271694E-14</v>
      </c>
      <c r="W79" s="19">
        <v>5.3734794391857501E-14</v>
      </c>
      <c r="X79" s="19">
        <v>5.3956838996782602E-14</v>
      </c>
      <c r="Y79" s="19">
        <v>6.5836225360271694E-14</v>
      </c>
      <c r="Z79" s="19">
        <v>5.3734794391857501E-14</v>
      </c>
      <c r="AA79" s="19">
        <v>5.3623772089394998E-14</v>
      </c>
      <c r="AB79" s="19">
        <v>7.3274719625260294E-14</v>
      </c>
      <c r="AC79" s="19">
        <v>5.3734794391857501E-14</v>
      </c>
      <c r="AD79" s="19">
        <v>5.3845816694319998E-14</v>
      </c>
      <c r="AE79" s="19">
        <v>6.5836225360271694E-14</v>
      </c>
      <c r="AF79" s="19">
        <v>5.3734794391857501E-14</v>
      </c>
      <c r="AG79" s="19">
        <v>5.3179682879544998E-14</v>
      </c>
      <c r="AH79" s="19">
        <v>6.5836225360271694E-14</v>
      </c>
      <c r="AI79" s="19">
        <v>5.3734794391857501E-14</v>
      </c>
    </row>
    <row r="80" spans="1:35" x14ac:dyDescent="0.45">
      <c r="A80" s="19">
        <v>5.3401727484469998E-14</v>
      </c>
      <c r="B80" s="19">
        <v>5.8508753397745699E-14</v>
      </c>
      <c r="C80" s="19">
        <v>5.3956838996782602E-14</v>
      </c>
      <c r="D80" s="19">
        <v>5.8730798002670705E-14</v>
      </c>
      <c r="E80" s="19">
        <v>5.3734794391857501E-14</v>
      </c>
      <c r="F80" s="19">
        <v>6.11732886568461E-14</v>
      </c>
      <c r="G80" s="19">
        <v>5.3956838996782602E-14</v>
      </c>
      <c r="H80" s="19">
        <v>5.8508753397745699E-14</v>
      </c>
      <c r="I80" s="19">
        <v>5.3734794391857501E-14</v>
      </c>
      <c r="J80" s="19">
        <v>5.8508753397745699E-14</v>
      </c>
      <c r="K80" s="19">
        <v>5.3401727484469998E-14</v>
      </c>
      <c r="L80" s="19">
        <v>5.8064664187895599E-14</v>
      </c>
      <c r="M80" s="19">
        <v>5.3401727484469998E-14</v>
      </c>
      <c r="N80" s="19">
        <v>5.98410210272959E-14</v>
      </c>
      <c r="O80" s="19">
        <v>5.5511151231257802E-14</v>
      </c>
      <c r="P80" s="19">
        <v>6.2172489379008703E-14</v>
      </c>
      <c r="Q80" s="19">
        <v>5.4622972811557702E-14</v>
      </c>
      <c r="R80" s="19">
        <v>5.98410210272959E-14</v>
      </c>
      <c r="S80" s="19">
        <v>5.3956838996782602E-14</v>
      </c>
      <c r="T80" s="19">
        <v>5.98410210272959E-14</v>
      </c>
      <c r="U80" s="19">
        <v>5.3179682879544998E-14</v>
      </c>
      <c r="V80" s="19">
        <v>6.20614670765462E-14</v>
      </c>
      <c r="W80" s="19">
        <v>5.3734794391857501E-14</v>
      </c>
      <c r="X80" s="19">
        <v>5.3179682879544998E-14</v>
      </c>
      <c r="Y80" s="19">
        <v>6.20614670765462E-14</v>
      </c>
      <c r="Z80" s="19">
        <v>5.3734794391857501E-14</v>
      </c>
      <c r="AA80" s="19">
        <v>5.3179682879544998E-14</v>
      </c>
      <c r="AB80" s="19">
        <v>6.4503957730721595E-14</v>
      </c>
      <c r="AC80" s="19">
        <v>5.3734794391857501E-14</v>
      </c>
      <c r="AD80" s="19">
        <v>5.3956838996782602E-14</v>
      </c>
      <c r="AE80" s="19">
        <v>6.20614670765462E-14</v>
      </c>
      <c r="AF80" s="19">
        <v>5.3734794391857501E-14</v>
      </c>
      <c r="AG80" s="19">
        <v>5.3734794391857501E-14</v>
      </c>
      <c r="AH80" s="19">
        <v>6.20614670765462E-14</v>
      </c>
      <c r="AI80" s="19">
        <v>5.3734794391857501E-14</v>
      </c>
    </row>
    <row r="81" spans="1:35" x14ac:dyDescent="0.45">
      <c r="A81" s="19">
        <v>5.4956039718945198E-14</v>
      </c>
      <c r="B81" s="19">
        <v>6.3948846218409004E-14</v>
      </c>
      <c r="C81" s="19">
        <v>5.3956838996782602E-14</v>
      </c>
      <c r="D81" s="19">
        <v>6.3948846218409004E-14</v>
      </c>
      <c r="E81" s="19">
        <v>5.3734794391857501E-14</v>
      </c>
      <c r="F81" s="19">
        <v>6.6391336872584298E-14</v>
      </c>
      <c r="G81" s="19">
        <v>5.3623772089394998E-14</v>
      </c>
      <c r="H81" s="19">
        <v>6.3948846218409004E-14</v>
      </c>
      <c r="I81" s="19">
        <v>5.4178883601707601E-14</v>
      </c>
      <c r="J81" s="19">
        <v>6.3948846218409004E-14</v>
      </c>
      <c r="K81" s="19">
        <v>5.3512749786932501E-14</v>
      </c>
      <c r="L81" s="19">
        <v>5.9729998724833397E-14</v>
      </c>
      <c r="M81" s="19">
        <v>5.4733995114020199E-14</v>
      </c>
      <c r="N81" s="19">
        <v>5.9729998724833397E-14</v>
      </c>
      <c r="O81" s="19">
        <v>5.4178883601707601E-14</v>
      </c>
      <c r="P81" s="19">
        <v>6.4726002335646601E-14</v>
      </c>
      <c r="Q81" s="19">
        <v>5.3956838996782602E-14</v>
      </c>
      <c r="R81" s="19">
        <v>5.9729998724833397E-14</v>
      </c>
      <c r="S81" s="19">
        <v>5.4178883601707601E-14</v>
      </c>
      <c r="T81" s="19">
        <v>5.9729998724833397E-14</v>
      </c>
      <c r="U81" s="19">
        <v>5.4178883601707601E-14</v>
      </c>
      <c r="V81" s="19">
        <v>6.4948046940571595E-14</v>
      </c>
      <c r="W81" s="19">
        <v>5.3734794391857501E-14</v>
      </c>
      <c r="X81" s="19">
        <v>5.4178883601707601E-14</v>
      </c>
      <c r="Y81" s="19">
        <v>6.4948046940571595E-14</v>
      </c>
      <c r="Z81" s="19">
        <v>5.3734794391857501E-14</v>
      </c>
      <c r="AA81" s="19">
        <v>5.3401727484469998E-14</v>
      </c>
      <c r="AB81" s="19">
        <v>7.2719608112947703E-14</v>
      </c>
      <c r="AC81" s="19">
        <v>5.3734794391857501E-14</v>
      </c>
      <c r="AD81" s="19">
        <v>5.3290705182007501E-14</v>
      </c>
      <c r="AE81" s="19">
        <v>6.4948046940571595E-14</v>
      </c>
      <c r="AF81" s="19">
        <v>5.3734794391857501E-14</v>
      </c>
      <c r="AG81" s="19">
        <v>5.4178883601707601E-14</v>
      </c>
      <c r="AH81" s="19">
        <v>6.4948046940571595E-14</v>
      </c>
      <c r="AI81" s="19">
        <v>5.3734794391857501E-14</v>
      </c>
    </row>
    <row r="82" spans="1:35" x14ac:dyDescent="0.45">
      <c r="A82" s="19">
        <v>5.3845816694319998E-14</v>
      </c>
      <c r="B82" s="19">
        <v>6.3504757008558904E-14</v>
      </c>
      <c r="C82" s="19">
        <v>5.3956838996782602E-14</v>
      </c>
      <c r="D82" s="19">
        <v>6.3504757008558904E-14</v>
      </c>
      <c r="E82" s="19">
        <v>5.3956838996782602E-14</v>
      </c>
      <c r="F82" s="19">
        <v>6.3948846218409004E-14</v>
      </c>
      <c r="G82" s="19">
        <v>5.4178883601707601E-14</v>
      </c>
      <c r="H82" s="19">
        <v>6.3504757008558904E-14</v>
      </c>
      <c r="I82" s="19">
        <v>5.3845816694319998E-14</v>
      </c>
      <c r="J82" s="19">
        <v>6.3504757008558904E-14</v>
      </c>
      <c r="K82" s="19">
        <v>5.3734794391857501E-14</v>
      </c>
      <c r="L82" s="19">
        <v>5.8064664187895599E-14</v>
      </c>
      <c r="M82" s="19">
        <v>5.4067861299245098E-14</v>
      </c>
      <c r="N82" s="19">
        <v>5.8064664187895599E-14</v>
      </c>
      <c r="O82" s="19">
        <v>5.3956838996782602E-14</v>
      </c>
      <c r="P82" s="19">
        <v>6.3282712403633898E-14</v>
      </c>
      <c r="Q82" s="19">
        <v>5.3734794391857501E-14</v>
      </c>
      <c r="R82" s="19">
        <v>5.8064664187895599E-14</v>
      </c>
      <c r="S82" s="19">
        <v>5.3956838996782602E-14</v>
      </c>
      <c r="T82" s="19">
        <v>5.8064664187895599E-14</v>
      </c>
      <c r="U82" s="19">
        <v>5.4067861299245098E-14</v>
      </c>
      <c r="V82" s="19">
        <v>6.3393734706096401E-14</v>
      </c>
      <c r="W82" s="19">
        <v>5.3734794391857501E-14</v>
      </c>
      <c r="X82" s="19">
        <v>5.4067861299245098E-14</v>
      </c>
      <c r="Y82" s="19">
        <v>6.3393734706096401E-14</v>
      </c>
      <c r="Z82" s="19">
        <v>5.3734794391857501E-14</v>
      </c>
      <c r="AA82" s="19">
        <v>5.4289905904170098E-14</v>
      </c>
      <c r="AB82" s="19">
        <v>7.2830630415410206E-14</v>
      </c>
      <c r="AC82" s="19">
        <v>5.3734794391857501E-14</v>
      </c>
      <c r="AD82" s="19">
        <v>5.4511950509095098E-14</v>
      </c>
      <c r="AE82" s="19">
        <v>6.3393734706096401E-14</v>
      </c>
      <c r="AF82" s="19">
        <v>5.3734794391857501E-14</v>
      </c>
      <c r="AG82" s="19">
        <v>5.3179682879544998E-14</v>
      </c>
      <c r="AH82" s="19">
        <v>6.3393734706096401E-14</v>
      </c>
      <c r="AI82" s="19">
        <v>5.3734794391857501E-14</v>
      </c>
    </row>
    <row r="83" spans="1:35" x14ac:dyDescent="0.45">
      <c r="A83" s="19">
        <v>5.4289905904170098E-14</v>
      </c>
      <c r="B83" s="19">
        <v>5.6177285046032902E-14</v>
      </c>
      <c r="C83" s="19">
        <v>5.3956838996782602E-14</v>
      </c>
      <c r="D83" s="19">
        <v>5.6177285046032902E-14</v>
      </c>
      <c r="E83" s="19">
        <v>5.4289905904170098E-14</v>
      </c>
      <c r="F83" s="19">
        <v>5.6177285046032902E-14</v>
      </c>
      <c r="G83" s="19">
        <v>5.4622972811557702E-14</v>
      </c>
      <c r="H83" s="19">
        <v>5.6177285046032902E-14</v>
      </c>
      <c r="I83" s="19">
        <v>5.4067861299245098E-14</v>
      </c>
      <c r="J83" s="19">
        <v>5.6177285046032902E-14</v>
      </c>
      <c r="K83" s="19">
        <v>5.3956838996782602E-14</v>
      </c>
      <c r="L83" s="19">
        <v>5.6177285046032902E-14</v>
      </c>
      <c r="M83" s="19">
        <v>5.3734794391857501E-14</v>
      </c>
      <c r="N83" s="19">
        <v>5.6177285046032902E-14</v>
      </c>
      <c r="O83" s="19">
        <v>5.4622972811557702E-14</v>
      </c>
      <c r="P83" s="19">
        <v>5.7953641885433096E-14</v>
      </c>
      <c r="Q83" s="19">
        <v>5.4178883601707601E-14</v>
      </c>
      <c r="R83" s="19">
        <v>5.6177285046032902E-14</v>
      </c>
      <c r="S83" s="19">
        <v>5.3956838996782602E-14</v>
      </c>
      <c r="T83" s="19">
        <v>5.6177285046032902E-14</v>
      </c>
      <c r="U83" s="19">
        <v>5.4178883601707601E-14</v>
      </c>
      <c r="V83" s="19">
        <v>5.4178883601707601E-14</v>
      </c>
      <c r="W83" s="19">
        <v>5.3734794391857501E-14</v>
      </c>
      <c r="X83" s="19">
        <v>5.4178883601707601E-14</v>
      </c>
      <c r="Y83" s="19">
        <v>5.4178883601707601E-14</v>
      </c>
      <c r="Z83" s="19">
        <v>5.3734794391857501E-14</v>
      </c>
      <c r="AA83" s="19">
        <v>5.3401727484469998E-14</v>
      </c>
      <c r="AB83" s="19">
        <v>5.6177285046032902E-14</v>
      </c>
      <c r="AC83" s="19">
        <v>5.3734794391857501E-14</v>
      </c>
      <c r="AD83" s="19">
        <v>5.3845816694319998E-14</v>
      </c>
      <c r="AE83" s="19">
        <v>5.4178883601707601E-14</v>
      </c>
      <c r="AF83" s="19">
        <v>5.3734794391857501E-14</v>
      </c>
      <c r="AG83" s="19">
        <v>5.3401727484469998E-14</v>
      </c>
      <c r="AH83" s="19">
        <v>5.4178883601707601E-14</v>
      </c>
      <c r="AI83" s="19">
        <v>5.3734794391857501E-14</v>
      </c>
    </row>
    <row r="84" spans="1:35" x14ac:dyDescent="0.45">
      <c r="A84" s="19">
        <v>5.4400928206632601E-14</v>
      </c>
      <c r="B84" s="19">
        <v>5.8175686490358203E-14</v>
      </c>
      <c r="C84" s="19">
        <v>5.4622972811557702E-14</v>
      </c>
      <c r="D84" s="19">
        <v>5.8175686490358203E-14</v>
      </c>
      <c r="E84" s="19">
        <v>5.4289905904170098E-14</v>
      </c>
      <c r="F84" s="19">
        <v>5.9729998724833397E-14</v>
      </c>
      <c r="G84" s="19">
        <v>5.3956838996782602E-14</v>
      </c>
      <c r="H84" s="19">
        <v>5.8175686490358203E-14</v>
      </c>
      <c r="I84" s="19">
        <v>5.4067861299245098E-14</v>
      </c>
      <c r="J84" s="19">
        <v>5.8175686490358203E-14</v>
      </c>
      <c r="K84" s="19">
        <v>5.3401727484469998E-14</v>
      </c>
      <c r="L84" s="19">
        <v>5.7287508070658002E-14</v>
      </c>
      <c r="M84" s="19">
        <v>5.3734794391857501E-14</v>
      </c>
      <c r="N84" s="19">
        <v>5.7287508070658002E-14</v>
      </c>
      <c r="O84" s="19">
        <v>5.3845816694319998E-14</v>
      </c>
      <c r="P84" s="19">
        <v>5.8286708792820706E-14</v>
      </c>
      <c r="Q84" s="19">
        <v>5.3845816694319998E-14</v>
      </c>
      <c r="R84" s="19">
        <v>5.7287508070658002E-14</v>
      </c>
      <c r="S84" s="19">
        <v>5.4067861299245098E-14</v>
      </c>
      <c r="T84" s="19">
        <v>5.7287508070658002E-14</v>
      </c>
      <c r="U84" s="19">
        <v>5.3401727484469998E-14</v>
      </c>
      <c r="V84" s="19">
        <v>6.29496454962463E-14</v>
      </c>
      <c r="W84" s="19">
        <v>5.3734794391857501E-14</v>
      </c>
      <c r="X84" s="19">
        <v>5.3401727484469998E-14</v>
      </c>
      <c r="Y84" s="19">
        <v>6.29496454962463E-14</v>
      </c>
      <c r="Z84" s="19">
        <v>5.3734794391857501E-14</v>
      </c>
      <c r="AA84" s="19">
        <v>5.3845816694319998E-14</v>
      </c>
      <c r="AB84" s="19">
        <v>6.4281913125796501E-14</v>
      </c>
      <c r="AC84" s="19">
        <v>5.3734794391857501E-14</v>
      </c>
      <c r="AD84" s="19">
        <v>5.4845017416482702E-14</v>
      </c>
      <c r="AE84" s="19">
        <v>6.29496454962463E-14</v>
      </c>
      <c r="AF84" s="19">
        <v>5.3734794391857501E-14</v>
      </c>
      <c r="AG84" s="19">
        <v>5.4845017416482702E-14</v>
      </c>
      <c r="AH84" s="19">
        <v>6.29496454962463E-14</v>
      </c>
      <c r="AI84" s="19">
        <v>5.3734794391857501E-14</v>
      </c>
    </row>
    <row r="85" spans="1:35" x14ac:dyDescent="0.45">
      <c r="A85" s="19">
        <v>5.4733995114020199E-14</v>
      </c>
      <c r="B85" s="19">
        <v>5.4400928206632601E-14</v>
      </c>
      <c r="C85" s="19">
        <v>5.3401727484469998E-14</v>
      </c>
      <c r="D85" s="19">
        <v>5.4400928206632601E-14</v>
      </c>
      <c r="E85" s="19">
        <v>5.3734794391857501E-14</v>
      </c>
      <c r="F85" s="19">
        <v>5.7731597280508102E-14</v>
      </c>
      <c r="G85" s="19">
        <v>5.3734794391857501E-14</v>
      </c>
      <c r="H85" s="19">
        <v>5.4400928206632601E-14</v>
      </c>
      <c r="I85" s="19">
        <v>5.3623772089394998E-14</v>
      </c>
      <c r="J85" s="19">
        <v>5.4400928206632601E-14</v>
      </c>
      <c r="K85" s="19">
        <v>5.4511950509095098E-14</v>
      </c>
      <c r="L85" s="19">
        <v>5.4733995114020199E-14</v>
      </c>
      <c r="M85" s="19">
        <v>5.3845816694319998E-14</v>
      </c>
      <c r="N85" s="19">
        <v>5.4733995114020199E-14</v>
      </c>
      <c r="O85" s="19">
        <v>5.4178883601707601E-14</v>
      </c>
      <c r="P85" s="19">
        <v>5.6732396558345499E-14</v>
      </c>
      <c r="Q85" s="19">
        <v>5.4067861299245098E-14</v>
      </c>
      <c r="R85" s="19">
        <v>5.4733995114020199E-14</v>
      </c>
      <c r="S85" s="19">
        <v>5.4289905904170098E-14</v>
      </c>
      <c r="T85" s="19">
        <v>5.4733995114020199E-14</v>
      </c>
      <c r="U85" s="19">
        <v>5.4622972811557702E-14</v>
      </c>
      <c r="V85" s="19">
        <v>5.5400128928795299E-14</v>
      </c>
      <c r="W85" s="19">
        <v>5.3734794391857501E-14</v>
      </c>
      <c r="X85" s="19">
        <v>5.4622972811557702E-14</v>
      </c>
      <c r="Y85" s="19">
        <v>5.5400128928795299E-14</v>
      </c>
      <c r="Z85" s="19">
        <v>5.3734794391857501E-14</v>
      </c>
      <c r="AA85" s="19">
        <v>5.4622972811557702E-14</v>
      </c>
      <c r="AB85" s="19">
        <v>5.89528426075958E-14</v>
      </c>
      <c r="AC85" s="19">
        <v>5.3734794391857501E-14</v>
      </c>
      <c r="AD85" s="19">
        <v>5.3956838996782602E-14</v>
      </c>
      <c r="AE85" s="19">
        <v>5.5400128928795299E-14</v>
      </c>
      <c r="AF85" s="19">
        <v>5.3734794391857501E-14</v>
      </c>
      <c r="AG85" s="19">
        <v>5.3956838996782602E-14</v>
      </c>
      <c r="AH85" s="19">
        <v>5.5400128928795299E-14</v>
      </c>
      <c r="AI85" s="19">
        <v>5.3734794391857501E-14</v>
      </c>
    </row>
    <row r="86" spans="1:35" x14ac:dyDescent="0.45">
      <c r="A86" s="19">
        <v>5.3734794391857501E-14</v>
      </c>
      <c r="B86" s="19">
        <v>5.9729998724833397E-14</v>
      </c>
      <c r="C86" s="19">
        <v>5.4622972811557702E-14</v>
      </c>
      <c r="D86" s="19">
        <v>5.9729998724833397E-14</v>
      </c>
      <c r="E86" s="19">
        <v>5.4511950509095098E-14</v>
      </c>
      <c r="F86" s="19">
        <v>6.29496454962463E-14</v>
      </c>
      <c r="G86" s="19">
        <v>5.3401727484469998E-14</v>
      </c>
      <c r="H86" s="19">
        <v>5.9729998724833397E-14</v>
      </c>
      <c r="I86" s="19">
        <v>5.4622972811557702E-14</v>
      </c>
      <c r="J86" s="19">
        <v>5.9729998724833397E-14</v>
      </c>
      <c r="K86" s="19">
        <v>5.3956838996782602E-14</v>
      </c>
      <c r="L86" s="19">
        <v>5.6066262743570399E-14</v>
      </c>
      <c r="M86" s="19">
        <v>5.4178883601707601E-14</v>
      </c>
      <c r="N86" s="19">
        <v>5.6066262743570399E-14</v>
      </c>
      <c r="O86" s="19">
        <v>5.3956838996782602E-14</v>
      </c>
      <c r="P86" s="19">
        <v>5.98410210272959E-14</v>
      </c>
      <c r="Q86" s="19">
        <v>5.3956838996782602E-14</v>
      </c>
      <c r="R86" s="19">
        <v>5.6066262743570399E-14</v>
      </c>
      <c r="S86" s="19">
        <v>5.3068660577082401E-14</v>
      </c>
      <c r="T86" s="19">
        <v>5.6066262743570399E-14</v>
      </c>
      <c r="U86" s="19">
        <v>5.4733995114020199E-14</v>
      </c>
      <c r="V86" s="19">
        <v>6.0396132539608503E-14</v>
      </c>
      <c r="W86" s="19">
        <v>5.3734794391857501E-14</v>
      </c>
      <c r="X86" s="19">
        <v>5.4733995114020199E-14</v>
      </c>
      <c r="Y86" s="19">
        <v>6.0396132539608503E-14</v>
      </c>
      <c r="Z86" s="19">
        <v>5.3734794391857501E-14</v>
      </c>
      <c r="AA86" s="19">
        <v>5.3512749786932501E-14</v>
      </c>
      <c r="AB86" s="19">
        <v>6.5503158452884198E-14</v>
      </c>
      <c r="AC86" s="19">
        <v>5.3734794391857501E-14</v>
      </c>
      <c r="AD86" s="19">
        <v>5.3956838996782602E-14</v>
      </c>
      <c r="AE86" s="19">
        <v>6.0396132539608503E-14</v>
      </c>
      <c r="AF86" s="19">
        <v>5.3734794391857501E-14</v>
      </c>
      <c r="AG86" s="19">
        <v>5.4400928206632601E-14</v>
      </c>
      <c r="AH86" s="19">
        <v>6.0396132539608503E-14</v>
      </c>
      <c r="AI86" s="19">
        <v>5.3734794391857501E-14</v>
      </c>
    </row>
    <row r="87" spans="1:35" x14ac:dyDescent="0.45">
      <c r="A87" s="19">
        <v>5.4400928206632601E-14</v>
      </c>
      <c r="B87" s="19">
        <v>6.2172489379008703E-14</v>
      </c>
      <c r="C87" s="19">
        <v>5.3290705182007501E-14</v>
      </c>
      <c r="D87" s="19">
        <v>6.2172489379008703E-14</v>
      </c>
      <c r="E87" s="19">
        <v>5.4067861299245098E-14</v>
      </c>
      <c r="F87" s="19">
        <v>5.89528426075958E-14</v>
      </c>
      <c r="G87" s="19">
        <v>5.4400928206632601E-14</v>
      </c>
      <c r="H87" s="19">
        <v>6.2172489379008703E-14</v>
      </c>
      <c r="I87" s="19">
        <v>5.3290705182007501E-14</v>
      </c>
      <c r="J87" s="19">
        <v>6.2172489379008703E-14</v>
      </c>
      <c r="K87" s="19">
        <v>5.4289905904170098E-14</v>
      </c>
      <c r="L87" s="19">
        <v>5.6621374255882902E-14</v>
      </c>
      <c r="M87" s="19">
        <v>5.4400928206632601E-14</v>
      </c>
      <c r="N87" s="19">
        <v>5.6621374255882902E-14</v>
      </c>
      <c r="O87" s="19">
        <v>5.4622972811557702E-14</v>
      </c>
      <c r="P87" s="19">
        <v>5.7065463465732996E-14</v>
      </c>
      <c r="Q87" s="19">
        <v>5.3845816694319998E-14</v>
      </c>
      <c r="R87" s="19">
        <v>5.6621374255882902E-14</v>
      </c>
      <c r="S87" s="19">
        <v>5.4067861299245098E-14</v>
      </c>
      <c r="T87" s="19">
        <v>5.6621374255882902E-14</v>
      </c>
      <c r="U87" s="19">
        <v>5.3068660577082401E-14</v>
      </c>
      <c r="V87" s="19">
        <v>6.0840221749458503E-14</v>
      </c>
      <c r="W87" s="19">
        <v>5.3734794391857501E-14</v>
      </c>
      <c r="X87" s="19">
        <v>5.3068660577082401E-14</v>
      </c>
      <c r="Y87" s="19">
        <v>6.0840221749458503E-14</v>
      </c>
      <c r="Z87" s="19">
        <v>5.3734794391857501E-14</v>
      </c>
      <c r="AA87" s="19">
        <v>5.3179682879544998E-14</v>
      </c>
      <c r="AB87" s="19">
        <v>5.9396931817445799E-14</v>
      </c>
      <c r="AC87" s="19">
        <v>5.3734794391857501E-14</v>
      </c>
      <c r="AD87" s="19">
        <v>5.4178883601707601E-14</v>
      </c>
      <c r="AE87" s="19">
        <v>6.0840221749458503E-14</v>
      </c>
      <c r="AF87" s="19">
        <v>5.3734794391857501E-14</v>
      </c>
      <c r="AG87" s="19">
        <v>5.3734794391857501E-14</v>
      </c>
      <c r="AH87" s="19">
        <v>6.0840221749458503E-14</v>
      </c>
      <c r="AI87" s="19">
        <v>5.3734794391857501E-14</v>
      </c>
    </row>
    <row r="88" spans="1:35" x14ac:dyDescent="0.45">
      <c r="A88" s="19">
        <v>5.3512749786932501E-14</v>
      </c>
      <c r="B88" s="19">
        <v>6.1062266354383597E-14</v>
      </c>
      <c r="C88" s="19">
        <v>5.4067861299245098E-14</v>
      </c>
      <c r="D88" s="19">
        <v>6.1062266354383597E-14</v>
      </c>
      <c r="E88" s="19">
        <v>5.3734794391857501E-14</v>
      </c>
      <c r="F88" s="19">
        <v>6.1284310959308603E-14</v>
      </c>
      <c r="G88" s="19">
        <v>5.4845017416482702E-14</v>
      </c>
      <c r="H88" s="19">
        <v>6.1062266354383597E-14</v>
      </c>
      <c r="I88" s="19">
        <v>5.4511950509095098E-14</v>
      </c>
      <c r="J88" s="19">
        <v>6.1062266354383597E-14</v>
      </c>
      <c r="K88" s="19">
        <v>5.3290705182007501E-14</v>
      </c>
      <c r="L88" s="19">
        <v>5.9285909514983296E-14</v>
      </c>
      <c r="M88" s="19">
        <v>5.4067861299245098E-14</v>
      </c>
      <c r="N88" s="19">
        <v>5.9285909514983296E-14</v>
      </c>
      <c r="O88" s="19">
        <v>5.4511950509095098E-14</v>
      </c>
      <c r="P88" s="19">
        <v>5.9729998724833397E-14</v>
      </c>
      <c r="Q88" s="19">
        <v>5.3956838996782602E-14</v>
      </c>
      <c r="R88" s="19">
        <v>5.9285909514983296E-14</v>
      </c>
      <c r="S88" s="19">
        <v>5.3734794391857501E-14</v>
      </c>
      <c r="T88" s="19">
        <v>5.9285909514983296E-14</v>
      </c>
      <c r="U88" s="19">
        <v>5.3401727484469998E-14</v>
      </c>
      <c r="V88" s="19">
        <v>6.5503158452884198E-14</v>
      </c>
      <c r="W88" s="19">
        <v>5.3734794391857501E-14</v>
      </c>
      <c r="X88" s="19">
        <v>5.4067861299245098E-14</v>
      </c>
      <c r="Y88" s="19">
        <v>6.5503158452884198E-14</v>
      </c>
      <c r="Z88" s="19">
        <v>5.3734794391857501E-14</v>
      </c>
      <c r="AA88" s="19">
        <v>5.3956838996782602E-14</v>
      </c>
      <c r="AB88" s="19">
        <v>6.6280314570121795E-14</v>
      </c>
      <c r="AC88" s="19">
        <v>5.3734794391857501E-14</v>
      </c>
      <c r="AD88" s="19">
        <v>5.4067861299245098E-14</v>
      </c>
      <c r="AE88" s="19">
        <v>6.5503158452884198E-14</v>
      </c>
      <c r="AF88" s="19">
        <v>5.3734794391857501E-14</v>
      </c>
      <c r="AG88" s="19">
        <v>5.3845816694319998E-14</v>
      </c>
      <c r="AH88" s="19">
        <v>6.5503158452884198E-14</v>
      </c>
      <c r="AI88" s="19">
        <v>5.3734794391857501E-14</v>
      </c>
    </row>
    <row r="89" spans="1:35" x14ac:dyDescent="0.45">
      <c r="A89" s="19">
        <v>5.5067062021407701E-14</v>
      </c>
      <c r="B89" s="19">
        <v>5.8286708792820706E-14</v>
      </c>
      <c r="C89" s="19">
        <v>5.4289905904170098E-14</v>
      </c>
      <c r="D89" s="19">
        <v>5.8286708792820706E-14</v>
      </c>
      <c r="E89" s="19">
        <v>5.3845816694319998E-14</v>
      </c>
      <c r="F89" s="19">
        <v>6.1506355564233597E-14</v>
      </c>
      <c r="G89" s="19">
        <v>5.4067861299245098E-14</v>
      </c>
      <c r="H89" s="19">
        <v>5.8286708792820706E-14</v>
      </c>
      <c r="I89" s="19">
        <v>5.4511950509095098E-14</v>
      </c>
      <c r="J89" s="19">
        <v>5.8286708792820706E-14</v>
      </c>
      <c r="K89" s="19">
        <v>5.3623772089394998E-14</v>
      </c>
      <c r="L89" s="19">
        <v>5.6066262743570399E-14</v>
      </c>
      <c r="M89" s="19">
        <v>5.4622972811557702E-14</v>
      </c>
      <c r="N89" s="19">
        <v>5.6066262743570399E-14</v>
      </c>
      <c r="O89" s="19">
        <v>5.4733995114020199E-14</v>
      </c>
      <c r="P89" s="19">
        <v>5.9618976422370906E-14</v>
      </c>
      <c r="Q89" s="19">
        <v>5.3845816694319998E-14</v>
      </c>
      <c r="R89" s="19">
        <v>5.6066262743570399E-14</v>
      </c>
      <c r="S89" s="19">
        <v>5.3845816694319998E-14</v>
      </c>
      <c r="T89" s="19">
        <v>5.6066262743570399E-14</v>
      </c>
      <c r="U89" s="19">
        <v>5.4622972811557702E-14</v>
      </c>
      <c r="V89" s="19">
        <v>6.20614670765462E-14</v>
      </c>
      <c r="W89" s="19">
        <v>5.3734794391857501E-14</v>
      </c>
      <c r="X89" s="19">
        <v>5.4622972811557702E-14</v>
      </c>
      <c r="Y89" s="19">
        <v>6.20614670765462E-14</v>
      </c>
      <c r="Z89" s="19">
        <v>5.3734794391857501E-14</v>
      </c>
      <c r="AA89" s="19">
        <v>5.3734794391857501E-14</v>
      </c>
      <c r="AB89" s="19">
        <v>5.9618976422370906E-14</v>
      </c>
      <c r="AC89" s="19">
        <v>5.3734794391857501E-14</v>
      </c>
      <c r="AD89" s="19">
        <v>5.4289905904170098E-14</v>
      </c>
      <c r="AE89" s="19">
        <v>6.20614670765462E-14</v>
      </c>
      <c r="AF89" s="19">
        <v>5.3734794391857501E-14</v>
      </c>
      <c r="AG89" s="19">
        <v>5.4733995114020199E-14</v>
      </c>
      <c r="AH89" s="19">
        <v>6.20614670765462E-14</v>
      </c>
      <c r="AI89" s="19">
        <v>5.3734794391857501E-14</v>
      </c>
    </row>
    <row r="90" spans="1:35" x14ac:dyDescent="0.45">
      <c r="A90" s="19">
        <v>5.4956039718945198E-14</v>
      </c>
      <c r="B90" s="19">
        <v>6.5392136150421695E-14</v>
      </c>
      <c r="C90" s="19">
        <v>5.3734794391857501E-14</v>
      </c>
      <c r="D90" s="19">
        <v>6.5392136150421695E-14</v>
      </c>
      <c r="E90" s="19">
        <v>5.4067861299245098E-14</v>
      </c>
      <c r="F90" s="19">
        <v>6.6169292267659305E-14</v>
      </c>
      <c r="G90" s="19">
        <v>5.3956838996782602E-14</v>
      </c>
      <c r="H90" s="19">
        <v>6.5392136150421695E-14</v>
      </c>
      <c r="I90" s="19">
        <v>5.3734794391857501E-14</v>
      </c>
      <c r="J90" s="19">
        <v>6.5392136150421695E-14</v>
      </c>
      <c r="K90" s="19">
        <v>5.4067861299245098E-14</v>
      </c>
      <c r="L90" s="19">
        <v>6.0396132539608503E-14</v>
      </c>
      <c r="M90" s="19">
        <v>5.4067861299245098E-14</v>
      </c>
      <c r="N90" s="19">
        <v>6.0396132539608503E-14</v>
      </c>
      <c r="O90" s="19">
        <v>5.4178883601707601E-14</v>
      </c>
      <c r="P90" s="19">
        <v>6.0285110237146E-14</v>
      </c>
      <c r="Q90" s="19">
        <v>5.4067861299245098E-14</v>
      </c>
      <c r="R90" s="19">
        <v>6.0396132539608503E-14</v>
      </c>
      <c r="S90" s="19">
        <v>5.4067861299245098E-14</v>
      </c>
      <c r="T90" s="19">
        <v>6.0396132539608503E-14</v>
      </c>
      <c r="U90" s="19">
        <v>5.3623772089394998E-14</v>
      </c>
      <c r="V90" s="19">
        <v>6.6946448384896902E-14</v>
      </c>
      <c r="W90" s="19">
        <v>5.3734794391857501E-14</v>
      </c>
      <c r="X90" s="19">
        <v>5.3623772089394998E-14</v>
      </c>
      <c r="Y90" s="19">
        <v>6.6946448384896902E-14</v>
      </c>
      <c r="Z90" s="19">
        <v>5.3734794391857501E-14</v>
      </c>
      <c r="AA90" s="19">
        <v>5.3512749786932501E-14</v>
      </c>
      <c r="AB90" s="19">
        <v>6.9499961341534799E-14</v>
      </c>
      <c r="AC90" s="19">
        <v>5.3734794391857501E-14</v>
      </c>
      <c r="AD90" s="19">
        <v>5.3734794391857501E-14</v>
      </c>
      <c r="AE90" s="19">
        <v>6.6946448384896902E-14</v>
      </c>
      <c r="AF90" s="19">
        <v>5.3734794391857501E-14</v>
      </c>
      <c r="AG90" s="19">
        <v>5.4178883601707601E-14</v>
      </c>
      <c r="AH90" s="19">
        <v>6.6946448384896902E-14</v>
      </c>
      <c r="AI90" s="19">
        <v>5.3734794391857501E-14</v>
      </c>
    </row>
    <row r="91" spans="1:35" x14ac:dyDescent="0.45">
      <c r="A91" s="19">
        <v>5.4178883601707601E-14</v>
      </c>
      <c r="B91" s="19">
        <v>5.6066262743570399E-14</v>
      </c>
      <c r="C91" s="19">
        <v>5.4289905904170098E-14</v>
      </c>
      <c r="D91" s="19">
        <v>5.6066262743570399E-14</v>
      </c>
      <c r="E91" s="19">
        <v>5.3623772089394998E-14</v>
      </c>
      <c r="F91" s="19">
        <v>6.0285110237146E-14</v>
      </c>
      <c r="G91" s="19">
        <v>5.4067861299245098E-14</v>
      </c>
      <c r="H91" s="19">
        <v>5.6066262743570399E-14</v>
      </c>
      <c r="I91" s="19">
        <v>5.3845816694319998E-14</v>
      </c>
      <c r="J91" s="19">
        <v>5.6066262743570399E-14</v>
      </c>
      <c r="K91" s="19">
        <v>5.4067861299245098E-14</v>
      </c>
      <c r="L91" s="19">
        <v>5.6954441163270505E-14</v>
      </c>
      <c r="M91" s="19">
        <v>5.3623772089394998E-14</v>
      </c>
      <c r="N91" s="19">
        <v>5.6954441163270505E-14</v>
      </c>
      <c r="O91" s="19">
        <v>5.4289905904170098E-14</v>
      </c>
      <c r="P91" s="19">
        <v>5.7176485768195499E-14</v>
      </c>
      <c r="Q91" s="19">
        <v>5.4178883601707601E-14</v>
      </c>
      <c r="R91" s="19">
        <v>5.6954441163270505E-14</v>
      </c>
      <c r="S91" s="19">
        <v>5.3956838996782602E-14</v>
      </c>
      <c r="T91" s="19">
        <v>5.6954441163270505E-14</v>
      </c>
      <c r="U91" s="19">
        <v>5.3956838996782602E-14</v>
      </c>
      <c r="V91" s="19">
        <v>5.9952043329758403E-14</v>
      </c>
      <c r="W91" s="19">
        <v>5.3734794391857501E-14</v>
      </c>
      <c r="X91" s="19">
        <v>5.3956838996782602E-14</v>
      </c>
      <c r="Y91" s="19">
        <v>5.9952043329758403E-14</v>
      </c>
      <c r="Z91" s="19">
        <v>5.3734794391857501E-14</v>
      </c>
      <c r="AA91" s="19">
        <v>5.3512749786932501E-14</v>
      </c>
      <c r="AB91" s="19">
        <v>6.4503957730721595E-14</v>
      </c>
      <c r="AC91" s="19">
        <v>5.3734794391857501E-14</v>
      </c>
      <c r="AD91" s="19">
        <v>5.3179682879544998E-14</v>
      </c>
      <c r="AE91" s="19">
        <v>5.9952043329758403E-14</v>
      </c>
      <c r="AF91" s="19">
        <v>5.3734794391857501E-14</v>
      </c>
      <c r="AG91" s="19">
        <v>5.3845816694319998E-14</v>
      </c>
      <c r="AH91" s="19">
        <v>5.9952043329758403E-14</v>
      </c>
      <c r="AI91" s="19">
        <v>5.3734794391857501E-14</v>
      </c>
    </row>
    <row r="92" spans="1:35" x14ac:dyDescent="0.45">
      <c r="A92" s="19">
        <v>5.3845816694319998E-14</v>
      </c>
      <c r="B92" s="19">
        <v>6.1284310959308603E-14</v>
      </c>
      <c r="C92" s="19">
        <v>5.3401727484469998E-14</v>
      </c>
      <c r="D92" s="19">
        <v>6.1284310959308603E-14</v>
      </c>
      <c r="E92" s="19">
        <v>5.3956838996782602E-14</v>
      </c>
      <c r="F92" s="19">
        <v>6.2394533983933798E-14</v>
      </c>
      <c r="G92" s="19">
        <v>5.3956838996782602E-14</v>
      </c>
      <c r="H92" s="19">
        <v>6.1284310959308603E-14</v>
      </c>
      <c r="I92" s="19">
        <v>5.3956838996782602E-14</v>
      </c>
      <c r="J92" s="19">
        <v>6.1284310959308603E-14</v>
      </c>
      <c r="K92" s="19">
        <v>5.4622972811557702E-14</v>
      </c>
      <c r="L92" s="19">
        <v>5.9285909514983296E-14</v>
      </c>
      <c r="M92" s="19">
        <v>5.4289905904170098E-14</v>
      </c>
      <c r="N92" s="19">
        <v>5.9063864910058303E-14</v>
      </c>
      <c r="O92" s="19">
        <v>5.4178883601707601E-14</v>
      </c>
      <c r="P92" s="19">
        <v>6.4392935428259004E-14</v>
      </c>
      <c r="Q92" s="19">
        <v>5.3956838996782602E-14</v>
      </c>
      <c r="R92" s="19">
        <v>5.9285909514983296E-14</v>
      </c>
      <c r="S92" s="19">
        <v>5.3734794391857501E-14</v>
      </c>
      <c r="T92" s="19">
        <v>5.9285909514983296E-14</v>
      </c>
      <c r="U92" s="19">
        <v>5.3734794391857501E-14</v>
      </c>
      <c r="V92" s="19">
        <v>6.6169292267659305E-14</v>
      </c>
      <c r="W92" s="19">
        <v>5.3734794391857501E-14</v>
      </c>
      <c r="X92" s="19">
        <v>5.3734794391857501E-14</v>
      </c>
      <c r="Y92" s="19">
        <v>6.6169292267659305E-14</v>
      </c>
      <c r="Z92" s="19">
        <v>5.3734794391857501E-14</v>
      </c>
      <c r="AA92" s="19">
        <v>5.3512749786932501E-14</v>
      </c>
      <c r="AB92" s="19">
        <v>6.9388939039072195E-14</v>
      </c>
      <c r="AC92" s="19">
        <v>5.3734794391857501E-14</v>
      </c>
      <c r="AD92" s="19">
        <v>5.3512749786932501E-14</v>
      </c>
      <c r="AE92" s="19">
        <v>6.6169292267659305E-14</v>
      </c>
      <c r="AF92" s="19">
        <v>5.3734794391857501E-14</v>
      </c>
      <c r="AG92" s="19">
        <v>5.3956838996782602E-14</v>
      </c>
      <c r="AH92" s="19">
        <v>6.6169292267659305E-14</v>
      </c>
      <c r="AI92" s="19">
        <v>5.3734794391857501E-14</v>
      </c>
    </row>
    <row r="93" spans="1:35" x14ac:dyDescent="0.45">
      <c r="A93" s="19">
        <v>5.3734794391857501E-14</v>
      </c>
      <c r="B93" s="19">
        <v>5.7176485768195499E-14</v>
      </c>
      <c r="C93" s="19">
        <v>5.4067861299245098E-14</v>
      </c>
      <c r="D93" s="19">
        <v>5.7176485768195499E-14</v>
      </c>
      <c r="E93" s="19">
        <v>5.4067861299245098E-14</v>
      </c>
      <c r="F93" s="19">
        <v>5.9952043329758403E-14</v>
      </c>
      <c r="G93" s="19">
        <v>5.3623772089394998E-14</v>
      </c>
      <c r="H93" s="19">
        <v>5.7176485768195499E-14</v>
      </c>
      <c r="I93" s="19">
        <v>5.4289905904170098E-14</v>
      </c>
      <c r="J93" s="19">
        <v>5.7176485768195499E-14</v>
      </c>
      <c r="K93" s="19">
        <v>5.3512749786932501E-14</v>
      </c>
      <c r="L93" s="19">
        <v>5.89528426075958E-14</v>
      </c>
      <c r="M93" s="19">
        <v>5.3734794391857501E-14</v>
      </c>
      <c r="N93" s="19">
        <v>5.89528426075958E-14</v>
      </c>
      <c r="O93" s="19">
        <v>5.4178883601707601E-14</v>
      </c>
      <c r="P93" s="19">
        <v>5.7953641885433096E-14</v>
      </c>
      <c r="Q93" s="19">
        <v>5.4178883601707601E-14</v>
      </c>
      <c r="R93" s="19">
        <v>5.89528426075958E-14</v>
      </c>
      <c r="S93" s="19">
        <v>5.3956838996782602E-14</v>
      </c>
      <c r="T93" s="19">
        <v>5.89528426075958E-14</v>
      </c>
      <c r="U93" s="19">
        <v>5.4067861299245098E-14</v>
      </c>
      <c r="V93" s="19">
        <v>6.11732886568461E-14</v>
      </c>
      <c r="W93" s="19">
        <v>5.3734794391857501E-14</v>
      </c>
      <c r="X93" s="19">
        <v>5.3179682879544998E-14</v>
      </c>
      <c r="Y93" s="19">
        <v>6.11732886568461E-14</v>
      </c>
      <c r="Z93" s="19">
        <v>5.3734794391857501E-14</v>
      </c>
      <c r="AA93" s="19">
        <v>5.3512749786932501E-14</v>
      </c>
      <c r="AB93" s="19">
        <v>6.2172489379008703E-14</v>
      </c>
      <c r="AC93" s="19">
        <v>5.3734794391857501E-14</v>
      </c>
      <c r="AD93" s="19">
        <v>5.3401727484469998E-14</v>
      </c>
      <c r="AE93" s="19">
        <v>6.11732886568461E-14</v>
      </c>
      <c r="AF93" s="19">
        <v>5.3734794391857501E-14</v>
      </c>
      <c r="AG93" s="19">
        <v>5.3845816694319998E-14</v>
      </c>
      <c r="AH93" s="19">
        <v>6.11732886568461E-14</v>
      </c>
      <c r="AI93" s="19">
        <v>5.3734794391857501E-14</v>
      </c>
    </row>
    <row r="94" spans="1:35" x14ac:dyDescent="0.45">
      <c r="A94" s="19">
        <v>5.4622972811557702E-14</v>
      </c>
      <c r="B94" s="19">
        <v>5.7731597280508102E-14</v>
      </c>
      <c r="C94" s="19">
        <v>5.3623772089394998E-14</v>
      </c>
      <c r="D94" s="19">
        <v>5.7731597280508102E-14</v>
      </c>
      <c r="E94" s="19">
        <v>5.3179682879544998E-14</v>
      </c>
      <c r="F94" s="19">
        <v>5.8064664187895599E-14</v>
      </c>
      <c r="G94" s="19">
        <v>5.3623772089394998E-14</v>
      </c>
      <c r="H94" s="19">
        <v>5.7731597280508102E-14</v>
      </c>
      <c r="I94" s="19">
        <v>5.3956838996782602E-14</v>
      </c>
      <c r="J94" s="19">
        <v>5.7731597280508102E-14</v>
      </c>
      <c r="K94" s="19">
        <v>5.3956838996782602E-14</v>
      </c>
      <c r="L94" s="19">
        <v>5.5511151231257802E-14</v>
      </c>
      <c r="M94" s="19">
        <v>5.3734794391857501E-14</v>
      </c>
      <c r="N94" s="19">
        <v>5.5511151231257802E-14</v>
      </c>
      <c r="O94" s="19">
        <v>5.5289106626332701E-14</v>
      </c>
      <c r="P94" s="19">
        <v>5.8508753397745699E-14</v>
      </c>
      <c r="Q94" s="19">
        <v>5.4178883601707601E-14</v>
      </c>
      <c r="R94" s="19">
        <v>5.5511151231257802E-14</v>
      </c>
      <c r="S94" s="19">
        <v>5.3734794391857501E-14</v>
      </c>
      <c r="T94" s="19">
        <v>5.5511151231257802E-14</v>
      </c>
      <c r="U94" s="19">
        <v>5.4067861299245098E-14</v>
      </c>
      <c r="V94" s="19">
        <v>6.1839422471621194E-14</v>
      </c>
      <c r="W94" s="19">
        <v>5.3734794391857501E-14</v>
      </c>
      <c r="X94" s="19">
        <v>5.4067861299245098E-14</v>
      </c>
      <c r="Y94" s="19">
        <v>6.1839422471621194E-14</v>
      </c>
      <c r="Z94" s="19">
        <v>5.3734794391857501E-14</v>
      </c>
      <c r="AA94" s="19">
        <v>5.3290705182007501E-14</v>
      </c>
      <c r="AB94" s="19">
        <v>6.1062266354383597E-14</v>
      </c>
      <c r="AC94" s="19">
        <v>5.3734794391857501E-14</v>
      </c>
      <c r="AD94" s="19">
        <v>5.4845017416482702E-14</v>
      </c>
      <c r="AE94" s="19">
        <v>6.1839422471621194E-14</v>
      </c>
      <c r="AF94" s="19">
        <v>5.3734794391857501E-14</v>
      </c>
      <c r="AG94" s="19">
        <v>5.3734794391857501E-14</v>
      </c>
      <c r="AH94" s="19">
        <v>6.1839422471621194E-14</v>
      </c>
      <c r="AI94" s="19">
        <v>5.3734794391857501E-14</v>
      </c>
    </row>
    <row r="95" spans="1:35" x14ac:dyDescent="0.45">
      <c r="A95" s="19">
        <v>5.4178883601707601E-14</v>
      </c>
      <c r="B95" s="19">
        <v>5.6177285046032902E-14</v>
      </c>
      <c r="C95" s="19">
        <v>5.3512749786932501E-14</v>
      </c>
      <c r="D95" s="19">
        <v>5.6177285046032902E-14</v>
      </c>
      <c r="E95" s="19">
        <v>5.3401727484469998E-14</v>
      </c>
      <c r="F95" s="19">
        <v>5.98410210272959E-14</v>
      </c>
      <c r="G95" s="19">
        <v>5.4845017416482702E-14</v>
      </c>
      <c r="H95" s="19">
        <v>5.6177285046032902E-14</v>
      </c>
      <c r="I95" s="19">
        <v>5.4178883601707601E-14</v>
      </c>
      <c r="J95" s="19">
        <v>5.6177285046032902E-14</v>
      </c>
      <c r="K95" s="19">
        <v>5.4067861299245098E-14</v>
      </c>
      <c r="L95" s="19">
        <v>5.5955240441107801E-14</v>
      </c>
      <c r="M95" s="19">
        <v>5.3401727484469998E-14</v>
      </c>
      <c r="N95" s="19">
        <v>5.5955240441107801E-14</v>
      </c>
      <c r="O95" s="19">
        <v>5.3734794391857501E-14</v>
      </c>
      <c r="P95" s="19">
        <v>5.9952043329758403E-14</v>
      </c>
      <c r="Q95" s="19">
        <v>5.3956838996782602E-14</v>
      </c>
      <c r="R95" s="19">
        <v>5.5955240441107801E-14</v>
      </c>
      <c r="S95" s="19">
        <v>5.4400928206632601E-14</v>
      </c>
      <c r="T95" s="19">
        <v>5.5955240441107801E-14</v>
      </c>
      <c r="U95" s="19">
        <v>5.2957638274619898E-14</v>
      </c>
      <c r="V95" s="19">
        <v>5.9174887212520806E-14</v>
      </c>
      <c r="W95" s="19">
        <v>5.3734794391857501E-14</v>
      </c>
      <c r="X95" s="19">
        <v>5.2957638274619898E-14</v>
      </c>
      <c r="Y95" s="19">
        <v>5.9174887212520806E-14</v>
      </c>
      <c r="Z95" s="19">
        <v>5.3734794391857501E-14</v>
      </c>
      <c r="AA95" s="19">
        <v>5.4067861299245098E-14</v>
      </c>
      <c r="AB95" s="19">
        <v>6.0285110237146E-14</v>
      </c>
      <c r="AC95" s="19">
        <v>5.3734794391857501E-14</v>
      </c>
      <c r="AD95" s="19">
        <v>5.3734794391857501E-14</v>
      </c>
      <c r="AE95" s="19">
        <v>5.9174887212520806E-14</v>
      </c>
      <c r="AF95" s="19">
        <v>5.3734794391857501E-14</v>
      </c>
      <c r="AG95" s="19">
        <v>5.3290705182007501E-14</v>
      </c>
      <c r="AH95" s="19">
        <v>5.9174887212520806E-14</v>
      </c>
      <c r="AI95" s="19">
        <v>5.3734794391857501E-14</v>
      </c>
    </row>
    <row r="96" spans="1:35" x14ac:dyDescent="0.45">
      <c r="A96" s="19">
        <v>5.3401727484469998E-14</v>
      </c>
      <c r="B96" s="19">
        <v>5.8286708792820706E-14</v>
      </c>
      <c r="C96" s="19">
        <v>5.4511950509095098E-14</v>
      </c>
      <c r="D96" s="19">
        <v>5.8286708792820706E-14</v>
      </c>
      <c r="E96" s="19">
        <v>5.3845816694319998E-14</v>
      </c>
      <c r="F96" s="19">
        <v>5.9507954119908302E-14</v>
      </c>
      <c r="G96" s="19">
        <v>5.4067861299245098E-14</v>
      </c>
      <c r="H96" s="19">
        <v>5.8286708792820706E-14</v>
      </c>
      <c r="I96" s="19">
        <v>5.3401727484469998E-14</v>
      </c>
      <c r="J96" s="19">
        <v>5.8286708792820706E-14</v>
      </c>
      <c r="K96" s="19">
        <v>5.4289905904170098E-14</v>
      </c>
      <c r="L96" s="19">
        <v>5.7509552675583096E-14</v>
      </c>
      <c r="M96" s="19">
        <v>5.3956838996782602E-14</v>
      </c>
      <c r="N96" s="19">
        <v>5.7509552675583096E-14</v>
      </c>
      <c r="O96" s="19">
        <v>5.4178883601707601E-14</v>
      </c>
      <c r="P96" s="19">
        <v>6.0174087934683396E-14</v>
      </c>
      <c r="Q96" s="19">
        <v>5.3734794391857501E-14</v>
      </c>
      <c r="R96" s="19">
        <v>5.7509552675583096E-14</v>
      </c>
      <c r="S96" s="19">
        <v>5.4178883601707601E-14</v>
      </c>
      <c r="T96" s="19">
        <v>5.7509552675583096E-14</v>
      </c>
      <c r="U96" s="19">
        <v>5.4178883601707601E-14</v>
      </c>
      <c r="V96" s="19">
        <v>6.1950444774083697E-14</v>
      </c>
      <c r="W96" s="19">
        <v>5.3734794391857501E-14</v>
      </c>
      <c r="X96" s="19">
        <v>5.3734794391857501E-14</v>
      </c>
      <c r="Y96" s="19">
        <v>6.1950444774083697E-14</v>
      </c>
      <c r="Z96" s="19">
        <v>5.3734794391857501E-14</v>
      </c>
      <c r="AA96" s="19">
        <v>5.3512749786932501E-14</v>
      </c>
      <c r="AB96" s="19">
        <v>6.4948046940571595E-14</v>
      </c>
      <c r="AC96" s="19">
        <v>5.3734794391857501E-14</v>
      </c>
      <c r="AD96" s="19">
        <v>5.4178883601707601E-14</v>
      </c>
      <c r="AE96" s="19">
        <v>6.1950444774083697E-14</v>
      </c>
      <c r="AF96" s="19">
        <v>5.3734794391857501E-14</v>
      </c>
      <c r="AG96" s="19">
        <v>5.4622972811557702E-14</v>
      </c>
      <c r="AH96" s="19">
        <v>6.1950444774083697E-14</v>
      </c>
      <c r="AI96" s="19">
        <v>5.3734794391857501E-14</v>
      </c>
    </row>
    <row r="97" spans="1:110" x14ac:dyDescent="0.45">
      <c r="A97" s="19">
        <v>5.3623772089394998E-14</v>
      </c>
      <c r="B97" s="19">
        <v>6.0618177144533497E-14</v>
      </c>
      <c r="C97" s="19">
        <v>5.3845816694319998E-14</v>
      </c>
      <c r="D97" s="19">
        <v>6.0618177144533497E-14</v>
      </c>
      <c r="E97" s="19">
        <v>5.5178084323870198E-14</v>
      </c>
      <c r="F97" s="19">
        <v>6.4726002335646601E-14</v>
      </c>
      <c r="G97" s="19">
        <v>5.4511950509095098E-14</v>
      </c>
      <c r="H97" s="19">
        <v>6.0618177144533497E-14</v>
      </c>
      <c r="I97" s="19">
        <v>5.4289905904170098E-14</v>
      </c>
      <c r="J97" s="19">
        <v>6.0618177144533497E-14</v>
      </c>
      <c r="K97" s="19">
        <v>5.4400928206632601E-14</v>
      </c>
      <c r="L97" s="19">
        <v>5.9952043329758403E-14</v>
      </c>
      <c r="M97" s="19">
        <v>5.3623772089394998E-14</v>
      </c>
      <c r="N97" s="19">
        <v>5.9952043329758403E-14</v>
      </c>
      <c r="O97" s="19">
        <v>5.4956039718945198E-14</v>
      </c>
      <c r="P97" s="19">
        <v>6.2616578588858804E-14</v>
      </c>
      <c r="Q97" s="19">
        <v>5.3512749786932501E-14</v>
      </c>
      <c r="R97" s="19">
        <v>5.9952043329758403E-14</v>
      </c>
      <c r="S97" s="19">
        <v>5.3512749786932501E-14</v>
      </c>
      <c r="T97" s="19">
        <v>5.9952043329758403E-14</v>
      </c>
      <c r="U97" s="19">
        <v>5.3290705182007501E-14</v>
      </c>
      <c r="V97" s="19">
        <v>6.4503957730721595E-14</v>
      </c>
      <c r="W97" s="19">
        <v>5.3734794391857501E-14</v>
      </c>
      <c r="X97" s="19">
        <v>5.3290705182007501E-14</v>
      </c>
      <c r="Y97" s="19">
        <v>6.4503957730721595E-14</v>
      </c>
      <c r="Z97" s="19">
        <v>5.3734794391857501E-14</v>
      </c>
      <c r="AA97" s="19">
        <v>5.3734794391857501E-14</v>
      </c>
      <c r="AB97" s="19">
        <v>6.3060667798708803E-14</v>
      </c>
      <c r="AC97" s="19">
        <v>5.3734794391857501E-14</v>
      </c>
      <c r="AD97" s="19">
        <v>5.3956838996782602E-14</v>
      </c>
      <c r="AE97" s="19">
        <v>6.4503957730721595E-14</v>
      </c>
      <c r="AF97" s="19">
        <v>5.3734794391857501E-14</v>
      </c>
      <c r="AG97" s="19">
        <v>5.3512749786932501E-14</v>
      </c>
      <c r="AH97" s="19">
        <v>6.4503957730721595E-14</v>
      </c>
      <c r="AI97" s="19">
        <v>5.3734794391857501E-14</v>
      </c>
    </row>
    <row r="98" spans="1:110" x14ac:dyDescent="0.45">
      <c r="A98" s="19">
        <v>5.4511950509095098E-14</v>
      </c>
      <c r="B98" s="19">
        <v>6.0174087934683396E-14</v>
      </c>
      <c r="C98" s="19">
        <v>5.4622972811557702E-14</v>
      </c>
      <c r="D98" s="19">
        <v>6.0174087934683396E-14</v>
      </c>
      <c r="E98" s="19">
        <v>5.4622972811557702E-14</v>
      </c>
      <c r="F98" s="19">
        <v>6.1062266354383597E-14</v>
      </c>
      <c r="G98" s="19">
        <v>5.4178883601707601E-14</v>
      </c>
      <c r="H98" s="19">
        <v>6.0174087934683396E-14</v>
      </c>
      <c r="I98" s="19">
        <v>5.3290705182007501E-14</v>
      </c>
      <c r="J98" s="19">
        <v>6.0174087934683396E-14</v>
      </c>
      <c r="K98" s="19">
        <v>5.3512749786932501E-14</v>
      </c>
      <c r="L98" s="19">
        <v>5.8286708792820706E-14</v>
      </c>
      <c r="M98" s="19">
        <v>5.3512749786932501E-14</v>
      </c>
      <c r="N98" s="19">
        <v>5.8286708792820706E-14</v>
      </c>
      <c r="O98" s="19">
        <v>5.4622972811557702E-14</v>
      </c>
      <c r="P98" s="19">
        <v>6.3726801613483897E-14</v>
      </c>
      <c r="Q98" s="19">
        <v>5.3623772089394998E-14</v>
      </c>
      <c r="R98" s="19">
        <v>5.8286708792820706E-14</v>
      </c>
      <c r="S98" s="19">
        <v>5.4067861299245098E-14</v>
      </c>
      <c r="T98" s="19">
        <v>5.8286708792820706E-14</v>
      </c>
      <c r="U98" s="19">
        <v>5.3845816694319998E-14</v>
      </c>
      <c r="V98" s="19">
        <v>6.0729199446996E-14</v>
      </c>
      <c r="W98" s="19">
        <v>5.3734794391857501E-14</v>
      </c>
      <c r="X98" s="19">
        <v>5.3845816694319998E-14</v>
      </c>
      <c r="Y98" s="19">
        <v>6.0729199446996E-14</v>
      </c>
      <c r="Z98" s="19">
        <v>5.3734794391857501E-14</v>
      </c>
      <c r="AA98" s="19">
        <v>5.3512749786932501E-14</v>
      </c>
      <c r="AB98" s="19">
        <v>6.6169292267659305E-14</v>
      </c>
      <c r="AC98" s="19">
        <v>5.3734794391857501E-14</v>
      </c>
      <c r="AD98" s="19">
        <v>5.3956838996782602E-14</v>
      </c>
      <c r="AE98" s="19">
        <v>6.0729199446996E-14</v>
      </c>
      <c r="AF98" s="19">
        <v>5.3734794391857501E-14</v>
      </c>
      <c r="AG98" s="19">
        <v>5.3956838996782602E-14</v>
      </c>
      <c r="AH98" s="19">
        <v>6.0729199446996E-14</v>
      </c>
      <c r="AI98" s="19">
        <v>5.3734794391857501E-14</v>
      </c>
    </row>
    <row r="99" spans="1:110" x14ac:dyDescent="0.45">
      <c r="A99" s="19">
        <v>5.4178883601707601E-14</v>
      </c>
      <c r="B99" s="19">
        <v>5.9174887212520806E-14</v>
      </c>
      <c r="C99" s="19">
        <v>5.4067861299245098E-14</v>
      </c>
      <c r="D99" s="19">
        <v>5.9174887212520806E-14</v>
      </c>
      <c r="E99" s="19">
        <v>5.4400928206632601E-14</v>
      </c>
      <c r="F99" s="19">
        <v>5.98410210272959E-14</v>
      </c>
      <c r="G99" s="19">
        <v>5.4289905904170098E-14</v>
      </c>
      <c r="H99" s="19">
        <v>5.9174887212520806E-14</v>
      </c>
      <c r="I99" s="19">
        <v>5.3512749786932501E-14</v>
      </c>
      <c r="J99" s="19">
        <v>5.9174887212520806E-14</v>
      </c>
      <c r="K99" s="19">
        <v>5.3401727484469998E-14</v>
      </c>
      <c r="L99" s="19">
        <v>5.7509552675583096E-14</v>
      </c>
      <c r="M99" s="19">
        <v>5.4400928206632601E-14</v>
      </c>
      <c r="N99" s="19">
        <v>5.7509552675583096E-14</v>
      </c>
      <c r="O99" s="19">
        <v>5.4178883601707601E-14</v>
      </c>
      <c r="P99" s="19">
        <v>5.9396931817445799E-14</v>
      </c>
      <c r="Q99" s="19">
        <v>5.3734794391857501E-14</v>
      </c>
      <c r="R99" s="19">
        <v>5.7509552675583096E-14</v>
      </c>
      <c r="S99" s="19">
        <v>5.3512749786932501E-14</v>
      </c>
      <c r="T99" s="19">
        <v>5.7509552675583096E-14</v>
      </c>
      <c r="U99" s="19">
        <v>5.4400928206632601E-14</v>
      </c>
      <c r="V99" s="19">
        <v>6.3060667798708803E-14</v>
      </c>
      <c r="W99" s="19">
        <v>5.3734794391857501E-14</v>
      </c>
      <c r="X99" s="19">
        <v>5.4400928206632601E-14</v>
      </c>
      <c r="Y99" s="19">
        <v>6.3060667798708803E-14</v>
      </c>
      <c r="Z99" s="19">
        <v>5.3734794391857501E-14</v>
      </c>
      <c r="AA99" s="19">
        <v>5.3623772089394998E-14</v>
      </c>
      <c r="AB99" s="22">
        <v>6.2394533983933798E-14</v>
      </c>
      <c r="AC99" s="22">
        <v>5.3734794391857501E-14</v>
      </c>
      <c r="AD99" s="22">
        <v>5.3401727484469998E-14</v>
      </c>
      <c r="AE99" s="19">
        <v>6.3060667798708803E-14</v>
      </c>
      <c r="AF99" s="19">
        <v>5.3734794391857501E-14</v>
      </c>
      <c r="AG99" s="19">
        <v>5.4067861299245098E-14</v>
      </c>
      <c r="AH99" s="19">
        <v>6.3060667798708803E-14</v>
      </c>
      <c r="AI99" s="19">
        <v>5.3734794391857501E-14</v>
      </c>
    </row>
    <row r="100" spans="1:110" x14ac:dyDescent="0.45">
      <c r="A100" s="19">
        <v>5.4289905904170098E-14</v>
      </c>
      <c r="B100" s="19">
        <v>5.7842619582970605E-14</v>
      </c>
      <c r="C100" s="19">
        <v>5.3179682879544998E-14</v>
      </c>
      <c r="D100" s="19">
        <v>5.7842619582970605E-14</v>
      </c>
      <c r="E100" s="19">
        <v>5.4400928206632601E-14</v>
      </c>
      <c r="F100" s="19">
        <v>6.0285110237146E-14</v>
      </c>
      <c r="G100" s="19">
        <v>5.4622972811557702E-14</v>
      </c>
      <c r="H100" s="19">
        <v>5.7842619582970605E-14</v>
      </c>
      <c r="I100" s="19">
        <v>5.3956838996782602E-14</v>
      </c>
      <c r="J100" s="19">
        <v>5.7842619582970605E-14</v>
      </c>
      <c r="K100" s="19">
        <v>5.3734794391857501E-14</v>
      </c>
      <c r="L100" s="19">
        <v>5.8841820305133297E-14</v>
      </c>
      <c r="M100" s="19">
        <v>5.4289905904170098E-14</v>
      </c>
      <c r="N100" s="19">
        <v>5.8841820305133297E-14</v>
      </c>
      <c r="O100" s="19">
        <v>5.5067062021407701E-14</v>
      </c>
      <c r="P100" s="19">
        <v>5.9952043329758403E-14</v>
      </c>
      <c r="Q100" s="19">
        <v>5.4178883601707601E-14</v>
      </c>
      <c r="R100" s="19">
        <v>5.8841820305133297E-14</v>
      </c>
      <c r="S100" s="19">
        <v>5.3734794391857501E-14</v>
      </c>
      <c r="T100" s="19">
        <v>5.8841820305133297E-14</v>
      </c>
      <c r="U100" s="19">
        <v>5.3512749786932501E-14</v>
      </c>
      <c r="V100" s="19">
        <v>5.89528426075958E-14</v>
      </c>
      <c r="W100" s="19">
        <v>5.3734794391857501E-14</v>
      </c>
      <c r="X100" s="19">
        <v>5.3512749786932501E-14</v>
      </c>
      <c r="Y100" s="19">
        <v>5.89528426075958E-14</v>
      </c>
      <c r="Z100" s="19">
        <v>5.3734794391857501E-14</v>
      </c>
      <c r="AA100" s="19">
        <v>5.3512749786932501E-14</v>
      </c>
      <c r="AB100" s="22">
        <v>6.0063065632220906E-14</v>
      </c>
      <c r="AC100" s="22">
        <v>5.3734794391857501E-14</v>
      </c>
      <c r="AD100" s="22">
        <v>5.3956838996782602E-14</v>
      </c>
      <c r="AE100" s="19">
        <v>5.89528426075958E-14</v>
      </c>
      <c r="AF100" s="19">
        <v>5.3734794391857501E-14</v>
      </c>
      <c r="AG100" s="19">
        <v>5.3512749786932501E-14</v>
      </c>
      <c r="AH100" s="19">
        <v>5.89528426075958E-14</v>
      </c>
      <c r="AI100" s="19">
        <v>5.3734794391857501E-14</v>
      </c>
    </row>
    <row r="101" spans="1:110" x14ac:dyDescent="0.45">
      <c r="A101" s="19">
        <v>5.4622972811557702E-14</v>
      </c>
      <c r="B101" s="19">
        <v>5.7287508070658002E-14</v>
      </c>
      <c r="C101" s="19">
        <v>5.4400928206632601E-14</v>
      </c>
      <c r="D101" s="19">
        <v>5.7287508070658002E-14</v>
      </c>
      <c r="E101" s="19">
        <v>5.4067861299245098E-14</v>
      </c>
      <c r="F101" s="19">
        <v>5.89528426075958E-14</v>
      </c>
      <c r="G101" s="19">
        <v>5.3734794391857501E-14</v>
      </c>
      <c r="H101" s="19">
        <v>5.7287508070658002E-14</v>
      </c>
      <c r="I101" s="19">
        <v>5.3734794391857501E-14</v>
      </c>
      <c r="J101" s="19">
        <v>5.7287508070658002E-14</v>
      </c>
      <c r="K101" s="19">
        <v>5.4178883601707601E-14</v>
      </c>
      <c r="L101" s="19">
        <v>5.6954441163270505E-14</v>
      </c>
      <c r="M101" s="19">
        <v>5.4178883601707601E-14</v>
      </c>
      <c r="N101" s="19">
        <v>5.6954441163270505E-14</v>
      </c>
      <c r="O101" s="19">
        <v>5.4400928206632601E-14</v>
      </c>
      <c r="P101" s="19">
        <v>5.5844218138645298E-14</v>
      </c>
      <c r="Q101" s="19">
        <v>5.3734794391857501E-14</v>
      </c>
      <c r="R101" s="19">
        <v>5.6954441163270505E-14</v>
      </c>
      <c r="S101" s="19">
        <v>5.3734794391857501E-14</v>
      </c>
      <c r="T101" s="19">
        <v>5.6954441163270505E-14</v>
      </c>
      <c r="U101" s="19">
        <v>5.3512749786932501E-14</v>
      </c>
      <c r="V101" s="19">
        <v>5.6732396558345499E-14</v>
      </c>
      <c r="W101" s="19">
        <v>5.3734794391857501E-14</v>
      </c>
      <c r="X101" s="19">
        <v>5.3512749786932501E-14</v>
      </c>
      <c r="Y101" s="19">
        <v>5.6732396558345499E-14</v>
      </c>
      <c r="Z101" s="19">
        <v>5.3734794391857501E-14</v>
      </c>
      <c r="AA101" s="19">
        <v>5.4511950509095098E-14</v>
      </c>
      <c r="AB101" s="22">
        <v>5.8397731095283196E-14</v>
      </c>
      <c r="AC101" s="22">
        <v>5.3734794391857501E-14</v>
      </c>
      <c r="AD101" s="22">
        <v>5.3956838996782602E-14</v>
      </c>
      <c r="AE101" s="19">
        <v>5.6732396558345499E-14</v>
      </c>
      <c r="AF101" s="19">
        <v>5.3734794391857501E-14</v>
      </c>
      <c r="AG101" s="19">
        <v>5.3512749786932501E-14</v>
      </c>
      <c r="AH101" s="19">
        <v>5.6732396558345499E-14</v>
      </c>
      <c r="AI101" s="19">
        <v>5.3734794391857501E-14</v>
      </c>
    </row>
    <row r="102" spans="1:110" x14ac:dyDescent="0.45">
      <c r="A102" s="19">
        <v>5.3956838996782602E-14</v>
      </c>
      <c r="B102" s="19">
        <v>5.6399329650957902E-14</v>
      </c>
      <c r="C102" s="19">
        <v>5.4400928206632601E-14</v>
      </c>
      <c r="D102" s="19">
        <v>5.6399329650957902E-14</v>
      </c>
      <c r="E102" s="19">
        <v>5.3956838996782602E-14</v>
      </c>
      <c r="F102" s="19">
        <v>6.0951244051921094E-14</v>
      </c>
      <c r="G102" s="19">
        <v>5.3623772089394998E-14</v>
      </c>
      <c r="H102" s="19">
        <v>5.6399329650957902E-14</v>
      </c>
      <c r="I102" s="19">
        <v>5.3401727484469998E-14</v>
      </c>
      <c r="J102" s="19">
        <v>5.6399329650957902E-14</v>
      </c>
      <c r="K102" s="19">
        <v>5.4400928206632601E-14</v>
      </c>
      <c r="L102" s="19">
        <v>5.7065463465732996E-14</v>
      </c>
      <c r="M102" s="19">
        <v>5.3956838996782602E-14</v>
      </c>
      <c r="N102" s="19">
        <v>5.7065463465732996E-14</v>
      </c>
      <c r="O102" s="19">
        <v>5.4289905904170098E-14</v>
      </c>
      <c r="P102" s="19">
        <v>6.0840221749458503E-14</v>
      </c>
      <c r="Q102" s="19">
        <v>5.3401727484469998E-14</v>
      </c>
      <c r="R102" s="19">
        <v>5.7065463465732996E-14</v>
      </c>
      <c r="S102" s="19">
        <v>5.3401727484469998E-14</v>
      </c>
      <c r="T102" s="19">
        <v>5.7065463465732996E-14</v>
      </c>
      <c r="U102" s="19">
        <v>5.4733995114020199E-14</v>
      </c>
      <c r="V102" s="19">
        <v>6.1728400169158704E-14</v>
      </c>
      <c r="W102" s="19">
        <v>5.3734794391857501E-14</v>
      </c>
      <c r="X102" s="19">
        <v>5.4733995114020199E-14</v>
      </c>
      <c r="Y102" s="19">
        <v>6.1728400169158704E-14</v>
      </c>
      <c r="Z102" s="19">
        <v>5.3734794391857501E-14</v>
      </c>
      <c r="AA102" s="19">
        <v>5.3845816694319998E-14</v>
      </c>
      <c r="AB102" s="22">
        <v>6.6724403779971895E-14</v>
      </c>
      <c r="AC102" s="22">
        <v>5.3734794391857501E-14</v>
      </c>
      <c r="AD102" s="22">
        <v>5.3956838996782602E-14</v>
      </c>
      <c r="AE102" s="19">
        <v>6.1728400169158704E-14</v>
      </c>
      <c r="AF102" s="19">
        <v>5.3734794391857501E-14</v>
      </c>
      <c r="AG102" s="19">
        <v>5.3956838996782602E-14</v>
      </c>
      <c r="AH102" s="19">
        <v>6.1728400169158704E-14</v>
      </c>
      <c r="AI102" s="19">
        <v>5.3734794391857501E-14</v>
      </c>
    </row>
    <row r="103" spans="1:110" x14ac:dyDescent="0.45">
      <c r="AB103" s="20"/>
      <c r="AC103" s="20"/>
      <c r="AD103" s="20"/>
    </row>
    <row r="104" spans="1:110" x14ac:dyDescent="0.45">
      <c r="A104" t="s">
        <v>0</v>
      </c>
      <c r="AB104" s="20"/>
      <c r="AC104" s="20"/>
      <c r="AD104" s="20"/>
      <c r="AL104" t="s">
        <v>19</v>
      </c>
      <c r="AM104" s="3">
        <v>2.2000000000000002</v>
      </c>
      <c r="BW104" t="s">
        <v>31</v>
      </c>
    </row>
    <row r="105" spans="1:110" x14ac:dyDescent="0.45">
      <c r="AB105" s="20"/>
      <c r="AC105" s="20"/>
      <c r="AD105" s="20"/>
    </row>
    <row r="106" spans="1:11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 t="str">
        <f t="shared" si="0"/>
        <v>UF HardLog Cbrt</v>
      </c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 t="str">
        <f t="shared" si="0"/>
        <v>UFDistr HardLog Cbrt</v>
      </c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 t="str">
        <f t="shared" si="0"/>
        <v>UFCenter HardLog Cbrt</v>
      </c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</row>
    <row r="107" spans="1:110" x14ac:dyDescent="0.45">
      <c r="A107" t="s">
        <v>1</v>
      </c>
      <c r="B107">
        <f>AVERAGE(A3:A102)</f>
        <v>5.4127813342574872E-14</v>
      </c>
      <c r="C107">
        <f t="shared" ref="C107:AJ107" si="3">AVERAGE(B3:B102)</f>
        <v>5.9151572529003711E-14</v>
      </c>
      <c r="D107">
        <f t="shared" si="3"/>
        <v>5.4138915572821119E-14</v>
      </c>
      <c r="E107">
        <f t="shared" si="3"/>
        <v>5.9168225874373086E-14</v>
      </c>
      <c r="F107">
        <f t="shared" si="3"/>
        <v>5.4016791040112356E-14</v>
      </c>
      <c r="G107">
        <f t="shared" si="3"/>
        <v>6.1415317276214404E-14</v>
      </c>
      <c r="H107">
        <f t="shared" si="3"/>
        <v>5.3939075428388596E-14</v>
      </c>
      <c r="I107">
        <f t="shared" si="3"/>
        <v>5.9208193903259593E-14</v>
      </c>
      <c r="J107">
        <f t="shared" si="3"/>
        <v>5.3881343831108084E-14</v>
      </c>
      <c r="K107">
        <f t="shared" si="3"/>
        <v>5.9208193903259593E-14</v>
      </c>
      <c r="L107">
        <f t="shared" si="3"/>
        <v>5.3882454054132708E-14</v>
      </c>
      <c r="M107">
        <f t="shared" si="3"/>
        <v>5.7407412157317586E-14</v>
      </c>
      <c r="N107">
        <f t="shared" si="3"/>
        <v>5.3888005169255841E-14</v>
      </c>
      <c r="O107">
        <f t="shared" si="3"/>
        <v>5.7432947286883967E-14</v>
      </c>
      <c r="P107">
        <f t="shared" si="3"/>
        <v>5.446754158811017E-14</v>
      </c>
      <c r="Q107">
        <f t="shared" si="3"/>
        <v>6.0581539784720912E-14</v>
      </c>
      <c r="R107">
        <f t="shared" si="3"/>
        <v>5.3969051450053467E-14</v>
      </c>
      <c r="S107">
        <f t="shared" si="3"/>
        <v>5.7455151747376462E-14</v>
      </c>
      <c r="T107">
        <f t="shared" si="3"/>
        <v>5.392908342116696E-14</v>
      </c>
      <c r="U107">
        <f t="shared" si="3"/>
        <v>5.7455151747376462E-14</v>
      </c>
      <c r="V107">
        <f t="shared" si="3"/>
        <v>5.3904658514625216E-14</v>
      </c>
      <c r="W107">
        <f t="shared" si="3"/>
        <v>6.2692073754533334E-14</v>
      </c>
      <c r="X107">
        <f t="shared" si="3"/>
        <v>5.3734794391857558E-14</v>
      </c>
      <c r="Y107">
        <f t="shared" si="3"/>
        <v>5.3886894946231217E-14</v>
      </c>
      <c r="Z107">
        <f t="shared" si="3"/>
        <v>6.2692073754533334E-14</v>
      </c>
      <c r="AA107">
        <f t="shared" si="3"/>
        <v>5.3734794391857558E-14</v>
      </c>
      <c r="AB107" s="20">
        <f t="shared" si="3"/>
        <v>5.3811399780556706E-14</v>
      </c>
      <c r="AC107" s="20">
        <f t="shared" si="3"/>
        <v>6.5538685589672234E-14</v>
      </c>
      <c r="AD107" s="20">
        <f t="shared" si="3"/>
        <v>5.3734794391857558E-14</v>
      </c>
      <c r="AE107">
        <f t="shared" si="3"/>
        <v>5.3879123385058829E-14</v>
      </c>
      <c r="AF107">
        <f t="shared" si="3"/>
        <v>6.2692073754533334E-14</v>
      </c>
      <c r="AG107">
        <f t="shared" si="3"/>
        <v>5.3734794391857558E-14</v>
      </c>
      <c r="AH107">
        <f t="shared" si="3"/>
        <v>5.3868021154812581E-14</v>
      </c>
      <c r="AI107">
        <f t="shared" si="3"/>
        <v>6.2692073754533334E-14</v>
      </c>
      <c r="AJ107">
        <f t="shared" si="3"/>
        <v>5.3734794391857558E-14</v>
      </c>
      <c r="AL107" t="s">
        <v>22</v>
      </c>
      <c r="AM107" s="5">
        <f>AM114-$AM121</f>
        <v>5.3290705182007501E-14</v>
      </c>
      <c r="AN107" s="6">
        <f t="shared" ref="AN107:BU107" si="4">AN114-$AM121</f>
        <v>5.4400928206632601E-14</v>
      </c>
      <c r="AO107" s="6">
        <f t="shared" si="4"/>
        <v>5.3179682879544998E-14</v>
      </c>
      <c r="AP107" s="6">
        <f t="shared" si="4"/>
        <v>5.4400928206632601E-14</v>
      </c>
      <c r="AQ107" s="6">
        <f t="shared" si="4"/>
        <v>5.3068660577082401E-14</v>
      </c>
      <c r="AR107" s="6">
        <f t="shared" si="4"/>
        <v>5.5178084323870198E-14</v>
      </c>
      <c r="AS107" s="6">
        <f t="shared" si="4"/>
        <v>5.3179682879544998E-14</v>
      </c>
      <c r="AT107" s="6">
        <f t="shared" si="4"/>
        <v>5.4400928206632601E-14</v>
      </c>
      <c r="AU107" s="6">
        <f t="shared" si="4"/>
        <v>5.3068660577082401E-14</v>
      </c>
      <c r="AV107" s="6">
        <f t="shared" si="4"/>
        <v>5.4400928206632601E-14</v>
      </c>
      <c r="AW107" s="6">
        <f t="shared" si="4"/>
        <v>5.3068660577082401E-14</v>
      </c>
      <c r="AX107" s="6">
        <f t="shared" si="4"/>
        <v>5.4178883601707601E-14</v>
      </c>
      <c r="AY107" s="6">
        <f t="shared" si="4"/>
        <v>5.3068660577082401E-14</v>
      </c>
      <c r="AZ107" s="6">
        <f t="shared" si="4"/>
        <v>5.4178883601707601E-14</v>
      </c>
      <c r="BA107" s="6">
        <f t="shared" si="4"/>
        <v>5.3512749786932501E-14</v>
      </c>
      <c r="BB107" s="6">
        <f t="shared" si="4"/>
        <v>5.4289905904170098E-14</v>
      </c>
      <c r="BC107" s="6">
        <f t="shared" si="4"/>
        <v>5.3401727484469998E-14</v>
      </c>
      <c r="BD107" s="6">
        <f t="shared" si="4"/>
        <v>5.4178883601707601E-14</v>
      </c>
      <c r="BE107" s="6">
        <f t="shared" si="4"/>
        <v>5.3068660577082401E-14</v>
      </c>
      <c r="BF107" s="6">
        <f t="shared" si="4"/>
        <v>5.4178883601707601E-14</v>
      </c>
      <c r="BG107" s="6">
        <f t="shared" si="4"/>
        <v>5.2957638274619898E-14</v>
      </c>
      <c r="BH107" s="6">
        <f t="shared" si="4"/>
        <v>5.4178883601707601E-14</v>
      </c>
      <c r="BI107" s="6">
        <f t="shared" si="4"/>
        <v>5.3734794391857501E-14</v>
      </c>
      <c r="BJ107" s="6">
        <f t="shared" si="4"/>
        <v>5.2957638274619898E-14</v>
      </c>
      <c r="BK107" s="6">
        <f t="shared" si="4"/>
        <v>5.4178883601707601E-14</v>
      </c>
      <c r="BL107" s="6">
        <f t="shared" si="4"/>
        <v>5.3734794391857501E-14</v>
      </c>
      <c r="BM107" s="6">
        <f t="shared" si="4"/>
        <v>5.2846615972157401E-14</v>
      </c>
      <c r="BN107" s="6">
        <f t="shared" si="4"/>
        <v>5.4956039718945198E-14</v>
      </c>
      <c r="BO107" s="6">
        <f t="shared" si="4"/>
        <v>5.3734794391857501E-14</v>
      </c>
      <c r="BP107" s="6">
        <f t="shared" si="4"/>
        <v>5.2846615972157401E-14</v>
      </c>
      <c r="BQ107" s="6">
        <f t="shared" si="4"/>
        <v>5.4178883601707601E-14</v>
      </c>
      <c r="BR107" s="6">
        <f t="shared" si="4"/>
        <v>5.3734794391857501E-14</v>
      </c>
      <c r="BS107" s="6">
        <f t="shared" si="4"/>
        <v>5.2957638274619898E-14</v>
      </c>
      <c r="BT107" s="6">
        <f t="shared" si="4"/>
        <v>5.4178883601707601E-14</v>
      </c>
      <c r="BU107" s="7">
        <f t="shared" si="4"/>
        <v>5.3734794391857501E-14</v>
      </c>
      <c r="BW107" t="s">
        <v>32</v>
      </c>
      <c r="BX107">
        <f>[1]!SHAPIRO(A3:A102)</f>
        <v>0.96994203542876034</v>
      </c>
      <c r="BY107">
        <f>[1]!SHAPIRO(B3:B102)</f>
        <v>0.89343376405806263</v>
      </c>
      <c r="BZ107">
        <f>[1]!SHAPIRO(C3:C102)</f>
        <v>0.98693983991833245</v>
      </c>
      <c r="CA107">
        <f>[1]!SHAPIRO(D3:D102)</f>
        <v>0.89431726035591708</v>
      </c>
      <c r="CB107">
        <f>[1]!SHAPIRO(E3:E102)</f>
        <v>0.99035587276015957</v>
      </c>
      <c r="CC107">
        <f>[1]!SHAPIRO(F3:F102)</f>
        <v>0.90791864651360299</v>
      </c>
      <c r="CD107">
        <f>[1]!SHAPIRO(G3:G102)</f>
        <v>0.98056916778587566</v>
      </c>
      <c r="CE107">
        <f>[1]!SHAPIRO(H3:H102)</f>
        <v>0.89937678031853607</v>
      </c>
      <c r="CF107">
        <f>[1]!SHAPIRO(I3:I102)</f>
        <v>0.97692664900871795</v>
      </c>
      <c r="CG107">
        <f>[1]!SHAPIRO(J3:J102)</f>
        <v>0.89937678031853607</v>
      </c>
      <c r="CH107">
        <f>[1]!SHAPIRO(K3:K102)</f>
        <v>0.96455004783416187</v>
      </c>
      <c r="CI107">
        <f>[1]!SHAPIRO(L3:L102)</f>
        <v>0.95003420667986493</v>
      </c>
      <c r="CJ107">
        <f>[1]!SHAPIRO(M3:M102)</f>
        <v>0.98167313820934587</v>
      </c>
      <c r="CK107">
        <f>[1]!SHAPIRO(N3:N102)</f>
        <v>0.95579728116918428</v>
      </c>
      <c r="CL107">
        <f>[1]!SHAPIRO(O3:O102)</f>
        <v>0.98119665884224216</v>
      </c>
      <c r="CM107">
        <f>[1]!SHAPIRO(P3:P102)</f>
        <v>0.86789152590676688</v>
      </c>
      <c r="CN107">
        <f>[1]!SHAPIRO(Q3:Q102)</f>
        <v>0.96610897584399014</v>
      </c>
      <c r="CO107">
        <f>[1]!SHAPIRO(R3:R102)</f>
        <v>0.95120571948954058</v>
      </c>
      <c r="CP107">
        <f>[1]!SHAPIRO(S3:S102)</f>
        <v>0.97771518892170284</v>
      </c>
      <c r="CQ107">
        <f>[1]!SHAPIRO(T3:T102)</f>
        <v>0.95120571948954058</v>
      </c>
      <c r="CR107">
        <f>[1]!SHAPIRO(U3:U102)</f>
        <v>0.98019740243078157</v>
      </c>
      <c r="CS107">
        <f>[1]!SHAPIRO(V3:V102)</f>
        <v>0.86728393610313159</v>
      </c>
      <c r="CT107">
        <f>[1]!SHAPIRO(W3:W102)</f>
        <v>3.5060484676489427E-33</v>
      </c>
      <c r="CU107">
        <f>[1]!SHAPIRO(X3:X102)</f>
        <v>0.98299723232797764</v>
      </c>
      <c r="CV107">
        <f>[1]!SHAPIRO(Y3:Y102)</f>
        <v>0.86728393610313159</v>
      </c>
      <c r="CW107">
        <f>[1]!SHAPIRO(Z3:Z102)</f>
        <v>3.5060484676489427E-33</v>
      </c>
      <c r="CX107">
        <f>[1]!SHAPIRO(AA3:AA102)</f>
        <v>0.96922128649427575</v>
      </c>
      <c r="CY107">
        <f>[1]!SHAPIRO(AB3:AB102)</f>
        <v>0.84629022484997674</v>
      </c>
      <c r="CZ107">
        <f>[1]!SHAPIRO(AC3:AC102)</f>
        <v>3.5060484676489427E-33</v>
      </c>
      <c r="DA107">
        <f>[1]!SHAPIRO(AD3:AD102)</f>
        <v>0.97981944418647005</v>
      </c>
      <c r="DB107">
        <f>[1]!SHAPIRO(AE3:AE102)</f>
        <v>0.86728393610313159</v>
      </c>
      <c r="DC107">
        <f>[1]!SHAPIRO(AF3:AF102)</f>
        <v>3.5060484676489427E-33</v>
      </c>
      <c r="DD107">
        <f>[1]!SHAPIRO(AG3:AG102)</f>
        <v>0.97675900018440132</v>
      </c>
      <c r="DE107">
        <f>[1]!SHAPIRO(AH3:AH102)</f>
        <v>0.86728393610313159</v>
      </c>
      <c r="DF107">
        <f>[1]!SHAPIRO(AI3:AI102)</f>
        <v>3.5060484676489427E-33</v>
      </c>
    </row>
    <row r="108" spans="1:110" x14ac:dyDescent="0.45">
      <c r="A108" t="s">
        <v>2</v>
      </c>
      <c r="B108">
        <f>_xlfn.STDEV.S(A3:A102)/SQRT(COUNT(A3:A102))</f>
        <v>4.8236822631970921E-17</v>
      </c>
      <c r="C108">
        <f t="shared" ref="C108:AJ108" si="5">_xlfn.STDEV.S(B3:B102)/SQRT(COUNT(B3:B102))</f>
        <v>2.965859195465843E-16</v>
      </c>
      <c r="D108">
        <f t="shared" si="5"/>
        <v>4.3402808962251981E-17</v>
      </c>
      <c r="E108">
        <f t="shared" si="5"/>
        <v>2.9506879203519887E-16</v>
      </c>
      <c r="F108">
        <f t="shared" si="5"/>
        <v>4.2938483401606068E-17</v>
      </c>
      <c r="G108">
        <f t="shared" si="5"/>
        <v>2.8955538041420745E-16</v>
      </c>
      <c r="H108">
        <f t="shared" si="5"/>
        <v>3.9661573832974905E-17</v>
      </c>
      <c r="I108">
        <f t="shared" si="5"/>
        <v>3.0026236614920501E-16</v>
      </c>
      <c r="J108">
        <f t="shared" si="5"/>
        <v>3.8358116645851372E-17</v>
      </c>
      <c r="K108">
        <f t="shared" si="5"/>
        <v>3.0026236614920501E-16</v>
      </c>
      <c r="L108">
        <f t="shared" si="5"/>
        <v>3.5638230708671521E-17</v>
      </c>
      <c r="M108">
        <f t="shared" si="5"/>
        <v>1.7618365583660232E-16</v>
      </c>
      <c r="N108">
        <f t="shared" si="5"/>
        <v>3.5768129360061647E-17</v>
      </c>
      <c r="O108">
        <f t="shared" si="5"/>
        <v>1.7803960801743847E-16</v>
      </c>
      <c r="P108">
        <f t="shared" si="5"/>
        <v>4.2693638736688497E-17</v>
      </c>
      <c r="Q108">
        <f t="shared" si="5"/>
        <v>3.5527856953785224E-16</v>
      </c>
      <c r="R108">
        <f t="shared" si="5"/>
        <v>2.9517291116385973E-17</v>
      </c>
      <c r="S108">
        <f t="shared" si="5"/>
        <v>1.7609752645104351E-16</v>
      </c>
      <c r="T108">
        <f t="shared" si="5"/>
        <v>2.9155700942941248E-17</v>
      </c>
      <c r="U108">
        <f t="shared" si="5"/>
        <v>1.7609752645104351E-16</v>
      </c>
      <c r="V108">
        <f t="shared" si="5"/>
        <v>4.4645335529001949E-17</v>
      </c>
      <c r="W108">
        <f t="shared" si="5"/>
        <v>5.1086561255472107E-16</v>
      </c>
      <c r="X108">
        <f t="shared" si="5"/>
        <v>5.7084122932324559E-30</v>
      </c>
      <c r="Y108">
        <f t="shared" si="5"/>
        <v>4.4343127980464918E-17</v>
      </c>
      <c r="Z108">
        <f t="shared" si="5"/>
        <v>5.1086561255472107E-16</v>
      </c>
      <c r="AA108">
        <f t="shared" si="5"/>
        <v>5.7084122932324559E-30</v>
      </c>
      <c r="AB108" s="20">
        <f t="shared" si="5"/>
        <v>4.4231801204298664E-17</v>
      </c>
      <c r="AC108" s="20">
        <f t="shared" si="5"/>
        <v>6.4082026196501897E-16</v>
      </c>
      <c r="AD108" s="20">
        <f t="shared" si="5"/>
        <v>5.7084122932324559E-30</v>
      </c>
      <c r="AE108">
        <f t="shared" si="5"/>
        <v>4.1255028340546603E-17</v>
      </c>
      <c r="AF108">
        <f t="shared" si="5"/>
        <v>5.1086561255472107E-16</v>
      </c>
      <c r="AG108">
        <f t="shared" si="5"/>
        <v>5.7084122932324559E-30</v>
      </c>
      <c r="AH108">
        <f t="shared" si="5"/>
        <v>4.734006883291475E-17</v>
      </c>
      <c r="AI108">
        <f t="shared" si="5"/>
        <v>5.1086561255472107E-16</v>
      </c>
      <c r="AJ108">
        <f t="shared" si="5"/>
        <v>5.7084122932324559E-30</v>
      </c>
      <c r="AL108" t="s">
        <v>26</v>
      </c>
      <c r="AM108" s="8">
        <f>MAX(AM115-AM114,0)</f>
        <v>4.4408920984999951E-16</v>
      </c>
      <c r="AN108" s="9">
        <f t="shared" ref="AN108:BU111" si="6">MAX(AN115-AN114,0)</f>
        <v>2.7200464103316525E-15</v>
      </c>
      <c r="AO108" s="9">
        <f t="shared" si="6"/>
        <v>6.6613381477499926E-16</v>
      </c>
      <c r="AP108" s="9">
        <f t="shared" si="6"/>
        <v>2.7755575615628977E-15</v>
      </c>
      <c r="AQ108" s="9">
        <f t="shared" si="6"/>
        <v>6.6613381477510024E-16</v>
      </c>
      <c r="AR108" s="9">
        <f t="shared" si="6"/>
        <v>4.5519144009631986E-15</v>
      </c>
      <c r="AS108" s="9">
        <f t="shared" si="6"/>
        <v>4.4408920984999951E-16</v>
      </c>
      <c r="AT108" s="9">
        <f t="shared" si="6"/>
        <v>2.7200464103316525E-15</v>
      </c>
      <c r="AU108" s="9">
        <f t="shared" si="6"/>
        <v>5.551115123125972E-16</v>
      </c>
      <c r="AV108" s="9">
        <f t="shared" si="6"/>
        <v>2.7200464103316525E-15</v>
      </c>
      <c r="AW108" s="9">
        <f t="shared" si="6"/>
        <v>5.551115123125972E-16</v>
      </c>
      <c r="AX108" s="9">
        <f t="shared" si="6"/>
        <v>1.9984014443253007E-15</v>
      </c>
      <c r="AY108" s="9">
        <f t="shared" si="6"/>
        <v>5.551115123125972E-16</v>
      </c>
      <c r="AZ108" s="9">
        <f t="shared" si="6"/>
        <v>1.9984014443253007E-15</v>
      </c>
      <c r="BA108" s="9">
        <f t="shared" si="6"/>
        <v>6.6613381477510024E-16</v>
      </c>
      <c r="BB108" s="9">
        <f t="shared" si="6"/>
        <v>3.8580250105724505E-15</v>
      </c>
      <c r="BC108" s="9">
        <f t="shared" si="6"/>
        <v>3.3306690738750279E-16</v>
      </c>
      <c r="BD108" s="9">
        <f t="shared" si="6"/>
        <v>1.9984014443253007E-15</v>
      </c>
      <c r="BE108" s="9">
        <f t="shared" si="6"/>
        <v>6.6613381477510024E-16</v>
      </c>
      <c r="BF108" s="9">
        <f t="shared" si="6"/>
        <v>1.9984014443253007E-15</v>
      </c>
      <c r="BG108" s="9">
        <f t="shared" si="6"/>
        <v>6.6613381477510024E-16</v>
      </c>
      <c r="BH108" s="9">
        <f t="shared" si="6"/>
        <v>5.6898930012039273E-15</v>
      </c>
      <c r="BI108" s="9">
        <f t="shared" si="6"/>
        <v>0</v>
      </c>
      <c r="BJ108" s="9">
        <f t="shared" si="6"/>
        <v>6.6613381477510024E-16</v>
      </c>
      <c r="BK108" s="9">
        <f t="shared" si="6"/>
        <v>5.6898930012039273E-15</v>
      </c>
      <c r="BL108" s="9">
        <f t="shared" si="6"/>
        <v>0</v>
      </c>
      <c r="BM108" s="9">
        <f t="shared" si="6"/>
        <v>6.6613381477510024E-16</v>
      </c>
      <c r="BN108" s="9">
        <f t="shared" si="6"/>
        <v>6.3282712403634049E-15</v>
      </c>
      <c r="BO108" s="9">
        <f t="shared" si="6"/>
        <v>0</v>
      </c>
      <c r="BP108" s="9">
        <f t="shared" si="6"/>
        <v>6.6613381477510024E-16</v>
      </c>
      <c r="BQ108" s="9">
        <f t="shared" si="6"/>
        <v>5.6898930012039273E-15</v>
      </c>
      <c r="BR108" s="9">
        <f t="shared" si="6"/>
        <v>0</v>
      </c>
      <c r="BS108" s="9">
        <f t="shared" si="6"/>
        <v>5.5511151231260351E-16</v>
      </c>
      <c r="BT108" s="9">
        <f t="shared" si="6"/>
        <v>5.6898930012039273E-15</v>
      </c>
      <c r="BU108" s="10">
        <f t="shared" si="6"/>
        <v>0</v>
      </c>
      <c r="BW108" t="s">
        <v>33</v>
      </c>
      <c r="BX108">
        <f>[1]!SWTEST(A3:A102)</f>
        <v>2.187999659597184E-2</v>
      </c>
      <c r="BY108">
        <f>[1]!SWTEST(B3:B102)</f>
        <v>7.0339119462303756E-7</v>
      </c>
      <c r="BZ108">
        <f>[1]!SWTEST(C3:C102)</f>
        <v>0.43359332203060374</v>
      </c>
      <c r="CA108">
        <f>[1]!SWTEST(D3:D102)</f>
        <v>7.7154431055159733E-7</v>
      </c>
      <c r="CB108">
        <f>[1]!SWTEST(E3:E102)</f>
        <v>0.69336653613583032</v>
      </c>
      <c r="CC108">
        <f>[1]!SWTEST(F3:F102)</f>
        <v>3.3984747608295507E-6</v>
      </c>
      <c r="CD108">
        <f>[1]!SWTEST(G3:G102)</f>
        <v>0.14718556020889029</v>
      </c>
      <c r="CE108">
        <f>[1]!SWTEST(H3:H102)</f>
        <v>1.3217138037369125E-6</v>
      </c>
      <c r="CF108">
        <f>[1]!SWTEST(I3:I102)</f>
        <v>7.6396496631497168E-2</v>
      </c>
      <c r="CG108">
        <f>[1]!SWTEST(J3:J102)</f>
        <v>1.3217138037369125E-6</v>
      </c>
      <c r="CH108">
        <f>[1]!SWTEST(K3:K102)</f>
        <v>8.6000740219226435E-3</v>
      </c>
      <c r="CI108">
        <f>[1]!SWTEST(L3:L102)</f>
        <v>8.3389325270810666E-4</v>
      </c>
      <c r="CJ108">
        <f>[1]!SWTEST(M3:M102)</f>
        <v>0.1790946225170903</v>
      </c>
      <c r="CK108">
        <f>[1]!SWTEST(N3:N102)</f>
        <v>2.0399505892305658E-3</v>
      </c>
      <c r="CL108">
        <f>[1]!SWTEST(O3:O102)</f>
        <v>0.16459187841047473</v>
      </c>
      <c r="CM108">
        <f>[1]!SWTEST(P3:P102)</f>
        <v>5.7688168686453878E-8</v>
      </c>
      <c r="CN108">
        <f>[1]!SWTEST(Q3:Q102)</f>
        <v>1.1225874033535144E-2</v>
      </c>
      <c r="CO108">
        <f>[1]!SWTEST(R3:R102)</f>
        <v>9.9690886707981541E-4</v>
      </c>
      <c r="CP108">
        <f>[1]!SWTEST(S3:S102)</f>
        <v>8.8092380642579293E-2</v>
      </c>
      <c r="CQ108">
        <f>[1]!SWTEST(T3:T102)</f>
        <v>9.9690886707981541E-4</v>
      </c>
      <c r="CR108">
        <f>[1]!SWTEST(U3:U102)</f>
        <v>0.13771931444216312</v>
      </c>
      <c r="CS108">
        <f>[1]!SWTEST(V3:V102)</f>
        <v>5.4556757222989916E-8</v>
      </c>
      <c r="CT108">
        <f>[1]!SWTEST(W3:W102)</f>
        <v>0</v>
      </c>
      <c r="CU108">
        <f>[1]!SWTEST(X3:X102)</f>
        <v>0.22588682003966576</v>
      </c>
      <c r="CV108">
        <f>[1]!SWTEST(Y3:Y102)</f>
        <v>5.4556757222989916E-8</v>
      </c>
      <c r="CW108">
        <f>[1]!SWTEST(Z3:Z102)</f>
        <v>0</v>
      </c>
      <c r="CX108">
        <f>[1]!SWTEST(AA3:AA102)</f>
        <v>1.927546873653263E-2</v>
      </c>
      <c r="CY108">
        <f>[1]!SWTEST(AB3:AB102)</f>
        <v>8.6705012058985176E-9</v>
      </c>
      <c r="CZ108">
        <f>[1]!SWTEST(AC3:AC102)</f>
        <v>0</v>
      </c>
      <c r="DA108">
        <f>[1]!SWTEST(AD3:AD102)</f>
        <v>0.12869850344411971</v>
      </c>
      <c r="DB108">
        <f>[1]!SWTEST(AE3:AE102)</f>
        <v>5.4556757222989916E-8</v>
      </c>
      <c r="DC108">
        <f>[1]!SWTEST(AF3:AF102)</f>
        <v>0</v>
      </c>
      <c r="DD108">
        <f>[1]!SWTEST(AG3:AG102)</f>
        <v>7.4117276942873733E-2</v>
      </c>
      <c r="DE108">
        <f>[1]!SWTEST(AH3:AH102)</f>
        <v>5.4556757222989916E-8</v>
      </c>
      <c r="DF108">
        <f>[1]!SWTEST(AI3:AI102)</f>
        <v>0</v>
      </c>
    </row>
    <row r="109" spans="1:110" x14ac:dyDescent="0.45">
      <c r="A109" t="s">
        <v>3</v>
      </c>
      <c r="B109">
        <f>MEDIAN(A3:A102)</f>
        <v>5.412337245047635E-14</v>
      </c>
      <c r="C109">
        <f t="shared" ref="C109:AJ109" si="7">MEDIAN(B3:B102)</f>
        <v>5.8675286851439447E-14</v>
      </c>
      <c r="D109">
        <f t="shared" si="7"/>
        <v>5.412337245047635E-14</v>
      </c>
      <c r="E109">
        <f t="shared" si="7"/>
        <v>5.8730798002670705E-14</v>
      </c>
      <c r="F109">
        <f t="shared" si="7"/>
        <v>5.4067861299245098E-14</v>
      </c>
      <c r="G109">
        <f t="shared" si="7"/>
        <v>6.0840221749458503E-14</v>
      </c>
      <c r="H109">
        <f t="shared" si="7"/>
        <v>5.3956838996782602E-14</v>
      </c>
      <c r="I109">
        <f t="shared" si="7"/>
        <v>5.8675286851439447E-14</v>
      </c>
      <c r="J109">
        <f t="shared" si="7"/>
        <v>5.3845816694319998E-14</v>
      </c>
      <c r="K109">
        <f t="shared" si="7"/>
        <v>5.8675286851439447E-14</v>
      </c>
      <c r="L109">
        <f t="shared" si="7"/>
        <v>5.3845816694319998E-14</v>
      </c>
      <c r="M109">
        <f t="shared" si="7"/>
        <v>5.7176485768195499E-14</v>
      </c>
      <c r="N109">
        <f t="shared" si="7"/>
        <v>5.3845816694319998E-14</v>
      </c>
      <c r="O109">
        <f t="shared" si="7"/>
        <v>5.7176485768195499E-14</v>
      </c>
      <c r="P109">
        <f t="shared" si="7"/>
        <v>5.4400928206632601E-14</v>
      </c>
      <c r="Q109">
        <f t="shared" si="7"/>
        <v>5.9952043329758403E-14</v>
      </c>
      <c r="R109">
        <f t="shared" si="7"/>
        <v>5.3956838996782602E-14</v>
      </c>
      <c r="S109">
        <f t="shared" si="7"/>
        <v>5.7231996919426744E-14</v>
      </c>
      <c r="T109">
        <f t="shared" si="7"/>
        <v>5.3956838996782602E-14</v>
      </c>
      <c r="U109">
        <f t="shared" si="7"/>
        <v>5.7231996919426744E-14</v>
      </c>
      <c r="V109">
        <f t="shared" si="7"/>
        <v>5.3845816694319998E-14</v>
      </c>
      <c r="W109">
        <f t="shared" si="7"/>
        <v>6.1728400169158704E-14</v>
      </c>
      <c r="X109">
        <f t="shared" si="7"/>
        <v>5.3734794391857501E-14</v>
      </c>
      <c r="Y109">
        <f t="shared" si="7"/>
        <v>5.3845816694319998E-14</v>
      </c>
      <c r="Z109">
        <f t="shared" si="7"/>
        <v>6.1728400169158704E-14</v>
      </c>
      <c r="AA109">
        <f t="shared" si="7"/>
        <v>5.3734794391857501E-14</v>
      </c>
      <c r="AB109" s="20">
        <f t="shared" si="7"/>
        <v>5.3734794391857501E-14</v>
      </c>
      <c r="AC109" s="20">
        <f t="shared" si="7"/>
        <v>6.4503957730721595E-14</v>
      </c>
      <c r="AD109" s="20">
        <f t="shared" si="7"/>
        <v>5.3734794391857501E-14</v>
      </c>
      <c r="AE109">
        <f t="shared" si="7"/>
        <v>5.3845816694319998E-14</v>
      </c>
      <c r="AF109">
        <f t="shared" si="7"/>
        <v>6.1728400169158704E-14</v>
      </c>
      <c r="AG109">
        <f t="shared" si="7"/>
        <v>5.3734794391857501E-14</v>
      </c>
      <c r="AH109">
        <f t="shared" si="7"/>
        <v>5.3845816694319998E-14</v>
      </c>
      <c r="AI109">
        <f t="shared" si="7"/>
        <v>6.1728400169158704E-14</v>
      </c>
      <c r="AJ109">
        <f t="shared" si="7"/>
        <v>5.3734794391857501E-14</v>
      </c>
      <c r="AL109" t="s">
        <v>27</v>
      </c>
      <c r="AM109" s="8">
        <f t="shared" ref="AM109:BB111" si="8">MAX(AM116-AM115,0)</f>
        <v>3.8857805861884897E-16</v>
      </c>
      <c r="AN109" s="9">
        <f t="shared" si="8"/>
        <v>1.5543122344751939E-15</v>
      </c>
      <c r="AO109" s="9">
        <f t="shared" si="8"/>
        <v>2.7755575615635224E-16</v>
      </c>
      <c r="AP109" s="9">
        <f t="shared" si="8"/>
        <v>1.5543122344752065E-15</v>
      </c>
      <c r="AQ109" s="9">
        <f t="shared" si="8"/>
        <v>3.3306690738759745E-16</v>
      </c>
      <c r="AR109" s="9">
        <f t="shared" si="8"/>
        <v>1.1102230246251061E-15</v>
      </c>
      <c r="AS109" s="9">
        <f t="shared" si="8"/>
        <v>3.3306690738760376E-16</v>
      </c>
      <c r="AT109" s="9">
        <f t="shared" si="8"/>
        <v>1.5543122344751939E-15</v>
      </c>
      <c r="AU109" s="9">
        <f t="shared" si="8"/>
        <v>2.2204460492499975E-16</v>
      </c>
      <c r="AV109" s="9">
        <f t="shared" si="8"/>
        <v>1.5543122344751939E-15</v>
      </c>
      <c r="AW109" s="9">
        <f t="shared" si="8"/>
        <v>2.2204460492499975E-16</v>
      </c>
      <c r="AX109" s="9">
        <f t="shared" si="8"/>
        <v>9.9920072216259671E-16</v>
      </c>
      <c r="AY109" s="9">
        <f t="shared" si="8"/>
        <v>2.2204460492499975E-16</v>
      </c>
      <c r="AZ109" s="9">
        <f t="shared" si="8"/>
        <v>9.9920072216259671E-16</v>
      </c>
      <c r="BA109" s="9">
        <f t="shared" si="8"/>
        <v>2.2204460492499975E-16</v>
      </c>
      <c r="BB109" s="9">
        <f t="shared" si="8"/>
        <v>1.8041124150158541E-15</v>
      </c>
      <c r="BC109" s="9">
        <f t="shared" si="6"/>
        <v>2.2204460492510073E-16</v>
      </c>
      <c r="BD109" s="9">
        <f t="shared" si="6"/>
        <v>1.0547118733938419E-15</v>
      </c>
      <c r="BE109" s="9">
        <f t="shared" si="6"/>
        <v>2.2204460492510073E-16</v>
      </c>
      <c r="BF109" s="9">
        <f t="shared" si="6"/>
        <v>1.0547118733938419E-15</v>
      </c>
      <c r="BG109" s="9">
        <f t="shared" si="6"/>
        <v>2.2204460492499975E-16</v>
      </c>
      <c r="BH109" s="9">
        <f t="shared" si="6"/>
        <v>1.8596235662471751E-15</v>
      </c>
      <c r="BI109" s="9">
        <f t="shared" si="6"/>
        <v>0</v>
      </c>
      <c r="BJ109" s="9">
        <f t="shared" si="6"/>
        <v>2.2204460492499975E-16</v>
      </c>
      <c r="BK109" s="9">
        <f t="shared" si="6"/>
        <v>1.8596235662471751E-15</v>
      </c>
      <c r="BL109" s="9">
        <f t="shared" si="6"/>
        <v>0</v>
      </c>
      <c r="BM109" s="9">
        <f t="shared" si="6"/>
        <v>2.2204460492499975E-16</v>
      </c>
      <c r="BN109" s="9">
        <f t="shared" si="6"/>
        <v>3.2196467714129918E-15</v>
      </c>
      <c r="BO109" s="9">
        <f t="shared" si="6"/>
        <v>0</v>
      </c>
      <c r="BP109" s="9">
        <f t="shared" si="6"/>
        <v>3.3306690738749648E-16</v>
      </c>
      <c r="BQ109" s="9">
        <f t="shared" si="6"/>
        <v>1.8596235662471751E-15</v>
      </c>
      <c r="BR109" s="9">
        <f t="shared" si="6"/>
        <v>0</v>
      </c>
      <c r="BS109" s="9">
        <f t="shared" si="6"/>
        <v>3.3306690738749648E-16</v>
      </c>
      <c r="BT109" s="9">
        <f t="shared" si="6"/>
        <v>1.8596235662471751E-15</v>
      </c>
      <c r="BU109" s="10">
        <f t="shared" si="6"/>
        <v>0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</v>
      </c>
      <c r="B110">
        <f>MODE(A3:A102)</f>
        <v>5.4178883601707601E-14</v>
      </c>
      <c r="C110">
        <f t="shared" ref="C110:AJ110" si="9">MODE(B3:B102)</f>
        <v>6.0174087934683396E-14</v>
      </c>
      <c r="D110">
        <f t="shared" si="9"/>
        <v>5.4067861299245098E-14</v>
      </c>
      <c r="E110">
        <f t="shared" si="9"/>
        <v>5.8286708792820706E-14</v>
      </c>
      <c r="F110">
        <f t="shared" si="9"/>
        <v>5.4067861299245098E-14</v>
      </c>
      <c r="G110">
        <f t="shared" si="9"/>
        <v>6.0285110237146E-14</v>
      </c>
      <c r="H110">
        <f t="shared" si="9"/>
        <v>5.3734794391857501E-14</v>
      </c>
      <c r="I110">
        <f t="shared" si="9"/>
        <v>6.0174087934683396E-14</v>
      </c>
      <c r="J110">
        <f t="shared" si="9"/>
        <v>5.3956838996782602E-14</v>
      </c>
      <c r="K110">
        <f t="shared" si="9"/>
        <v>6.0174087934683396E-14</v>
      </c>
      <c r="L110">
        <f t="shared" si="9"/>
        <v>5.3623772089394998E-14</v>
      </c>
      <c r="M110">
        <f t="shared" si="9"/>
        <v>5.5955240441107801E-14</v>
      </c>
      <c r="N110">
        <f t="shared" si="9"/>
        <v>5.3845816694319998E-14</v>
      </c>
      <c r="O110">
        <f t="shared" si="9"/>
        <v>5.5955240441107801E-14</v>
      </c>
      <c r="P110">
        <f t="shared" si="9"/>
        <v>5.4178883601707601E-14</v>
      </c>
      <c r="Q110">
        <f t="shared" si="9"/>
        <v>5.9952043329758403E-14</v>
      </c>
      <c r="R110">
        <f t="shared" si="9"/>
        <v>5.4067861299245098E-14</v>
      </c>
      <c r="S110">
        <f t="shared" si="9"/>
        <v>5.5955240441107801E-14</v>
      </c>
      <c r="T110">
        <f t="shared" si="9"/>
        <v>5.3845816694319998E-14</v>
      </c>
      <c r="U110">
        <f t="shared" si="9"/>
        <v>5.5955240441107801E-14</v>
      </c>
      <c r="V110">
        <f t="shared" si="9"/>
        <v>5.3734794391857501E-14</v>
      </c>
      <c r="W110">
        <f t="shared" si="9"/>
        <v>6.1728400169158704E-14</v>
      </c>
      <c r="X110">
        <f t="shared" si="9"/>
        <v>5.3734794391857501E-14</v>
      </c>
      <c r="Y110">
        <f t="shared" si="9"/>
        <v>5.3734794391857501E-14</v>
      </c>
      <c r="Z110">
        <f t="shared" si="9"/>
        <v>6.1728400169158704E-14</v>
      </c>
      <c r="AA110">
        <f t="shared" si="9"/>
        <v>5.3734794391857501E-14</v>
      </c>
      <c r="AB110" s="20">
        <f t="shared" si="9"/>
        <v>5.3512749786932501E-14</v>
      </c>
      <c r="AC110" s="20">
        <f t="shared" si="9"/>
        <v>6.2394533983933798E-14</v>
      </c>
      <c r="AD110" s="20">
        <f t="shared" si="9"/>
        <v>5.3734794391857501E-14</v>
      </c>
      <c r="AE110">
        <f t="shared" si="9"/>
        <v>5.3845816694319998E-14</v>
      </c>
      <c r="AF110">
        <f t="shared" si="9"/>
        <v>6.1728400169158704E-14</v>
      </c>
      <c r="AG110">
        <f t="shared" si="9"/>
        <v>5.3734794391857501E-14</v>
      </c>
      <c r="AH110">
        <f t="shared" si="9"/>
        <v>5.3956838996782602E-14</v>
      </c>
      <c r="AI110">
        <f t="shared" si="9"/>
        <v>6.1728400169158704E-14</v>
      </c>
      <c r="AJ110">
        <f t="shared" si="9"/>
        <v>5.3734794391857501E-14</v>
      </c>
      <c r="AL110" t="s">
        <v>28</v>
      </c>
      <c r="AM110" s="8">
        <f t="shared" si="8"/>
        <v>2.7755575615625127E-16</v>
      </c>
      <c r="AN110" s="9">
        <f t="shared" si="6"/>
        <v>1.9706458687096781E-15</v>
      </c>
      <c r="AO110" s="9">
        <f t="shared" si="6"/>
        <v>3.0531133177187387E-16</v>
      </c>
      <c r="AP110" s="9">
        <f t="shared" si="6"/>
        <v>1.9151347174784203E-15</v>
      </c>
      <c r="AQ110" s="9">
        <f t="shared" si="6"/>
        <v>2.2204460492499975E-16</v>
      </c>
      <c r="AR110" s="9">
        <f t="shared" si="6"/>
        <v>1.8596235662471751E-15</v>
      </c>
      <c r="AS110" s="9">
        <f t="shared" si="6"/>
        <v>2.2204460492499975E-16</v>
      </c>
      <c r="AT110" s="9">
        <f t="shared" si="6"/>
        <v>2.1649348980190553E-15</v>
      </c>
      <c r="AU110" s="9">
        <f t="shared" si="6"/>
        <v>2.4980018054072964E-16</v>
      </c>
      <c r="AV110" s="9">
        <f t="shared" si="6"/>
        <v>2.1649348980190553E-15</v>
      </c>
      <c r="AW110" s="9">
        <f t="shared" si="6"/>
        <v>3.3306690738760376E-16</v>
      </c>
      <c r="AX110" s="9">
        <f t="shared" si="6"/>
        <v>9.99200722162704E-16</v>
      </c>
      <c r="AY110" s="9">
        <f t="shared" si="6"/>
        <v>2.2204460492510073E-16</v>
      </c>
      <c r="AZ110" s="9">
        <f t="shared" si="6"/>
        <v>1.0269562977783329E-15</v>
      </c>
      <c r="BA110" s="9">
        <f t="shared" si="6"/>
        <v>3.3306690738759745E-16</v>
      </c>
      <c r="BB110" s="9">
        <f t="shared" si="6"/>
        <v>2.2482016248659294E-15</v>
      </c>
      <c r="BC110" s="9">
        <f t="shared" si="6"/>
        <v>2.2204460492499975E-16</v>
      </c>
      <c r="BD110" s="9">
        <f t="shared" si="6"/>
        <v>1.0547118733939618E-15</v>
      </c>
      <c r="BE110" s="9">
        <f t="shared" si="6"/>
        <v>1.1102230246249672E-16</v>
      </c>
      <c r="BF110" s="9">
        <f t="shared" si="6"/>
        <v>1.0547118733939618E-15</v>
      </c>
      <c r="BG110" s="9">
        <f t="shared" si="6"/>
        <v>3.3306690738760376E-16</v>
      </c>
      <c r="BH110" s="9">
        <f t="shared" si="6"/>
        <v>2.8033131371785203E-15</v>
      </c>
      <c r="BI110" s="9">
        <f t="shared" si="6"/>
        <v>0</v>
      </c>
      <c r="BJ110" s="9">
        <f t="shared" si="6"/>
        <v>3.3306690738760376E-16</v>
      </c>
      <c r="BK110" s="9">
        <f t="shared" si="6"/>
        <v>2.8033131371785203E-15</v>
      </c>
      <c r="BL110" s="9">
        <f t="shared" si="6"/>
        <v>0</v>
      </c>
      <c r="BM110" s="9">
        <f t="shared" si="6"/>
        <v>3.3306690738759745E-16</v>
      </c>
      <c r="BN110" s="9">
        <f t="shared" si="6"/>
        <v>4.1633363423442865E-15</v>
      </c>
      <c r="BO110" s="9">
        <f t="shared" si="6"/>
        <v>0</v>
      </c>
      <c r="BP110" s="9">
        <f t="shared" si="6"/>
        <v>2.4980018054072964E-16</v>
      </c>
      <c r="BQ110" s="9">
        <f t="shared" si="6"/>
        <v>2.8033131371785203E-15</v>
      </c>
      <c r="BR110" s="9">
        <f t="shared" si="6"/>
        <v>0</v>
      </c>
      <c r="BS110" s="9">
        <f t="shared" si="6"/>
        <v>3.3306690738760376E-16</v>
      </c>
      <c r="BT110" s="9">
        <f t="shared" si="6"/>
        <v>2.8033131371785203E-15</v>
      </c>
      <c r="BU110" s="10">
        <f t="shared" si="6"/>
        <v>0</v>
      </c>
      <c r="BW110" s="1" t="s">
        <v>35</v>
      </c>
      <c r="BX110" s="14" t="str">
        <f>IF(BX108&lt;BX109,"no","yes")</f>
        <v>no</v>
      </c>
      <c r="BY110" s="14" t="str">
        <f t="shared" ref="BY110:DF110" si="10">IF(BY108&lt;BY109,"no","yes")</f>
        <v>no</v>
      </c>
      <c r="BZ110" s="14" t="str">
        <f t="shared" si="10"/>
        <v>yes</v>
      </c>
      <c r="CA110" s="14" t="str">
        <f t="shared" si="10"/>
        <v>no</v>
      </c>
      <c r="CB110" s="14" t="str">
        <f t="shared" si="10"/>
        <v>yes</v>
      </c>
      <c r="CC110" s="14" t="str">
        <f t="shared" si="10"/>
        <v>no</v>
      </c>
      <c r="CD110" s="14" t="str">
        <f t="shared" si="10"/>
        <v>yes</v>
      </c>
      <c r="CE110" s="14" t="str">
        <f t="shared" si="10"/>
        <v>no</v>
      </c>
      <c r="CF110" s="14" t="str">
        <f t="shared" si="10"/>
        <v>yes</v>
      </c>
      <c r="CG110" s="14" t="str">
        <f t="shared" si="10"/>
        <v>no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yes</v>
      </c>
      <c r="CK110" s="14" t="str">
        <f t="shared" si="10"/>
        <v>no</v>
      </c>
      <c r="CL110" s="14" t="str">
        <f t="shared" si="10"/>
        <v>yes</v>
      </c>
      <c r="CM110" s="14" t="str">
        <f t="shared" si="10"/>
        <v>no</v>
      </c>
      <c r="CN110" s="14" t="str">
        <f t="shared" si="10"/>
        <v>no</v>
      </c>
      <c r="CO110" s="14" t="str">
        <f t="shared" si="10"/>
        <v>no</v>
      </c>
      <c r="CP110" s="14" t="str">
        <f t="shared" si="10"/>
        <v>yes</v>
      </c>
      <c r="CQ110" s="14" t="str">
        <f t="shared" si="10"/>
        <v>no</v>
      </c>
      <c r="CR110" s="14" t="str">
        <f t="shared" si="10"/>
        <v>yes</v>
      </c>
      <c r="CS110" s="14" t="str">
        <f t="shared" si="10"/>
        <v>no</v>
      </c>
      <c r="CT110" s="14" t="str">
        <f t="shared" si="10"/>
        <v>no</v>
      </c>
      <c r="CU110" s="14" t="str">
        <f t="shared" si="10"/>
        <v>yes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no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yes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yes</v>
      </c>
      <c r="DE110" s="14" t="str">
        <f t="shared" si="10"/>
        <v>no</v>
      </c>
      <c r="DF110" s="14" t="str">
        <f t="shared" si="10"/>
        <v>no</v>
      </c>
    </row>
    <row r="111" spans="1:110" x14ac:dyDescent="0.45">
      <c r="A111" t="s">
        <v>5</v>
      </c>
      <c r="B111">
        <f>_xlfn.STDEV.S(A3:A102)</f>
        <v>4.8236822631970918E-16</v>
      </c>
      <c r="C111">
        <f t="shared" ref="C111:AJ111" si="11">_xlfn.STDEV.S(B3:B102)</f>
        <v>2.9658591954658431E-15</v>
      </c>
      <c r="D111">
        <f t="shared" si="11"/>
        <v>4.3402808962251982E-16</v>
      </c>
      <c r="E111">
        <f t="shared" si="11"/>
        <v>2.9506879203519888E-15</v>
      </c>
      <c r="F111">
        <f t="shared" si="11"/>
        <v>4.293848340160607E-16</v>
      </c>
      <c r="G111">
        <f t="shared" si="11"/>
        <v>2.8955538041420747E-15</v>
      </c>
      <c r="H111">
        <f t="shared" si="11"/>
        <v>3.9661573832974905E-16</v>
      </c>
      <c r="I111">
        <f t="shared" si="11"/>
        <v>3.0026236614920503E-15</v>
      </c>
      <c r="J111">
        <f t="shared" si="11"/>
        <v>3.8358116645851374E-16</v>
      </c>
      <c r="K111">
        <f t="shared" si="11"/>
        <v>3.0026236614920503E-15</v>
      </c>
      <c r="L111">
        <f t="shared" si="11"/>
        <v>3.5638230708671519E-16</v>
      </c>
      <c r="M111">
        <f t="shared" si="11"/>
        <v>1.7618365583660232E-15</v>
      </c>
      <c r="N111">
        <f t="shared" si="11"/>
        <v>3.5768129360061646E-16</v>
      </c>
      <c r="O111">
        <f t="shared" si="11"/>
        <v>1.7803960801743846E-15</v>
      </c>
      <c r="P111">
        <f t="shared" si="11"/>
        <v>4.2693638736688495E-16</v>
      </c>
      <c r="Q111">
        <f t="shared" si="11"/>
        <v>3.5527856953785222E-15</v>
      </c>
      <c r="R111">
        <f t="shared" si="11"/>
        <v>2.9517291116385973E-16</v>
      </c>
      <c r="S111">
        <f t="shared" si="11"/>
        <v>1.7609752645104352E-15</v>
      </c>
      <c r="T111">
        <f t="shared" si="11"/>
        <v>2.9155700942941246E-16</v>
      </c>
      <c r="U111">
        <f t="shared" si="11"/>
        <v>1.7609752645104352E-15</v>
      </c>
      <c r="V111">
        <f t="shared" si="11"/>
        <v>4.4645335529001946E-16</v>
      </c>
      <c r="W111">
        <f t="shared" si="11"/>
        <v>5.1086561255472103E-15</v>
      </c>
      <c r="X111">
        <f t="shared" si="11"/>
        <v>5.7084122932324559E-29</v>
      </c>
      <c r="Y111">
        <f t="shared" si="11"/>
        <v>4.434312798046492E-16</v>
      </c>
      <c r="Z111">
        <f t="shared" si="11"/>
        <v>5.1086561255472103E-15</v>
      </c>
      <c r="AA111">
        <f t="shared" si="11"/>
        <v>5.7084122932324559E-29</v>
      </c>
      <c r="AB111" s="20">
        <f t="shared" si="11"/>
        <v>4.4231801204298662E-16</v>
      </c>
      <c r="AC111" s="20">
        <f t="shared" si="11"/>
        <v>6.4082026196501897E-15</v>
      </c>
      <c r="AD111" s="20">
        <f t="shared" si="11"/>
        <v>5.7084122932324559E-29</v>
      </c>
      <c r="AE111">
        <f t="shared" si="11"/>
        <v>4.12550283405466E-16</v>
      </c>
      <c r="AF111">
        <f t="shared" si="11"/>
        <v>5.1086561255472103E-15</v>
      </c>
      <c r="AG111">
        <f t="shared" si="11"/>
        <v>5.7084122932324559E-29</v>
      </c>
      <c r="AH111">
        <f t="shared" si="11"/>
        <v>4.7340068832914748E-16</v>
      </c>
      <c r="AI111">
        <f t="shared" si="11"/>
        <v>5.1086561255472103E-15</v>
      </c>
      <c r="AJ111">
        <f t="shared" si="11"/>
        <v>5.7084122932324559E-29</v>
      </c>
      <c r="AL111" t="s">
        <v>29</v>
      </c>
      <c r="AM111" s="8">
        <f t="shared" si="8"/>
        <v>8.8817841970009999E-16</v>
      </c>
      <c r="AN111" s="9">
        <f t="shared" si="6"/>
        <v>5.0792703376600786E-15</v>
      </c>
      <c r="AO111" s="9">
        <f t="shared" si="6"/>
        <v>8.6042284408447739E-16</v>
      </c>
      <c r="AP111" s="9">
        <f t="shared" si="6"/>
        <v>4.7462034302725695E-15</v>
      </c>
      <c r="AQ111" s="9">
        <f t="shared" si="6"/>
        <v>8.8817841970009999E-16</v>
      </c>
      <c r="AR111" s="9">
        <f t="shared" si="6"/>
        <v>5.5788706987414242E-15</v>
      </c>
      <c r="AS111" s="9">
        <f t="shared" si="6"/>
        <v>6.6613381477510024E-16</v>
      </c>
      <c r="AT111" s="9">
        <f t="shared" si="6"/>
        <v>4.5519144009631923E-15</v>
      </c>
      <c r="AU111" s="9">
        <f t="shared" si="6"/>
        <v>7.4940054162197435E-16</v>
      </c>
      <c r="AV111" s="9">
        <f t="shared" si="6"/>
        <v>4.5519144009631923E-15</v>
      </c>
      <c r="AW111" s="9">
        <f t="shared" si="6"/>
        <v>4.4408920985010048E-16</v>
      </c>
      <c r="AX111" s="9">
        <f t="shared" si="6"/>
        <v>4.1078251911130035E-15</v>
      </c>
      <c r="AY111" s="9">
        <f t="shared" si="6"/>
        <v>7.7715611723760327E-16</v>
      </c>
      <c r="AZ111" s="9">
        <f t="shared" si="6"/>
        <v>4.0800696154973746E-15</v>
      </c>
      <c r="BA111" s="9">
        <f t="shared" si="6"/>
        <v>7.7715611723760327E-16</v>
      </c>
      <c r="BB111" s="9">
        <f t="shared" si="6"/>
        <v>7.7438055967604669E-15</v>
      </c>
      <c r="BC111" s="9">
        <f t="shared" si="6"/>
        <v>4.4408920985010048E-16</v>
      </c>
      <c r="BD111" s="9">
        <f t="shared" si="6"/>
        <v>3.9968028886505004E-15</v>
      </c>
      <c r="BE111" s="9">
        <f t="shared" si="6"/>
        <v>6.6613381477510024E-16</v>
      </c>
      <c r="BF111" s="9">
        <f t="shared" si="6"/>
        <v>3.9968028886505004E-15</v>
      </c>
      <c r="BG111" s="9">
        <f t="shared" si="6"/>
        <v>1.2212453270876974E-15</v>
      </c>
      <c r="BH111" s="9">
        <f t="shared" si="6"/>
        <v>6.8556271770602785E-15</v>
      </c>
      <c r="BI111" s="9">
        <f t="shared" si="6"/>
        <v>0</v>
      </c>
      <c r="BJ111" s="9">
        <f t="shared" si="6"/>
        <v>1.2212453270876974E-15</v>
      </c>
      <c r="BK111" s="9">
        <f t="shared" si="6"/>
        <v>6.8556271770602785E-15</v>
      </c>
      <c r="BL111" s="9">
        <f t="shared" si="6"/>
        <v>0</v>
      </c>
      <c r="BM111" s="9">
        <f t="shared" si="6"/>
        <v>8.8817841970009999E-16</v>
      </c>
      <c r="BN111" s="9">
        <f t="shared" si="6"/>
        <v>8.0491169285324228E-15</v>
      </c>
      <c r="BO111" s="9">
        <f t="shared" si="6"/>
        <v>0</v>
      </c>
      <c r="BP111" s="9">
        <f t="shared" si="6"/>
        <v>7.4940054162197435E-16</v>
      </c>
      <c r="BQ111" s="9">
        <f t="shared" si="6"/>
        <v>6.8556271770602785E-15</v>
      </c>
      <c r="BR111" s="9">
        <f t="shared" si="6"/>
        <v>0</v>
      </c>
      <c r="BS111" s="9">
        <f t="shared" si="6"/>
        <v>1.1102230246250997E-15</v>
      </c>
      <c r="BT111" s="9">
        <f t="shared" si="6"/>
        <v>6.8556271770602785E-15</v>
      </c>
      <c r="BU111" s="10">
        <f t="shared" si="6"/>
        <v>0</v>
      </c>
    </row>
    <row r="112" spans="1:110" x14ac:dyDescent="0.45">
      <c r="A112" t="s">
        <v>6</v>
      </c>
      <c r="B112">
        <f>_xlfn.VAR.S(A3:A102)</f>
        <v>2.326791057628222E-31</v>
      </c>
      <c r="C112">
        <f t="shared" ref="C112:AJ112" si="12">_xlfn.VAR.S(B3:B102)</f>
        <v>8.7963207673292986E-30</v>
      </c>
      <c r="D112">
        <f t="shared" si="12"/>
        <v>1.8838038258137411E-31</v>
      </c>
      <c r="E112">
        <f t="shared" si="12"/>
        <v>8.706559203311145E-30</v>
      </c>
      <c r="F112">
        <f t="shared" si="12"/>
        <v>1.8437133568299999E-31</v>
      </c>
      <c r="G112">
        <f t="shared" si="12"/>
        <v>8.3842318326816413E-30</v>
      </c>
      <c r="H112">
        <f t="shared" si="12"/>
        <v>1.5730404389085196E-31</v>
      </c>
      <c r="I112">
        <f t="shared" si="12"/>
        <v>9.0157488525519276E-30</v>
      </c>
      <c r="J112">
        <f t="shared" si="12"/>
        <v>1.4713451126167404E-31</v>
      </c>
      <c r="K112">
        <f t="shared" si="12"/>
        <v>9.0157488525519276E-30</v>
      </c>
      <c r="L112">
        <f t="shared" si="12"/>
        <v>1.2700834880444977E-31</v>
      </c>
      <c r="M112">
        <f t="shared" si="12"/>
        <v>3.1040680583950336E-30</v>
      </c>
      <c r="N112">
        <f t="shared" si="12"/>
        <v>1.2793590779181039E-31</v>
      </c>
      <c r="O112">
        <f t="shared" si="12"/>
        <v>3.1698102023003139E-30</v>
      </c>
      <c r="P112">
        <f t="shared" si="12"/>
        <v>1.8227467885788683E-31</v>
      </c>
      <c r="Q112">
        <f t="shared" si="12"/>
        <v>1.2622286197286247E-29</v>
      </c>
      <c r="R112">
        <f t="shared" si="12"/>
        <v>8.7127047484947827E-32</v>
      </c>
      <c r="S112">
        <f t="shared" si="12"/>
        <v>3.1010338822175976E-30</v>
      </c>
      <c r="T112">
        <f t="shared" si="12"/>
        <v>8.5005489747422521E-32</v>
      </c>
      <c r="U112">
        <f t="shared" si="12"/>
        <v>3.1010338822175976E-30</v>
      </c>
      <c r="V112">
        <f t="shared" si="12"/>
        <v>1.9932059844971637E-31</v>
      </c>
      <c r="W112">
        <f t="shared" si="12"/>
        <v>2.6098367409091035E-29</v>
      </c>
      <c r="X112">
        <f t="shared" si="12"/>
        <v>3.2585970909527431E-57</v>
      </c>
      <c r="Y112">
        <f t="shared" si="12"/>
        <v>1.9663129990918909E-31</v>
      </c>
      <c r="Z112">
        <f t="shared" si="12"/>
        <v>2.6098367409091035E-29</v>
      </c>
      <c r="AA112">
        <f t="shared" si="12"/>
        <v>3.2585970909527431E-57</v>
      </c>
      <c r="AB112" s="20">
        <f t="shared" si="12"/>
        <v>1.9564522377765965E-31</v>
      </c>
      <c r="AC112" s="20">
        <f t="shared" si="12"/>
        <v>4.1065060814491551E-29</v>
      </c>
      <c r="AD112" s="20">
        <f t="shared" si="12"/>
        <v>3.2585970909527431E-57</v>
      </c>
      <c r="AE112">
        <f t="shared" si="12"/>
        <v>1.7019773633793033E-31</v>
      </c>
      <c r="AF112">
        <f t="shared" si="12"/>
        <v>2.6098367409091035E-29</v>
      </c>
      <c r="AG112">
        <f t="shared" si="12"/>
        <v>3.2585970909527431E-57</v>
      </c>
      <c r="AH112">
        <f t="shared" si="12"/>
        <v>2.2410821171051066E-31</v>
      </c>
      <c r="AI112">
        <f t="shared" si="12"/>
        <v>2.6098367409091035E-29</v>
      </c>
      <c r="AJ112">
        <f t="shared" si="12"/>
        <v>3.2585970909527431E-57</v>
      </c>
      <c r="AL112" t="s">
        <v>1</v>
      </c>
      <c r="AM112" s="11">
        <f>AM119-$AM121</f>
        <v>5.4127813342574872E-14</v>
      </c>
      <c r="AN112" s="12">
        <f t="shared" ref="AN112:BU112" si="13">AN119-$AM121</f>
        <v>5.9151572529003711E-14</v>
      </c>
      <c r="AO112" s="12">
        <f t="shared" si="13"/>
        <v>5.4138915572821119E-14</v>
      </c>
      <c r="AP112" s="12">
        <f t="shared" si="13"/>
        <v>5.9168225874373086E-14</v>
      </c>
      <c r="AQ112" s="12">
        <f t="shared" si="13"/>
        <v>5.4016791040112356E-14</v>
      </c>
      <c r="AR112" s="12">
        <f t="shared" si="13"/>
        <v>6.1415317276214404E-14</v>
      </c>
      <c r="AS112" s="12">
        <f t="shared" si="13"/>
        <v>5.3939075428388596E-14</v>
      </c>
      <c r="AT112" s="12">
        <f t="shared" si="13"/>
        <v>5.9208193903259593E-14</v>
      </c>
      <c r="AU112" s="12">
        <f t="shared" si="13"/>
        <v>5.3881343831108084E-14</v>
      </c>
      <c r="AV112" s="12">
        <f t="shared" si="13"/>
        <v>5.9208193903259593E-14</v>
      </c>
      <c r="AW112" s="12">
        <f t="shared" si="13"/>
        <v>5.3882454054132708E-14</v>
      </c>
      <c r="AX112" s="12">
        <f t="shared" si="13"/>
        <v>5.7407412157317586E-14</v>
      </c>
      <c r="AY112" s="12">
        <f t="shared" si="13"/>
        <v>5.3888005169255841E-14</v>
      </c>
      <c r="AZ112" s="12">
        <f t="shared" si="13"/>
        <v>5.7432947286883967E-14</v>
      </c>
      <c r="BA112" s="12">
        <f t="shared" si="13"/>
        <v>5.446754158811017E-14</v>
      </c>
      <c r="BB112" s="12">
        <f t="shared" si="13"/>
        <v>6.0581539784720912E-14</v>
      </c>
      <c r="BC112" s="12">
        <f t="shared" si="13"/>
        <v>5.3969051450053467E-14</v>
      </c>
      <c r="BD112" s="12">
        <f t="shared" si="13"/>
        <v>5.7455151747376462E-14</v>
      </c>
      <c r="BE112" s="12">
        <f t="shared" si="13"/>
        <v>5.392908342116696E-14</v>
      </c>
      <c r="BF112" s="12">
        <f t="shared" si="13"/>
        <v>5.7455151747376462E-14</v>
      </c>
      <c r="BG112" s="12">
        <f t="shared" si="13"/>
        <v>5.3904658514625216E-14</v>
      </c>
      <c r="BH112" s="12">
        <f t="shared" si="13"/>
        <v>6.2692073754533334E-14</v>
      </c>
      <c r="BI112" s="12">
        <f t="shared" si="13"/>
        <v>5.3734794391857558E-14</v>
      </c>
      <c r="BJ112" s="12">
        <f t="shared" si="13"/>
        <v>5.3886894946231217E-14</v>
      </c>
      <c r="BK112" s="12">
        <f t="shared" si="13"/>
        <v>6.2692073754533334E-14</v>
      </c>
      <c r="BL112" s="12">
        <f t="shared" si="13"/>
        <v>5.3734794391857558E-14</v>
      </c>
      <c r="BM112" s="12">
        <f t="shared" si="13"/>
        <v>5.3811399780556706E-14</v>
      </c>
      <c r="BN112" s="12">
        <f t="shared" si="13"/>
        <v>6.5538685589672234E-14</v>
      </c>
      <c r="BO112" s="12">
        <f t="shared" si="13"/>
        <v>5.3734794391857558E-14</v>
      </c>
      <c r="BP112" s="12">
        <f t="shared" si="13"/>
        <v>5.3879123385058829E-14</v>
      </c>
      <c r="BQ112" s="12">
        <f t="shared" si="13"/>
        <v>6.2692073754533334E-14</v>
      </c>
      <c r="BR112" s="12">
        <f t="shared" si="13"/>
        <v>5.3734794391857558E-14</v>
      </c>
      <c r="BS112" s="12">
        <f t="shared" si="13"/>
        <v>5.3868021154812581E-14</v>
      </c>
      <c r="BT112" s="12">
        <f t="shared" si="13"/>
        <v>6.2692073754533334E-14</v>
      </c>
      <c r="BU112" s="13">
        <f t="shared" si="13"/>
        <v>5.3734794391857558E-14</v>
      </c>
      <c r="BW112" t="s">
        <v>36</v>
      </c>
    </row>
    <row r="113" spans="1:110" x14ac:dyDescent="0.45">
      <c r="A113" t="s">
        <v>7</v>
      </c>
      <c r="B113">
        <f>KURT(A3:A102)</f>
        <v>-0.61130396599224701</v>
      </c>
      <c r="C113">
        <f t="shared" ref="C113:AJ113" si="14">KURT(B3:B102)</f>
        <v>7.1482809505681164</v>
      </c>
      <c r="D113">
        <f t="shared" si="14"/>
        <v>-0.22810099223672875</v>
      </c>
      <c r="E113">
        <f t="shared" si="14"/>
        <v>7.254739391073052</v>
      </c>
      <c r="F113">
        <f t="shared" si="14"/>
        <v>-0.24759799179369502</v>
      </c>
      <c r="G113">
        <f t="shared" si="14"/>
        <v>4.9305832151462567</v>
      </c>
      <c r="H113">
        <f t="shared" si="14"/>
        <v>-0.54785472294724524</v>
      </c>
      <c r="I113">
        <f t="shared" si="14"/>
        <v>6.5266807871393215</v>
      </c>
      <c r="J113">
        <f t="shared" si="14"/>
        <v>-0.42801883471336355</v>
      </c>
      <c r="K113">
        <f t="shared" si="14"/>
        <v>6.5266807871393215</v>
      </c>
      <c r="L113">
        <f t="shared" si="14"/>
        <v>-0.92031640291678229</v>
      </c>
      <c r="M113">
        <f t="shared" si="14"/>
        <v>0.8012691962092422</v>
      </c>
      <c r="N113">
        <f t="shared" si="14"/>
        <v>0.11239889049166552</v>
      </c>
      <c r="O113">
        <f t="shared" si="14"/>
        <v>0.6348984285456436</v>
      </c>
      <c r="P113">
        <f t="shared" si="14"/>
        <v>-0.33225585385394574</v>
      </c>
      <c r="Q113">
        <f t="shared" si="14"/>
        <v>5.8585989461906731</v>
      </c>
      <c r="R113">
        <f t="shared" si="14"/>
        <v>-0.36897801051991008</v>
      </c>
      <c r="S113">
        <f t="shared" si="14"/>
        <v>0.69673719794809497</v>
      </c>
      <c r="T113">
        <f t="shared" si="14"/>
        <v>0.46431901394430142</v>
      </c>
      <c r="U113">
        <f t="shared" si="14"/>
        <v>0.69673719794809497</v>
      </c>
      <c r="V113">
        <f t="shared" si="14"/>
        <v>0.47822821336465315</v>
      </c>
      <c r="W113">
        <f t="shared" si="14"/>
        <v>5.7404137306394212</v>
      </c>
      <c r="X113">
        <f t="shared" si="14"/>
        <v>-2.041237113402059</v>
      </c>
      <c r="Y113">
        <f t="shared" si="14"/>
        <v>0.45048025669382863</v>
      </c>
      <c r="Z113">
        <f t="shared" si="14"/>
        <v>5.7404137306394212</v>
      </c>
      <c r="AA113">
        <f t="shared" si="14"/>
        <v>-2.041237113402059</v>
      </c>
      <c r="AB113" s="20">
        <f t="shared" si="14"/>
        <v>-0.15356936929237053</v>
      </c>
      <c r="AC113" s="20">
        <f t="shared" si="14"/>
        <v>7.8665737373981326</v>
      </c>
      <c r="AD113" s="20">
        <f t="shared" si="14"/>
        <v>-2.041237113402059</v>
      </c>
      <c r="AE113">
        <f t="shared" si="14"/>
        <v>1.9568917745965919E-2</v>
      </c>
      <c r="AF113">
        <f t="shared" si="14"/>
        <v>5.7404137306394212</v>
      </c>
      <c r="AG113">
        <f t="shared" si="14"/>
        <v>-2.041237113402059</v>
      </c>
      <c r="AH113">
        <f t="shared" si="14"/>
        <v>0.24630557542584519</v>
      </c>
      <c r="AI113">
        <f t="shared" si="14"/>
        <v>5.7404137306394212</v>
      </c>
      <c r="AJ113">
        <f t="shared" si="14"/>
        <v>-2.041237113402059</v>
      </c>
    </row>
    <row r="114" spans="1:110" x14ac:dyDescent="0.45">
      <c r="A114" t="s">
        <v>8</v>
      </c>
      <c r="B114">
        <f>SKEW(A3:A102)</f>
        <v>0.34065914405428288</v>
      </c>
      <c r="C114">
        <f t="shared" ref="C114:AJ114" si="15">SKEW(B3:B102)</f>
        <v>1.7412508276816638</v>
      </c>
      <c r="D114">
        <f t="shared" si="15"/>
        <v>-2.9887676832073204E-2</v>
      </c>
      <c r="E114">
        <f t="shared" si="15"/>
        <v>1.7326271397747064</v>
      </c>
      <c r="F114">
        <f t="shared" si="15"/>
        <v>6.9003121830263858E-2</v>
      </c>
      <c r="G114">
        <f t="shared" si="15"/>
        <v>1.5051907023419622</v>
      </c>
      <c r="H114">
        <f t="shared" si="15"/>
        <v>0.13358102334618899</v>
      </c>
      <c r="I114">
        <f t="shared" si="15"/>
        <v>1.6404923741829931</v>
      </c>
      <c r="J114">
        <f t="shared" si="15"/>
        <v>0.24847690484697488</v>
      </c>
      <c r="K114">
        <f t="shared" si="15"/>
        <v>1.6404923741829931</v>
      </c>
      <c r="L114">
        <f t="shared" si="15"/>
        <v>0.11888104026298681</v>
      </c>
      <c r="M114">
        <f t="shared" si="15"/>
        <v>0.84582031710716576</v>
      </c>
      <c r="N114">
        <f t="shared" si="15"/>
        <v>0.34802543897258303</v>
      </c>
      <c r="O114">
        <f t="shared" si="15"/>
        <v>0.79172730653773438</v>
      </c>
      <c r="P114">
        <f t="shared" si="15"/>
        <v>0.24599357125817867</v>
      </c>
      <c r="Q114">
        <f t="shared" si="15"/>
        <v>1.8450345787660747</v>
      </c>
      <c r="R114">
        <f t="shared" si="15"/>
        <v>0.30380832539249819</v>
      </c>
      <c r="S114">
        <f t="shared" si="15"/>
        <v>0.82500810561729976</v>
      </c>
      <c r="T114">
        <f t="shared" si="15"/>
        <v>0.23027758743201654</v>
      </c>
      <c r="U114">
        <f t="shared" si="15"/>
        <v>0.82500810561729976</v>
      </c>
      <c r="V114">
        <f t="shared" si="15"/>
        <v>0.42331204425942659</v>
      </c>
      <c r="W114">
        <f t="shared" si="15"/>
        <v>1.8414309206424713</v>
      </c>
      <c r="X114">
        <f t="shared" si="15"/>
        <v>-1.0152933031700218</v>
      </c>
      <c r="Y114">
        <f t="shared" si="15"/>
        <v>0.30200326553165674</v>
      </c>
      <c r="Z114">
        <f t="shared" si="15"/>
        <v>1.8414309206424713</v>
      </c>
      <c r="AA114">
        <f t="shared" si="15"/>
        <v>-1.0152933031700218</v>
      </c>
      <c r="AB114" s="20">
        <f t="shared" si="15"/>
        <v>0.459534260345208</v>
      </c>
      <c r="AC114" s="20">
        <f t="shared" si="15"/>
        <v>2.0987172504845795</v>
      </c>
      <c r="AD114" s="20">
        <f t="shared" si="15"/>
        <v>-1.0152933031700218</v>
      </c>
      <c r="AE114">
        <f t="shared" si="15"/>
        <v>0.2247857810792607</v>
      </c>
      <c r="AF114">
        <f t="shared" si="15"/>
        <v>1.8414309206424713</v>
      </c>
      <c r="AG114">
        <f t="shared" si="15"/>
        <v>-1.0152933031700218</v>
      </c>
      <c r="AH114">
        <f t="shared" si="15"/>
        <v>0.45564038809695512</v>
      </c>
      <c r="AI114">
        <f t="shared" si="15"/>
        <v>1.8414309206424713</v>
      </c>
      <c r="AJ114">
        <f t="shared" si="15"/>
        <v>-1.0152933031700218</v>
      </c>
      <c r="AL114" t="s">
        <v>22</v>
      </c>
      <c r="AM114" s="5">
        <f t="array" ref="AM114">MIN(IF(ISBLANK(A3:A102),"",IF(A3:A102&gt;=AM115-$AM104*(AM117-AM115),A3:A102,"")))</f>
        <v>5.3290705182007501E-14</v>
      </c>
      <c r="AN114" s="6">
        <f t="array" ref="AN114">MIN(IF(ISBLANK(B3:B102),"",IF(B3:B102&gt;=AN115-$AM104*(AN117-AN115),B3:B102,"")))</f>
        <v>5.4400928206632601E-14</v>
      </c>
      <c r="AO114" s="6">
        <f t="array" ref="AO114">MIN(IF(ISBLANK(C3:C102),"",IF(C3:C102&gt;=AO115-$AM104*(AO117-AO115),C3:C102,"")))</f>
        <v>5.3179682879544998E-14</v>
      </c>
      <c r="AP114" s="6">
        <f t="array" ref="AP114">MIN(IF(ISBLANK(D3:D102),"",IF(D3:D102&gt;=AP115-$AM104*(AP117-AP115),D3:D102,"")))</f>
        <v>5.4400928206632601E-14</v>
      </c>
      <c r="AQ114" s="6">
        <f t="array" ref="AQ114">MIN(IF(ISBLANK(E3:E102),"",IF(E3:E102&gt;=AQ115-$AM104*(AQ117-AQ115),E3:E102,"")))</f>
        <v>5.3068660577082401E-14</v>
      </c>
      <c r="AR114" s="6">
        <f t="array" ref="AR114">MIN(IF(ISBLANK(F3:F102),"",IF(F3:F102&gt;=AR115-$AM104*(AR117-AR115),F3:F102,"")))</f>
        <v>5.5178084323870198E-14</v>
      </c>
      <c r="AS114" s="6">
        <f t="array" ref="AS114">MIN(IF(ISBLANK(G3:G102),"",IF(G3:G102&gt;=AS115-$AM104*(AS117-AS115),G3:G102,"")))</f>
        <v>5.3179682879544998E-14</v>
      </c>
      <c r="AT114" s="6">
        <f t="array" ref="AT114">MIN(IF(ISBLANK(H3:H102),"",IF(H3:H102&gt;=AT115-$AM104*(AT117-AT115),H3:H102,"")))</f>
        <v>5.4400928206632601E-14</v>
      </c>
      <c r="AU114" s="6">
        <f t="array" ref="AU114">MIN(IF(ISBLANK(I3:I102),"",IF(I3:I102&gt;=AU115-$AM104*(AU117-AU115),I3:I102,"")))</f>
        <v>5.3068660577082401E-14</v>
      </c>
      <c r="AV114" s="6">
        <f t="array" ref="AV114">MIN(IF(ISBLANK(J3:J102),"",IF(J3:J102&gt;=AV115-$AM104*(AV117-AV115),J3:J102,"")))</f>
        <v>5.4400928206632601E-14</v>
      </c>
      <c r="AW114" s="6">
        <f t="array" ref="AW114">MIN(IF(ISBLANK(K3:K102),"",IF(K3:K102&gt;=AW115-$AM104*(AW117-AW115),K3:K102,"")))</f>
        <v>5.3068660577082401E-14</v>
      </c>
      <c r="AX114" s="6">
        <f t="array" ref="AX114">MIN(IF(ISBLANK(L3:L102),"",IF(L3:L102&gt;=AX115-$AM104*(AX117-AX115),L3:L102,"")))</f>
        <v>5.4178883601707601E-14</v>
      </c>
      <c r="AY114" s="6">
        <f t="array" ref="AY114">MIN(IF(ISBLANK(M3:M102),"",IF(M3:M102&gt;=AY115-$AM104*(AY117-AY115),M3:M102,"")))</f>
        <v>5.3068660577082401E-14</v>
      </c>
      <c r="AZ114" s="6">
        <f t="array" ref="AZ114">MIN(IF(ISBLANK(N3:N102),"",IF(N3:N102&gt;=AZ115-$AM104*(AZ117-AZ115),N3:N102,"")))</f>
        <v>5.4178883601707601E-14</v>
      </c>
      <c r="BA114" s="6">
        <f t="array" ref="BA114">MIN(IF(ISBLANK(O3:O102),"",IF(O3:O102&gt;=BA115-$AM104*(BA117-BA115),O3:O102,"")))</f>
        <v>5.3512749786932501E-14</v>
      </c>
      <c r="BB114" s="6">
        <f t="array" ref="BB114">MIN(IF(ISBLANK(P3:P102),"",IF(P3:P102&gt;=BB115-$AM104*(BB117-BB115),P3:P102,"")))</f>
        <v>5.4289905904170098E-14</v>
      </c>
      <c r="BC114" s="6">
        <f t="array" ref="BC114">MIN(IF(ISBLANK(Q3:Q102),"",IF(Q3:Q102&gt;=BC115-$AM104*(BC117-BC115),Q3:Q102,"")))</f>
        <v>5.3401727484469998E-14</v>
      </c>
      <c r="BD114" s="6">
        <f t="array" ref="BD114">MIN(IF(ISBLANK(R3:R102),"",IF(R3:R102&gt;=BD115-$AM104*(BD117-BD115),R3:R102,"")))</f>
        <v>5.4178883601707601E-14</v>
      </c>
      <c r="BE114" s="6">
        <f t="array" ref="BE114">MIN(IF(ISBLANK(S3:S102),"",IF(S3:S102&gt;=BE115-$AM104*(BE117-BE115),S3:S102,"")))</f>
        <v>5.3068660577082401E-14</v>
      </c>
      <c r="BF114" s="6">
        <f t="array" ref="BF114">MIN(IF(ISBLANK(T3:T102),"",IF(T3:T102&gt;=BF115-$AM104*(BF117-BF115),T3:T102,"")))</f>
        <v>5.4178883601707601E-14</v>
      </c>
      <c r="BG114" s="6">
        <f t="array" ref="BG114">MIN(IF(ISBLANK(U3:U102),"",IF(U3:U102&gt;=BG115-$AM104*(BG117-BG115),U3:U102,"")))</f>
        <v>5.2957638274619898E-14</v>
      </c>
      <c r="BH114" s="6">
        <f t="array" ref="BH114">MIN(IF(ISBLANK(V3:V102),"",IF(V3:V102&gt;=BH115-$AM104*(BH117-BH115),V3:V102,"")))</f>
        <v>5.4178883601707601E-14</v>
      </c>
      <c r="BI114" s="6">
        <f t="array" ref="BI114">MIN(IF(ISBLANK(W3:W102),"",IF(W3:W102&gt;=BI115-$AM104*(BI117-BI115),W3:W102,"")))</f>
        <v>5.3734794391857501E-14</v>
      </c>
      <c r="BJ114" s="6">
        <f t="array" ref="BJ114">MIN(IF(ISBLANK(X3:X102),"",IF(X3:X102&gt;=BJ115-$AM104*(BJ117-BJ115),X3:X102,"")))</f>
        <v>5.2957638274619898E-14</v>
      </c>
      <c r="BK114" s="6">
        <f t="array" ref="BK114">MIN(IF(ISBLANK(Y3:Y102),"",IF(Y3:Y102&gt;=BK115-$AM104*(BK117-BK115),Y3:Y102,"")))</f>
        <v>5.4178883601707601E-14</v>
      </c>
      <c r="BL114" s="6">
        <f t="array" ref="BL114">MIN(IF(ISBLANK(Z3:Z102),"",IF(Z3:Z102&gt;=BL115-$AM104*(BL117-BL115),Z3:Z102,"")))</f>
        <v>5.3734794391857501E-14</v>
      </c>
      <c r="BM114" s="6">
        <f t="array" ref="BM114">MIN(IF(ISBLANK(AA3:AA102),"",IF(AA3:AA102&gt;=BM115-$AM104*(BM117-BM115),AA3:AA102,"")))</f>
        <v>5.2846615972157401E-14</v>
      </c>
      <c r="BN114" s="6">
        <f t="array" ref="BN114">MIN(IF(ISBLANK(AB3:AB102),"",IF(AB3:AB102&gt;=BN115-$AM104*(BN117-BN115),AB3:AB102,"")))</f>
        <v>5.4956039718945198E-14</v>
      </c>
      <c r="BO114" s="6">
        <f t="array" ref="BO114">MIN(IF(ISBLANK(AC3:AC102),"",IF(AC3:AC102&gt;=BO115-$AM104*(BO117-BO115),AC3:AC102,"")))</f>
        <v>5.3734794391857501E-14</v>
      </c>
      <c r="BP114" s="6">
        <f t="array" ref="BP114">MIN(IF(ISBLANK(AD3:AD102),"",IF(AD3:AD102&gt;=BP115-$AM104*(BP117-BP115),AD3:AD102,"")))</f>
        <v>5.2846615972157401E-14</v>
      </c>
      <c r="BQ114" s="6">
        <f t="array" ref="BQ114">MIN(IF(ISBLANK(AE3:AE102),"",IF(AE3:AE102&gt;=BQ115-$AM104*(BQ117-BQ115),AE3:AE102,"")))</f>
        <v>5.4178883601707601E-14</v>
      </c>
      <c r="BR114" s="6">
        <f t="array" ref="BR114">MIN(IF(ISBLANK(AF3:AF102),"",IF(AF3:AF102&gt;=BR115-$AM104*(BR117-BR115),AF3:AF102,"")))</f>
        <v>5.3734794391857501E-14</v>
      </c>
      <c r="BS114" s="6">
        <f t="array" ref="BS114">MIN(IF(ISBLANK(AG3:AG102),"",IF(AG3:AG102&gt;=BS115-$AM104*(BS117-BS115),AG3:AG102,"")))</f>
        <v>5.2957638274619898E-14</v>
      </c>
      <c r="BT114" s="6">
        <f t="array" ref="BT114">MIN(IF(ISBLANK(AH3:AH102),"",IF(AH3:AH102&gt;=BT115-$AM104*(BT117-BT115),AH3:AH102,"")))</f>
        <v>5.4178883601707601E-14</v>
      </c>
      <c r="BU114" s="7">
        <f t="array" ref="BU114">MIN(IF(ISBLANK(AI3:AI102),"",IF(AI3:AI102&gt;=BU115-$AM104*(BU117-BU115),AI3:AI102,"")))</f>
        <v>5.3734794391857501E-14</v>
      </c>
      <c r="BW114" s="15" t="s">
        <v>37</v>
      </c>
      <c r="BX114" s="15">
        <f>[1]!DAGOSTINO(A3:A102)</f>
        <v>4.7228302702179636</v>
      </c>
      <c r="BY114" s="15">
        <f>[1]!DAGOSTINO(B3:B102)</f>
        <v>53.52822888651361</v>
      </c>
      <c r="BZ114" s="15">
        <f>[1]!DAGOSTINO(C3:C102)</f>
        <v>0.15232580406897889</v>
      </c>
      <c r="CA114" s="15">
        <f>[1]!DAGOSTINO(D3:D102)</f>
        <v>53.579014762386592</v>
      </c>
      <c r="CB114" s="15">
        <f>[1]!DAGOSTINO(E3:E102)</f>
        <v>0.26492889912420531</v>
      </c>
      <c r="CC114" s="15">
        <f>[1]!DAGOSTINO(F3:F102)</f>
        <v>42.601219988563386</v>
      </c>
      <c r="CD114" s="15">
        <f>[1]!DAGOSTINO(G3:G102)</f>
        <v>2.253187418999862</v>
      </c>
      <c r="CE114" s="15">
        <f>[1]!DAGOSTINO(H3:H102)</f>
        <v>49.846962216481046</v>
      </c>
      <c r="CF114" s="15">
        <f>[1]!DAGOSTINO(I3:I102)</f>
        <v>2.0349013786374126</v>
      </c>
      <c r="CG114" s="15">
        <f>[1]!DAGOSTINO(J3:J102)</f>
        <v>49.846962216481046</v>
      </c>
      <c r="CH114" s="15">
        <f>[1]!DAGOSTINO(K3:K102)</f>
        <v>10.788172217544336</v>
      </c>
      <c r="CI114" s="15">
        <f>[1]!DAGOSTINO(L3:L102)</f>
        <v>12.862248361410552</v>
      </c>
      <c r="CJ114" s="15">
        <f>[1]!DAGOSTINO(M3:M102)</f>
        <v>2.3000839924490926</v>
      </c>
      <c r="CK114" s="15">
        <f>[1]!DAGOSTINO(N3:N102)</f>
        <v>11.12787901097539</v>
      </c>
      <c r="CL114" s="15">
        <f>[1]!DAGOSTINO(O3:O102)</f>
        <v>1.5239055566649675</v>
      </c>
      <c r="CM114" s="15">
        <f>[1]!DAGOSTINO(P3:P102)</f>
        <v>52.659858990312316</v>
      </c>
      <c r="CN114" s="15">
        <f>[1]!DAGOSTINO(Q3:Q102)</f>
        <v>2.2343284990256467</v>
      </c>
      <c r="CO114" s="15">
        <f>[1]!DAGOSTINO(R3:R102)</f>
        <v>12.030172589183184</v>
      </c>
      <c r="CP114" s="15">
        <f>[1]!DAGOSTINO(S3:S102)</f>
        <v>2.0582467789748256</v>
      </c>
      <c r="CQ114" s="15">
        <f>[1]!DAGOSTINO(T3:T102)</f>
        <v>12.030172589183184</v>
      </c>
      <c r="CR114" s="15">
        <f>[1]!DAGOSTINO(U3:U102)</f>
        <v>4.227138957156229</v>
      </c>
      <c r="CS114" s="15">
        <f>[1]!DAGOSTINO(V3:V102)</f>
        <v>52.270839943658359</v>
      </c>
      <c r="CT114" s="15">
        <f>[1]!DAGOSTINO(W3:W102)</f>
        <v>815.61222668803362</v>
      </c>
      <c r="CU114" s="15">
        <f>[1]!DAGOSTINO(X3:X102)</f>
        <v>2.6747268594112334</v>
      </c>
      <c r="CV114" s="15">
        <f>[1]!DAGOSTINO(Y3:Y102)</f>
        <v>52.270839943658359</v>
      </c>
      <c r="CW114" s="15">
        <f>[1]!DAGOSTINO(Z3:Z102)</f>
        <v>815.61222668803362</v>
      </c>
      <c r="CX114" s="15">
        <f>[1]!DAGOSTINO(AA3:AA102)</f>
        <v>3.6143462812792611</v>
      </c>
      <c r="CY114" s="15">
        <f>[1]!DAGOSTINO(AB3:AB102)</f>
        <v>62.818999563731474</v>
      </c>
      <c r="CZ114" s="15">
        <f>[1]!DAGOSTINO(AC3:AC102)</f>
        <v>815.61222668803362</v>
      </c>
      <c r="DA114" s="15">
        <f>[1]!DAGOSTINO(AD3:AD102)</f>
        <v>0.96046111048408866</v>
      </c>
      <c r="DB114" s="15">
        <f>[1]!DAGOSTINO(AE3:AE102)</f>
        <v>52.270839943658359</v>
      </c>
      <c r="DC114" s="15">
        <f>[1]!DAGOSTINO(AF3:AF102)</f>
        <v>815.61222668803362</v>
      </c>
      <c r="DD114" s="15">
        <f>[1]!DAGOSTINO(AG3:AG102)</f>
        <v>3.9916085611694223</v>
      </c>
      <c r="DE114" s="15">
        <f>[1]!DAGOSTINO(AH3:AH102)</f>
        <v>52.270839943658359</v>
      </c>
      <c r="DF114" s="15">
        <f>[1]!DAGOSTINO(AI3:AI102)</f>
        <v>815.61222668803362</v>
      </c>
    </row>
    <row r="115" spans="1:110" x14ac:dyDescent="0.45">
      <c r="A115" t="s">
        <v>9</v>
      </c>
      <c r="B115">
        <f>B116-B117</f>
        <v>1.9984014443251997E-15</v>
      </c>
      <c r="C115">
        <f t="shared" ref="C115:AJ115" si="16">C116-C117</f>
        <v>2.0650148258027893E-14</v>
      </c>
      <c r="D115">
        <f t="shared" si="16"/>
        <v>2.1094237467877028E-15</v>
      </c>
      <c r="E115">
        <f t="shared" si="16"/>
        <v>2.0650148258027893E-14</v>
      </c>
      <c r="F115">
        <f t="shared" si="16"/>
        <v>2.1094237467877974E-15</v>
      </c>
      <c r="G115">
        <f t="shared" si="16"/>
        <v>2.0206059048177906E-14</v>
      </c>
      <c r="H115">
        <f t="shared" si="16"/>
        <v>1.6653345369377033E-15</v>
      </c>
      <c r="I115">
        <f t="shared" si="16"/>
        <v>2.0650148258027893E-14</v>
      </c>
      <c r="J115">
        <f t="shared" si="16"/>
        <v>1.776356839400301E-15</v>
      </c>
      <c r="K115">
        <f t="shared" si="16"/>
        <v>2.0650148258027893E-14</v>
      </c>
      <c r="L115">
        <f t="shared" si="16"/>
        <v>1.5543122344753012E-15</v>
      </c>
      <c r="M115">
        <f t="shared" si="16"/>
        <v>8.7707618945386988E-15</v>
      </c>
      <c r="N115">
        <f t="shared" si="16"/>
        <v>1.776356839400301E-15</v>
      </c>
      <c r="O115">
        <f t="shared" si="16"/>
        <v>8.7707618945386988E-15</v>
      </c>
      <c r="P115">
        <f t="shared" si="16"/>
        <v>1.9984014443253007E-15</v>
      </c>
      <c r="Q115">
        <f t="shared" si="16"/>
        <v>2.2870594307278206E-14</v>
      </c>
      <c r="R115">
        <f t="shared" si="16"/>
        <v>1.2212453270877037E-15</v>
      </c>
      <c r="S115">
        <f t="shared" si="16"/>
        <v>8.7707618945386988E-15</v>
      </c>
      <c r="T115">
        <f t="shared" si="16"/>
        <v>1.6653345369377979E-15</v>
      </c>
      <c r="U115">
        <f t="shared" si="16"/>
        <v>8.7707618945386988E-15</v>
      </c>
      <c r="V115">
        <f t="shared" si="16"/>
        <v>2.4424906541754012E-15</v>
      </c>
      <c r="W115">
        <f t="shared" si="16"/>
        <v>3.1974423109204496E-14</v>
      </c>
      <c r="X115">
        <f t="shared" si="16"/>
        <v>0</v>
      </c>
      <c r="Y115">
        <f t="shared" si="16"/>
        <v>2.4424906541754012E-15</v>
      </c>
      <c r="Z115">
        <f t="shared" si="16"/>
        <v>3.1974423109204496E-14</v>
      </c>
      <c r="AA115">
        <f t="shared" si="16"/>
        <v>0</v>
      </c>
      <c r="AB115" s="20">
        <f t="shared" si="16"/>
        <v>2.1094237467877974E-15</v>
      </c>
      <c r="AC115" s="20">
        <f t="shared" si="16"/>
        <v>4.1300296516055798E-14</v>
      </c>
      <c r="AD115" s="20">
        <f t="shared" si="16"/>
        <v>0</v>
      </c>
      <c r="AE115">
        <f t="shared" si="16"/>
        <v>1.9984014443253007E-15</v>
      </c>
      <c r="AF115">
        <f t="shared" si="16"/>
        <v>3.1974423109204496E-14</v>
      </c>
      <c r="AG115">
        <f t="shared" si="16"/>
        <v>0</v>
      </c>
      <c r="AH115">
        <f t="shared" si="16"/>
        <v>2.3314683517128035E-15</v>
      </c>
      <c r="AI115">
        <f t="shared" si="16"/>
        <v>3.1974423109204496E-14</v>
      </c>
      <c r="AJ115">
        <f t="shared" si="16"/>
        <v>0</v>
      </c>
      <c r="AL115" t="s">
        <v>23</v>
      </c>
      <c r="AM115" s="8">
        <f>_xlfn.QUARTILE.INC(A3:A102,1)</f>
        <v>5.3734794391857501E-14</v>
      </c>
      <c r="AN115" s="9">
        <f t="shared" ref="AN115:BU115" si="17">_xlfn.QUARTILE.INC(B3:B102,1)</f>
        <v>5.7120974616964254E-14</v>
      </c>
      <c r="AO115" s="9">
        <f t="shared" si="17"/>
        <v>5.3845816694319998E-14</v>
      </c>
      <c r="AP115" s="9">
        <f t="shared" si="17"/>
        <v>5.7176485768195499E-14</v>
      </c>
      <c r="AQ115" s="9">
        <f t="shared" si="17"/>
        <v>5.3734794391857501E-14</v>
      </c>
      <c r="AR115" s="9">
        <f t="shared" si="17"/>
        <v>5.9729998724833397E-14</v>
      </c>
      <c r="AS115" s="9">
        <f t="shared" si="17"/>
        <v>5.3623772089394998E-14</v>
      </c>
      <c r="AT115" s="9">
        <f t="shared" si="17"/>
        <v>5.7120974616964254E-14</v>
      </c>
      <c r="AU115" s="9">
        <f t="shared" si="17"/>
        <v>5.3623772089394998E-14</v>
      </c>
      <c r="AV115" s="9">
        <f t="shared" si="17"/>
        <v>5.7120974616964254E-14</v>
      </c>
      <c r="AW115" s="9">
        <f t="shared" si="17"/>
        <v>5.3623772089394998E-14</v>
      </c>
      <c r="AX115" s="9">
        <f t="shared" si="17"/>
        <v>5.6177285046032902E-14</v>
      </c>
      <c r="AY115" s="9">
        <f t="shared" si="17"/>
        <v>5.3623772089394998E-14</v>
      </c>
      <c r="AZ115" s="9">
        <f t="shared" si="17"/>
        <v>5.6177285046032902E-14</v>
      </c>
      <c r="BA115" s="9">
        <f t="shared" si="17"/>
        <v>5.4178883601707601E-14</v>
      </c>
      <c r="BB115" s="9">
        <f t="shared" si="17"/>
        <v>5.8147930914742549E-14</v>
      </c>
      <c r="BC115" s="9">
        <f t="shared" si="17"/>
        <v>5.3734794391857501E-14</v>
      </c>
      <c r="BD115" s="9">
        <f t="shared" si="17"/>
        <v>5.6177285046032902E-14</v>
      </c>
      <c r="BE115" s="9">
        <f t="shared" si="17"/>
        <v>5.3734794391857501E-14</v>
      </c>
      <c r="BF115" s="9">
        <f t="shared" si="17"/>
        <v>5.6177285046032902E-14</v>
      </c>
      <c r="BG115" s="9">
        <f t="shared" si="17"/>
        <v>5.3623772089394998E-14</v>
      </c>
      <c r="BH115" s="9">
        <f t="shared" si="17"/>
        <v>5.9868776602911529E-14</v>
      </c>
      <c r="BI115" s="9">
        <f t="shared" si="17"/>
        <v>5.3734794391857501E-14</v>
      </c>
      <c r="BJ115" s="9">
        <f t="shared" si="17"/>
        <v>5.3623772089394998E-14</v>
      </c>
      <c r="BK115" s="9">
        <f t="shared" si="17"/>
        <v>5.9868776602911529E-14</v>
      </c>
      <c r="BL115" s="9">
        <f t="shared" si="17"/>
        <v>5.3734794391857501E-14</v>
      </c>
      <c r="BM115" s="9">
        <f t="shared" si="17"/>
        <v>5.3512749786932501E-14</v>
      </c>
      <c r="BN115" s="9">
        <f t="shared" si="17"/>
        <v>6.1284310959308603E-14</v>
      </c>
      <c r="BO115" s="9">
        <f t="shared" si="17"/>
        <v>5.3734794391857501E-14</v>
      </c>
      <c r="BP115" s="9">
        <f t="shared" si="17"/>
        <v>5.3512749786932501E-14</v>
      </c>
      <c r="BQ115" s="9">
        <f t="shared" si="17"/>
        <v>5.9868776602911529E-14</v>
      </c>
      <c r="BR115" s="9">
        <f t="shared" si="17"/>
        <v>5.3734794391857501E-14</v>
      </c>
      <c r="BS115" s="9">
        <f t="shared" si="17"/>
        <v>5.3512749786932501E-14</v>
      </c>
      <c r="BT115" s="9">
        <f t="shared" si="17"/>
        <v>5.9868776602911529E-14</v>
      </c>
      <c r="BU115" s="10">
        <f t="shared" si="17"/>
        <v>5.3734794391857501E-14</v>
      </c>
      <c r="BW115" t="s">
        <v>33</v>
      </c>
      <c r="BX115">
        <f>[1]!DPTEST(A3:A102)</f>
        <v>9.428670032219566E-2</v>
      </c>
      <c r="BY115">
        <f>[1]!DPTEST(B3:B102)</f>
        <v>2.379541008679098E-12</v>
      </c>
      <c r="BZ115">
        <f>[1]!DPTEST(C3:C102)</f>
        <v>0.92666523861056282</v>
      </c>
      <c r="CA115">
        <f>[1]!DPTEST(D3:D102)</f>
        <v>2.3199220322567271E-12</v>
      </c>
      <c r="CB115">
        <f>[1]!DPTEST(E3:E102)</f>
        <v>0.87593407339257057</v>
      </c>
      <c r="CC115">
        <f>[1]!DPTEST(F3:F102)</f>
        <v>5.6138738102617936E-10</v>
      </c>
      <c r="CD115">
        <f>[1]!DPTEST(G3:G102)</f>
        <v>0.32413547771202567</v>
      </c>
      <c r="CE115">
        <f>[1]!DPTEST(H3:H102)</f>
        <v>1.4992340702235651E-11</v>
      </c>
      <c r="CF115">
        <f>[1]!DPTEST(I3:I102)</f>
        <v>0.36151538145258022</v>
      </c>
      <c r="CG115">
        <f>[1]!DPTEST(J3:J102)</f>
        <v>1.4992340702235651E-11</v>
      </c>
      <c r="CH115">
        <f>[1]!DPTEST(K3:K102)</f>
        <v>4.5433706486539549E-3</v>
      </c>
      <c r="CI115">
        <f>[1]!DPTEST(L3:L102)</f>
        <v>1.6106391668819775E-3</v>
      </c>
      <c r="CJ115">
        <f>[1]!DPTEST(M3:M102)</f>
        <v>0.31662347210940633</v>
      </c>
      <c r="CK115">
        <f>[1]!DPTEST(N3:N102)</f>
        <v>3.8336439486250651E-3</v>
      </c>
      <c r="CL115">
        <f>[1]!DPTEST(O3:O102)</f>
        <v>0.46675406925057383</v>
      </c>
      <c r="CM115">
        <f>[1]!DPTEST(P3:P102)</f>
        <v>3.6732838992747929E-12</v>
      </c>
      <c r="CN115">
        <f>[1]!DPTEST(Q3:Q102)</f>
        <v>0.32720635583689417</v>
      </c>
      <c r="CO115">
        <f>[1]!DPTEST(R3:R102)</f>
        <v>2.4416376553354491E-3</v>
      </c>
      <c r="CP115">
        <f>[1]!DPTEST(S3:S102)</f>
        <v>0.35732005383422327</v>
      </c>
      <c r="CQ115">
        <f>[1]!DPTEST(T3:T102)</f>
        <v>2.4416376553354491E-3</v>
      </c>
      <c r="CR115">
        <f>[1]!DPTEST(U3:U102)</f>
        <v>0.12080598154840627</v>
      </c>
      <c r="CS115">
        <f>[1]!DPTEST(V3:V102)</f>
        <v>4.4619863359685041E-12</v>
      </c>
      <c r="CT115">
        <f>[1]!DPTEST(W3:W102)</f>
        <v>0</v>
      </c>
      <c r="CU115">
        <f>[1]!DPTEST(X3:X102)</f>
        <v>0.26253695400266652</v>
      </c>
      <c r="CV115">
        <f>[1]!DPTEST(Y3:Y102)</f>
        <v>4.4619863359685041E-12</v>
      </c>
      <c r="CW115">
        <f>[1]!DPTEST(Z3:Z102)</f>
        <v>0</v>
      </c>
      <c r="CX115">
        <f>[1]!DPTEST(AA3:AA102)</f>
        <v>0.16411741853883188</v>
      </c>
      <c r="CY115">
        <f>[1]!DPTEST(AB3:AB102)</f>
        <v>2.2870594307278225E-14</v>
      </c>
      <c r="CZ115">
        <f>[1]!DPTEST(AC3:AC102)</f>
        <v>0</v>
      </c>
      <c r="DA115">
        <f>[1]!DPTEST(AD3:AD102)</f>
        <v>0.61864074449614437</v>
      </c>
      <c r="DB115">
        <f>[1]!DPTEST(AE3:AE102)</f>
        <v>4.4619863359685041E-12</v>
      </c>
      <c r="DC115">
        <f>[1]!DPTEST(AF3:AF102)</f>
        <v>0</v>
      </c>
      <c r="DD115">
        <f>[1]!DPTEST(AG3:AG102)</f>
        <v>0.1359043050051455</v>
      </c>
      <c r="DE115">
        <f>[1]!DPTEST(AH3:AH102)</f>
        <v>4.4619863359685041E-12</v>
      </c>
      <c r="DF115">
        <f>[1]!DPTEST(AI3:AI102)</f>
        <v>0</v>
      </c>
    </row>
    <row r="116" spans="1:110" x14ac:dyDescent="0.45">
      <c r="A116" t="s">
        <v>10</v>
      </c>
      <c r="B116">
        <f>MAX(A3:A102)</f>
        <v>5.5289106626332701E-14</v>
      </c>
      <c r="C116">
        <f t="shared" ref="C116:AJ116" si="18">MAX(B3:B102)</f>
        <v>7.5051076464660494E-14</v>
      </c>
      <c r="D116">
        <f t="shared" si="18"/>
        <v>5.5289106626332701E-14</v>
      </c>
      <c r="E116">
        <f t="shared" si="18"/>
        <v>7.5051076464660494E-14</v>
      </c>
      <c r="F116">
        <f t="shared" si="18"/>
        <v>5.5178084323870198E-14</v>
      </c>
      <c r="G116">
        <f t="shared" si="18"/>
        <v>7.5384143372048104E-14</v>
      </c>
      <c r="H116">
        <f t="shared" si="18"/>
        <v>5.4845017416482702E-14</v>
      </c>
      <c r="I116">
        <f t="shared" si="18"/>
        <v>7.5051076464660494E-14</v>
      </c>
      <c r="J116">
        <f t="shared" si="18"/>
        <v>5.4845017416482702E-14</v>
      </c>
      <c r="K116">
        <f t="shared" si="18"/>
        <v>7.5051076464660494E-14</v>
      </c>
      <c r="L116">
        <f t="shared" si="18"/>
        <v>5.4622972811557702E-14</v>
      </c>
      <c r="M116">
        <f t="shared" si="18"/>
        <v>6.29496454962463E-14</v>
      </c>
      <c r="N116">
        <f t="shared" si="18"/>
        <v>5.4845017416482702E-14</v>
      </c>
      <c r="O116">
        <f t="shared" si="18"/>
        <v>6.29496454962463E-14</v>
      </c>
      <c r="P116">
        <f t="shared" si="18"/>
        <v>5.5511151231257802E-14</v>
      </c>
      <c r="Q116">
        <f t="shared" si="18"/>
        <v>7.7160500211448304E-14</v>
      </c>
      <c r="R116">
        <f t="shared" si="18"/>
        <v>5.4622972811557702E-14</v>
      </c>
      <c r="S116">
        <f t="shared" si="18"/>
        <v>6.29496454962463E-14</v>
      </c>
      <c r="T116">
        <f t="shared" si="18"/>
        <v>5.4733995114020199E-14</v>
      </c>
      <c r="U116">
        <f t="shared" si="18"/>
        <v>6.29496454962463E-14</v>
      </c>
      <c r="V116">
        <f t="shared" si="18"/>
        <v>5.5400128928795299E-14</v>
      </c>
      <c r="W116">
        <f t="shared" si="18"/>
        <v>8.6153306710912097E-14</v>
      </c>
      <c r="X116">
        <f t="shared" si="18"/>
        <v>5.3734794391857501E-14</v>
      </c>
      <c r="Y116">
        <f t="shared" si="18"/>
        <v>5.5400128928795299E-14</v>
      </c>
      <c r="Z116">
        <f t="shared" si="18"/>
        <v>8.6153306710912097E-14</v>
      </c>
      <c r="AA116">
        <f t="shared" si="18"/>
        <v>5.3734794391857501E-14</v>
      </c>
      <c r="AB116" s="20">
        <f t="shared" si="18"/>
        <v>5.4956039718945198E-14</v>
      </c>
      <c r="AC116" s="20">
        <f t="shared" si="18"/>
        <v>9.6256336235000996E-14</v>
      </c>
      <c r="AD116" s="20">
        <f t="shared" si="18"/>
        <v>5.3734794391857501E-14</v>
      </c>
      <c r="AE116">
        <f t="shared" si="18"/>
        <v>5.4845017416482702E-14</v>
      </c>
      <c r="AF116">
        <f t="shared" si="18"/>
        <v>8.6153306710912097E-14</v>
      </c>
      <c r="AG116">
        <f t="shared" si="18"/>
        <v>5.3734794391857501E-14</v>
      </c>
      <c r="AH116">
        <f t="shared" si="18"/>
        <v>5.5289106626332701E-14</v>
      </c>
      <c r="AI116">
        <f t="shared" si="18"/>
        <v>8.6153306710912097E-14</v>
      </c>
      <c r="AJ116">
        <f t="shared" si="18"/>
        <v>5.3734794391857501E-14</v>
      </c>
      <c r="AL116" t="s">
        <v>3</v>
      </c>
      <c r="AM116" s="8">
        <f>MEDIAN(A3:A102)</f>
        <v>5.412337245047635E-14</v>
      </c>
      <c r="AN116" s="9">
        <f t="shared" ref="AN116:BU116" si="19">MEDIAN(B3:B102)</f>
        <v>5.8675286851439447E-14</v>
      </c>
      <c r="AO116" s="9">
        <f t="shared" si="19"/>
        <v>5.412337245047635E-14</v>
      </c>
      <c r="AP116" s="9">
        <f t="shared" si="19"/>
        <v>5.8730798002670705E-14</v>
      </c>
      <c r="AQ116" s="9">
        <f t="shared" si="19"/>
        <v>5.4067861299245098E-14</v>
      </c>
      <c r="AR116" s="9">
        <f t="shared" si="19"/>
        <v>6.0840221749458503E-14</v>
      </c>
      <c r="AS116" s="9">
        <f t="shared" si="19"/>
        <v>5.3956838996782602E-14</v>
      </c>
      <c r="AT116" s="9">
        <f t="shared" si="19"/>
        <v>5.8675286851439447E-14</v>
      </c>
      <c r="AU116" s="9">
        <f t="shared" si="19"/>
        <v>5.3845816694319998E-14</v>
      </c>
      <c r="AV116" s="9">
        <f t="shared" si="19"/>
        <v>5.8675286851439447E-14</v>
      </c>
      <c r="AW116" s="9">
        <f t="shared" si="19"/>
        <v>5.3845816694319998E-14</v>
      </c>
      <c r="AX116" s="9">
        <f t="shared" si="19"/>
        <v>5.7176485768195499E-14</v>
      </c>
      <c r="AY116" s="9">
        <f t="shared" si="19"/>
        <v>5.3845816694319998E-14</v>
      </c>
      <c r="AZ116" s="9">
        <f t="shared" si="19"/>
        <v>5.7176485768195499E-14</v>
      </c>
      <c r="BA116" s="9">
        <f t="shared" si="19"/>
        <v>5.4400928206632601E-14</v>
      </c>
      <c r="BB116" s="9">
        <f t="shared" si="19"/>
        <v>5.9952043329758403E-14</v>
      </c>
      <c r="BC116" s="9">
        <f t="shared" si="19"/>
        <v>5.3956838996782602E-14</v>
      </c>
      <c r="BD116" s="9">
        <f t="shared" si="19"/>
        <v>5.7231996919426744E-14</v>
      </c>
      <c r="BE116" s="9">
        <f t="shared" si="19"/>
        <v>5.3956838996782602E-14</v>
      </c>
      <c r="BF116" s="9">
        <f t="shared" si="19"/>
        <v>5.7231996919426744E-14</v>
      </c>
      <c r="BG116" s="9">
        <f t="shared" si="19"/>
        <v>5.3845816694319998E-14</v>
      </c>
      <c r="BH116" s="9">
        <f t="shared" si="19"/>
        <v>6.1728400169158704E-14</v>
      </c>
      <c r="BI116" s="9">
        <f t="shared" si="19"/>
        <v>5.3734794391857501E-14</v>
      </c>
      <c r="BJ116" s="9">
        <f t="shared" si="19"/>
        <v>5.3845816694319998E-14</v>
      </c>
      <c r="BK116" s="9">
        <f t="shared" si="19"/>
        <v>6.1728400169158704E-14</v>
      </c>
      <c r="BL116" s="9">
        <f t="shared" si="19"/>
        <v>5.3734794391857501E-14</v>
      </c>
      <c r="BM116" s="9">
        <f t="shared" si="19"/>
        <v>5.3734794391857501E-14</v>
      </c>
      <c r="BN116" s="9">
        <f t="shared" si="19"/>
        <v>6.4503957730721595E-14</v>
      </c>
      <c r="BO116" s="9">
        <f t="shared" si="19"/>
        <v>5.3734794391857501E-14</v>
      </c>
      <c r="BP116" s="9">
        <f t="shared" si="19"/>
        <v>5.3845816694319998E-14</v>
      </c>
      <c r="BQ116" s="9">
        <f t="shared" si="19"/>
        <v>6.1728400169158704E-14</v>
      </c>
      <c r="BR116" s="9">
        <f t="shared" si="19"/>
        <v>5.3734794391857501E-14</v>
      </c>
      <c r="BS116" s="9">
        <f t="shared" si="19"/>
        <v>5.3845816694319998E-14</v>
      </c>
      <c r="BT116" s="9">
        <f t="shared" si="19"/>
        <v>6.1728400169158704E-14</v>
      </c>
      <c r="BU116" s="10">
        <f t="shared" si="19"/>
        <v>5.3734794391857501E-14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11</v>
      </c>
      <c r="B117">
        <f>MIN(A3:A102)</f>
        <v>5.3290705182007501E-14</v>
      </c>
      <c r="C117">
        <f t="shared" ref="C117:AJ117" si="20">MIN(B3:B102)</f>
        <v>5.4400928206632601E-14</v>
      </c>
      <c r="D117">
        <f t="shared" si="20"/>
        <v>5.3179682879544998E-14</v>
      </c>
      <c r="E117">
        <f t="shared" si="20"/>
        <v>5.4400928206632601E-14</v>
      </c>
      <c r="F117">
        <f t="shared" si="20"/>
        <v>5.3068660577082401E-14</v>
      </c>
      <c r="G117">
        <f t="shared" si="20"/>
        <v>5.5178084323870198E-14</v>
      </c>
      <c r="H117">
        <f t="shared" si="20"/>
        <v>5.3179682879544998E-14</v>
      </c>
      <c r="I117">
        <f t="shared" si="20"/>
        <v>5.4400928206632601E-14</v>
      </c>
      <c r="J117">
        <f t="shared" si="20"/>
        <v>5.3068660577082401E-14</v>
      </c>
      <c r="K117">
        <f t="shared" si="20"/>
        <v>5.4400928206632601E-14</v>
      </c>
      <c r="L117">
        <f t="shared" si="20"/>
        <v>5.3068660577082401E-14</v>
      </c>
      <c r="M117">
        <f t="shared" si="20"/>
        <v>5.4178883601707601E-14</v>
      </c>
      <c r="N117">
        <f t="shared" si="20"/>
        <v>5.3068660577082401E-14</v>
      </c>
      <c r="O117">
        <f t="shared" si="20"/>
        <v>5.4178883601707601E-14</v>
      </c>
      <c r="P117">
        <f t="shared" si="20"/>
        <v>5.3512749786932501E-14</v>
      </c>
      <c r="Q117">
        <f t="shared" si="20"/>
        <v>5.4289905904170098E-14</v>
      </c>
      <c r="R117">
        <f t="shared" si="20"/>
        <v>5.3401727484469998E-14</v>
      </c>
      <c r="S117">
        <f t="shared" si="20"/>
        <v>5.4178883601707601E-14</v>
      </c>
      <c r="T117">
        <f t="shared" si="20"/>
        <v>5.3068660577082401E-14</v>
      </c>
      <c r="U117">
        <f t="shared" si="20"/>
        <v>5.4178883601707601E-14</v>
      </c>
      <c r="V117">
        <f t="shared" si="20"/>
        <v>5.2957638274619898E-14</v>
      </c>
      <c r="W117">
        <f t="shared" si="20"/>
        <v>5.4178883601707601E-14</v>
      </c>
      <c r="X117">
        <f t="shared" si="20"/>
        <v>5.3734794391857501E-14</v>
      </c>
      <c r="Y117">
        <f t="shared" si="20"/>
        <v>5.2957638274619898E-14</v>
      </c>
      <c r="Z117">
        <f t="shared" si="20"/>
        <v>5.4178883601707601E-14</v>
      </c>
      <c r="AA117">
        <f t="shared" si="20"/>
        <v>5.3734794391857501E-14</v>
      </c>
      <c r="AB117" s="20">
        <f t="shared" si="20"/>
        <v>5.2846615972157401E-14</v>
      </c>
      <c r="AC117" s="20">
        <f t="shared" si="20"/>
        <v>5.4956039718945198E-14</v>
      </c>
      <c r="AD117" s="20">
        <f t="shared" si="20"/>
        <v>5.3734794391857501E-14</v>
      </c>
      <c r="AE117">
        <f t="shared" si="20"/>
        <v>5.2846615972157401E-14</v>
      </c>
      <c r="AF117">
        <f t="shared" si="20"/>
        <v>5.4178883601707601E-14</v>
      </c>
      <c r="AG117">
        <f t="shared" si="20"/>
        <v>5.3734794391857501E-14</v>
      </c>
      <c r="AH117">
        <f t="shared" si="20"/>
        <v>5.2957638274619898E-14</v>
      </c>
      <c r="AI117">
        <f t="shared" si="20"/>
        <v>5.4178883601707601E-14</v>
      </c>
      <c r="AJ117">
        <f t="shared" si="20"/>
        <v>5.3734794391857501E-14</v>
      </c>
      <c r="AL117" t="s">
        <v>24</v>
      </c>
      <c r="AM117" s="8">
        <f>_xlfn.QUARTILE.INC(A3:A102,3)</f>
        <v>5.4400928206632601E-14</v>
      </c>
      <c r="AN117" s="9">
        <f t="shared" ref="AN117:BU117" si="21">_xlfn.QUARTILE.INC(B3:B102,3)</f>
        <v>6.0645932720149126E-14</v>
      </c>
      <c r="AO117" s="9">
        <f t="shared" si="21"/>
        <v>5.4428683782248224E-14</v>
      </c>
      <c r="AP117" s="9">
        <f t="shared" si="21"/>
        <v>6.0645932720149126E-14</v>
      </c>
      <c r="AQ117" s="9">
        <f t="shared" si="21"/>
        <v>5.4289905904170098E-14</v>
      </c>
      <c r="AR117" s="9">
        <f t="shared" si="21"/>
        <v>6.2699845315705678E-14</v>
      </c>
      <c r="AS117" s="9">
        <f t="shared" si="21"/>
        <v>5.4178883601707601E-14</v>
      </c>
      <c r="AT117" s="9">
        <f t="shared" si="21"/>
        <v>6.0840221749458503E-14</v>
      </c>
      <c r="AU117" s="9">
        <f t="shared" si="21"/>
        <v>5.4095616874860727E-14</v>
      </c>
      <c r="AV117" s="9">
        <f t="shared" si="21"/>
        <v>6.0840221749458503E-14</v>
      </c>
      <c r="AW117" s="9">
        <f t="shared" si="21"/>
        <v>5.4178883601707601E-14</v>
      </c>
      <c r="AX117" s="9">
        <f t="shared" si="21"/>
        <v>5.8175686490358203E-14</v>
      </c>
      <c r="AY117" s="9">
        <f t="shared" si="21"/>
        <v>5.4067861299245098E-14</v>
      </c>
      <c r="AZ117" s="9">
        <f t="shared" si="21"/>
        <v>5.8203442065973832E-14</v>
      </c>
      <c r="BA117" s="9">
        <f t="shared" si="21"/>
        <v>5.4733995114020199E-14</v>
      </c>
      <c r="BB117" s="9">
        <f t="shared" si="21"/>
        <v>6.2200244954624332E-14</v>
      </c>
      <c r="BC117" s="9">
        <f t="shared" si="21"/>
        <v>5.4178883601707601E-14</v>
      </c>
      <c r="BD117" s="9">
        <f t="shared" si="21"/>
        <v>5.8286708792820706E-14</v>
      </c>
      <c r="BE117" s="9">
        <f t="shared" si="21"/>
        <v>5.4067861299245098E-14</v>
      </c>
      <c r="BF117" s="9">
        <f t="shared" si="21"/>
        <v>5.8286708792820706E-14</v>
      </c>
      <c r="BG117" s="9">
        <f t="shared" si="21"/>
        <v>5.4178883601707601E-14</v>
      </c>
      <c r="BH117" s="9">
        <f t="shared" si="21"/>
        <v>6.4531713306337224E-14</v>
      </c>
      <c r="BI117" s="9">
        <f t="shared" si="21"/>
        <v>5.3734794391857501E-14</v>
      </c>
      <c r="BJ117" s="9">
        <f t="shared" si="21"/>
        <v>5.4178883601707601E-14</v>
      </c>
      <c r="BK117" s="9">
        <f t="shared" si="21"/>
        <v>6.4531713306337224E-14</v>
      </c>
      <c r="BL117" s="9">
        <f t="shared" si="21"/>
        <v>5.3734794391857501E-14</v>
      </c>
      <c r="BM117" s="9">
        <f t="shared" si="21"/>
        <v>5.4067861299245098E-14</v>
      </c>
      <c r="BN117" s="9">
        <f t="shared" si="21"/>
        <v>6.8667294073065882E-14</v>
      </c>
      <c r="BO117" s="9">
        <f t="shared" si="21"/>
        <v>5.3734794391857501E-14</v>
      </c>
      <c r="BP117" s="9">
        <f t="shared" si="21"/>
        <v>5.4095616874860727E-14</v>
      </c>
      <c r="BQ117" s="9">
        <f t="shared" si="21"/>
        <v>6.4531713306337224E-14</v>
      </c>
      <c r="BR117" s="9">
        <f t="shared" si="21"/>
        <v>5.3734794391857501E-14</v>
      </c>
      <c r="BS117" s="9">
        <f t="shared" si="21"/>
        <v>5.4178883601707601E-14</v>
      </c>
      <c r="BT117" s="9">
        <f t="shared" si="21"/>
        <v>6.4531713306337224E-14</v>
      </c>
      <c r="BU117" s="10">
        <f t="shared" si="21"/>
        <v>5.3734794391857501E-14</v>
      </c>
      <c r="BW117" s="1" t="s">
        <v>35</v>
      </c>
      <c r="BX117" s="14" t="str">
        <f>IF(BX115&lt;BX116,"no","yes")</f>
        <v>yes</v>
      </c>
      <c r="BY117" s="14" t="str">
        <f t="shared" ref="BY117:DF117" si="22">IF(BY115&lt;BY116,"no","yes")</f>
        <v>no</v>
      </c>
      <c r="BZ117" s="14" t="str">
        <f t="shared" si="22"/>
        <v>yes</v>
      </c>
      <c r="CA117" s="14" t="str">
        <f t="shared" si="22"/>
        <v>no</v>
      </c>
      <c r="CB117" s="14" t="str">
        <f t="shared" si="22"/>
        <v>yes</v>
      </c>
      <c r="CC117" s="14" t="str">
        <f t="shared" si="22"/>
        <v>no</v>
      </c>
      <c r="CD117" s="14" t="str">
        <f t="shared" si="22"/>
        <v>yes</v>
      </c>
      <c r="CE117" s="14" t="str">
        <f t="shared" si="22"/>
        <v>no</v>
      </c>
      <c r="CF117" s="14" t="str">
        <f t="shared" si="22"/>
        <v>yes</v>
      </c>
      <c r="CG117" s="14" t="str">
        <f t="shared" si="22"/>
        <v>no</v>
      </c>
      <c r="CH117" s="14" t="str">
        <f t="shared" si="22"/>
        <v>no</v>
      </c>
      <c r="CI117" s="14" t="str">
        <f t="shared" si="22"/>
        <v>no</v>
      </c>
      <c r="CJ117" s="14" t="str">
        <f t="shared" si="22"/>
        <v>yes</v>
      </c>
      <c r="CK117" s="14" t="str">
        <f t="shared" si="22"/>
        <v>no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no</v>
      </c>
      <c r="CP117" s="14" t="str">
        <f t="shared" si="22"/>
        <v>yes</v>
      </c>
      <c r="CQ117" s="14" t="str">
        <f t="shared" si="22"/>
        <v>no</v>
      </c>
      <c r="CR117" s="14" t="str">
        <f t="shared" si="22"/>
        <v>yes</v>
      </c>
      <c r="CS117" s="14" t="str">
        <f t="shared" si="22"/>
        <v>no</v>
      </c>
      <c r="CT117" s="14" t="str">
        <f t="shared" si="22"/>
        <v>no</v>
      </c>
      <c r="CU117" s="14" t="str">
        <f t="shared" si="22"/>
        <v>yes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yes</v>
      </c>
      <c r="CY117" s="14" t="str">
        <f t="shared" si="22"/>
        <v>no</v>
      </c>
      <c r="CZ117" s="14" t="str">
        <f t="shared" si="22"/>
        <v>no</v>
      </c>
      <c r="DA117" s="14" t="str">
        <f t="shared" si="22"/>
        <v>yes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yes</v>
      </c>
      <c r="DE117" s="14" t="str">
        <f t="shared" si="22"/>
        <v>no</v>
      </c>
      <c r="DF117" s="14" t="str">
        <f t="shared" si="22"/>
        <v>no</v>
      </c>
    </row>
    <row r="118" spans="1:110" x14ac:dyDescent="0.45">
      <c r="A118" t="s">
        <v>12</v>
      </c>
      <c r="B118">
        <f>SUM(A3:A102)</f>
        <v>5.4127813342574874E-12</v>
      </c>
      <c r="C118">
        <f t="shared" ref="C118:AJ118" si="23">SUM(B3:B102)</f>
        <v>5.9151572529003707E-12</v>
      </c>
      <c r="D118">
        <f t="shared" si="23"/>
        <v>5.4138915572821117E-12</v>
      </c>
      <c r="E118">
        <f t="shared" si="23"/>
        <v>5.9168225874373085E-12</v>
      </c>
      <c r="F118">
        <f t="shared" si="23"/>
        <v>5.4016791040112358E-12</v>
      </c>
      <c r="G118">
        <f t="shared" si="23"/>
        <v>6.1415317276214401E-12</v>
      </c>
      <c r="H118">
        <f t="shared" si="23"/>
        <v>5.3939075428388597E-12</v>
      </c>
      <c r="I118">
        <f t="shared" si="23"/>
        <v>5.920819390325959E-12</v>
      </c>
      <c r="J118">
        <f t="shared" si="23"/>
        <v>5.3881343831108081E-12</v>
      </c>
      <c r="K118">
        <f t="shared" si="23"/>
        <v>5.920819390325959E-12</v>
      </c>
      <c r="L118">
        <f t="shared" si="23"/>
        <v>5.3882454054132706E-12</v>
      </c>
      <c r="M118">
        <f t="shared" si="23"/>
        <v>5.7407412157317586E-12</v>
      </c>
      <c r="N118">
        <f t="shared" si="23"/>
        <v>5.388800516925584E-12</v>
      </c>
      <c r="O118">
        <f t="shared" si="23"/>
        <v>5.7432947286883965E-12</v>
      </c>
      <c r="P118">
        <f t="shared" si="23"/>
        <v>5.4467541588110172E-12</v>
      </c>
      <c r="Q118">
        <f t="shared" si="23"/>
        <v>6.0581539784720909E-12</v>
      </c>
      <c r="R118">
        <f t="shared" si="23"/>
        <v>5.3969051450053468E-12</v>
      </c>
      <c r="S118">
        <f t="shared" si="23"/>
        <v>5.7455151747376468E-12</v>
      </c>
      <c r="T118">
        <f t="shared" si="23"/>
        <v>5.3929083421166963E-12</v>
      </c>
      <c r="U118">
        <f t="shared" si="23"/>
        <v>5.7455151747376468E-12</v>
      </c>
      <c r="V118">
        <f t="shared" si="23"/>
        <v>5.3904658514625217E-12</v>
      </c>
      <c r="W118">
        <f t="shared" si="23"/>
        <v>6.2692073754533331E-12</v>
      </c>
      <c r="X118">
        <f t="shared" si="23"/>
        <v>5.373479439185756E-12</v>
      </c>
      <c r="Y118">
        <f t="shared" si="23"/>
        <v>5.3886894946231215E-12</v>
      </c>
      <c r="Z118">
        <f t="shared" si="23"/>
        <v>6.2692073754533331E-12</v>
      </c>
      <c r="AA118">
        <f t="shared" si="23"/>
        <v>5.373479439185756E-12</v>
      </c>
      <c r="AB118" s="20">
        <f t="shared" si="23"/>
        <v>5.3811399780556704E-12</v>
      </c>
      <c r="AC118" s="20">
        <f t="shared" si="23"/>
        <v>6.5538685589672233E-12</v>
      </c>
      <c r="AD118" s="20">
        <f t="shared" si="23"/>
        <v>5.373479439185756E-12</v>
      </c>
      <c r="AE118">
        <f t="shared" si="23"/>
        <v>5.3879123385058831E-12</v>
      </c>
      <c r="AF118">
        <f t="shared" si="23"/>
        <v>6.2692073754533331E-12</v>
      </c>
      <c r="AG118">
        <f t="shared" si="23"/>
        <v>5.373479439185756E-12</v>
      </c>
      <c r="AH118">
        <f t="shared" si="23"/>
        <v>5.3868021154812579E-12</v>
      </c>
      <c r="AI118">
        <f t="shared" si="23"/>
        <v>6.2692073754533331E-12</v>
      </c>
      <c r="AJ118">
        <f t="shared" si="23"/>
        <v>5.373479439185756E-12</v>
      </c>
      <c r="AL118" t="s">
        <v>25</v>
      </c>
      <c r="AM118" s="8">
        <f t="array" ref="AM118">MAX(IF(ISBLANK(A3:A102),"",IF(A3:A102&lt;=AM117+$AM104*(AM117-AM115),A3:A102,"")))</f>
        <v>5.5289106626332701E-14</v>
      </c>
      <c r="AN118" s="9">
        <f t="array" ref="AN118">MAX(IF(ISBLANK(B3:B102),"",IF(B3:B102&lt;=AN117+$AM104*(AN117-AN115),B3:B102,"")))</f>
        <v>6.5725203057809204E-14</v>
      </c>
      <c r="AO118" s="9">
        <f t="array" ref="AO118">MAX(IF(ISBLANK(C3:C102),"",IF(C3:C102&lt;=AO117+$AM104*(AO117-AO115),C3:C102,"")))</f>
        <v>5.5289106626332701E-14</v>
      </c>
      <c r="AP118" s="9">
        <f t="array" ref="AP118">MAX(IF(ISBLANK(D3:D102),"",IF(D3:D102&lt;=AP117+$AM104*(AP117-AP115),D3:D102,"")))</f>
        <v>6.5392136150421695E-14</v>
      </c>
      <c r="AQ118" s="9">
        <f t="array" ref="AQ118">MAX(IF(ISBLANK(E3:E102),"",IF(E3:E102&lt;=AQ117+$AM104*(AQ117-AQ115),E3:E102,"")))</f>
        <v>5.5178084323870198E-14</v>
      </c>
      <c r="AR118" s="9">
        <f t="array" ref="AR118">MAX(IF(ISBLANK(F3:F102),"",IF(F3:F102&lt;=AR117+$AM104*(AR117-AR115),F3:F102,"")))</f>
        <v>6.8278716014447102E-14</v>
      </c>
      <c r="AS118" s="9">
        <f t="array" ref="AS118">MAX(IF(ISBLANK(G3:G102),"",IF(G3:G102&lt;=AS117+$AM104*(AS117-AS115),G3:G102,"")))</f>
        <v>5.4845017416482702E-14</v>
      </c>
      <c r="AT118" s="9">
        <f t="array" ref="AT118">MAX(IF(ISBLANK(H3:H102),"",IF(H3:H102&lt;=AT117+$AM104*(AT117-AT115),H3:H102,"")))</f>
        <v>6.5392136150421695E-14</v>
      </c>
      <c r="AU118" s="9">
        <f t="array" ref="AU118">MAX(IF(ISBLANK(I3:I102),"",IF(I3:I102&lt;=AU117+$AM104*(AU117-AU115),I3:I102,"")))</f>
        <v>5.4845017416482702E-14</v>
      </c>
      <c r="AV118" s="9">
        <f t="array" ref="AV118">MAX(IF(ISBLANK(J3:J102),"",IF(J3:J102&lt;=AV117+$AM104*(AV117-AV115),J3:J102,"")))</f>
        <v>6.5392136150421695E-14</v>
      </c>
      <c r="AW118" s="9">
        <f t="array" ref="AW118">MAX(IF(ISBLANK(K3:K102),"",IF(K3:K102&lt;=AW117+$AM104*(AW117-AW115),K3:K102,"")))</f>
        <v>5.4622972811557702E-14</v>
      </c>
      <c r="AX118" s="9">
        <f t="array" ref="AX118">MAX(IF(ISBLANK(L3:L102),"",IF(L3:L102&lt;=AX117+$AM104*(AX117-AX115),L3:L102,"")))</f>
        <v>6.2283511681471206E-14</v>
      </c>
      <c r="AY118" s="9">
        <f t="array" ref="AY118">MAX(IF(ISBLANK(M3:M102),"",IF(M3:M102&lt;=AY117+$AM104*(AY117-AY115),M3:M102,"")))</f>
        <v>5.4845017416482702E-14</v>
      </c>
      <c r="AZ118" s="9">
        <f t="array" ref="AZ118">MAX(IF(ISBLANK(N3:N102),"",IF(N3:N102&lt;=AZ117+$AM104*(AZ117-AZ115),N3:N102,"")))</f>
        <v>6.2283511681471206E-14</v>
      </c>
      <c r="BA118" s="9">
        <f t="array" ref="BA118">MAX(IF(ISBLANK(O3:O102),"",IF(O3:O102&lt;=BA117+$AM104*(BA117-BA115),O3:O102,"")))</f>
        <v>5.5511151231257802E-14</v>
      </c>
      <c r="BB118" s="9">
        <f t="array" ref="BB118">MAX(IF(ISBLANK(P3:P102),"",IF(P3:P102&lt;=BB117+$AM104*(BB117-BB115),P3:P102,"")))</f>
        <v>6.9944050551384799E-14</v>
      </c>
      <c r="BC118" s="9">
        <f t="array" ref="BC118">MAX(IF(ISBLANK(Q3:Q102),"",IF(Q3:Q102&lt;=BC117+$AM104*(BC117-BC115),Q3:Q102,"")))</f>
        <v>5.4622972811557702E-14</v>
      </c>
      <c r="BD118" s="9">
        <f t="array" ref="BD118">MAX(IF(ISBLANK(R3:R102),"",IF(R3:R102&lt;=BD117+$AM104*(BD117-BD115),R3:R102,"")))</f>
        <v>6.2283511681471206E-14</v>
      </c>
      <c r="BE118" s="9">
        <f t="array" ref="BE118">MAX(IF(ISBLANK(S3:S102),"",IF(S3:S102&lt;=BE117+$AM104*(BE117-BE115),S3:S102,"")))</f>
        <v>5.4733995114020199E-14</v>
      </c>
      <c r="BF118" s="9">
        <f t="array" ref="BF118">MAX(IF(ISBLANK(T3:T102),"",IF(T3:T102&lt;=BF117+$AM104*(BF117-BF115),T3:T102,"")))</f>
        <v>6.2283511681471206E-14</v>
      </c>
      <c r="BG118" s="9">
        <f t="array" ref="BG118">MAX(IF(ISBLANK(U3:U102),"",IF(U3:U102&lt;=BG117+$AM104*(BG117-BG115),U3:U102,"")))</f>
        <v>5.5400128928795299E-14</v>
      </c>
      <c r="BH118" s="9">
        <f t="array" ref="BH118">MAX(IF(ISBLANK(V3:V102),"",IF(V3:V102&lt;=BH117+$AM104*(BH117-BH115),V3:V102,"")))</f>
        <v>7.1387340483397502E-14</v>
      </c>
      <c r="BI118" s="9">
        <f t="array" ref="BI118">MAX(IF(ISBLANK(W3:W102),"",IF(W3:W102&lt;=BI117+$AM104*(BI117-BI115),W3:W102,"")))</f>
        <v>5.3734794391857501E-14</v>
      </c>
      <c r="BJ118" s="9">
        <f t="array" ref="BJ118">MAX(IF(ISBLANK(X3:X102),"",IF(X3:X102&lt;=BJ117+$AM104*(BJ117-BJ115),X3:X102,"")))</f>
        <v>5.5400128928795299E-14</v>
      </c>
      <c r="BK118" s="9">
        <f t="array" ref="BK118">MAX(IF(ISBLANK(Y3:Y102),"",IF(Y3:Y102&lt;=BK117+$AM104*(BK117-BK115),Y3:Y102,"")))</f>
        <v>7.1387340483397502E-14</v>
      </c>
      <c r="BL118" s="9">
        <f t="array" ref="BL118">MAX(IF(ISBLANK(Z3:Z102),"",IF(Z3:Z102&lt;=BL117+$AM104*(BL117-BL115),Z3:Z102,"")))</f>
        <v>5.3734794391857501E-14</v>
      </c>
      <c r="BM118" s="9">
        <f t="array" ref="BM118">MAX(IF(ISBLANK(AA3:AA102),"",IF(AA3:AA102&lt;=BM117+$AM104*(BM117-BM115),AA3:AA102,"")))</f>
        <v>5.4956039718945198E-14</v>
      </c>
      <c r="BN118" s="9">
        <f t="array" ref="BN118">MAX(IF(ISBLANK(AB3:AB102),"",IF(AB3:AB102&lt;=BN117+$AM104*(BN117-BN115),AB3:AB102,"")))</f>
        <v>7.6716411001598304E-14</v>
      </c>
      <c r="BO118" s="9">
        <f t="array" ref="BO118">MAX(IF(ISBLANK(AC3:AC102),"",IF(AC3:AC102&lt;=BO117+$AM104*(BO117-BO115),AC3:AC102,"")))</f>
        <v>5.3734794391857501E-14</v>
      </c>
      <c r="BP118" s="9">
        <f t="array" ref="BP118">MAX(IF(ISBLANK(AD3:AD102),"",IF(AD3:AD102&lt;=BP117+$AM104*(BP117-BP115),AD3:AD102,"")))</f>
        <v>5.4845017416482702E-14</v>
      </c>
      <c r="BQ118" s="9">
        <f t="array" ref="BQ118">MAX(IF(ISBLANK(AE3:AE102),"",IF(AE3:AE102&lt;=BQ117+$AM104*(BQ117-BQ115),AE3:AE102,"")))</f>
        <v>7.1387340483397502E-14</v>
      </c>
      <c r="BR118" s="9">
        <f t="array" ref="BR118">MAX(IF(ISBLANK(AF3:AF102),"",IF(AF3:AF102&lt;=BR117+$AM104*(BR117-BR115),AF3:AF102,"")))</f>
        <v>5.3734794391857501E-14</v>
      </c>
      <c r="BS118" s="9">
        <f t="array" ref="BS118">MAX(IF(ISBLANK(AG3:AG102),"",IF(AG3:AG102&lt;=BS117+$AM104*(BS117-BS115),AG3:AG102,"")))</f>
        <v>5.5289106626332701E-14</v>
      </c>
      <c r="BT118" s="9">
        <f t="array" ref="BT118">MAX(IF(ISBLANK(AH3:AH102),"",IF(AH3:AH102&lt;=BT117+$AM104*(BT117-BT115),AH3:AH102,"")))</f>
        <v>7.1387340483397502E-14</v>
      </c>
      <c r="BU118" s="10">
        <f t="array" ref="BU118">MAX(IF(ISBLANK(AI3:AI102),"",IF(AI3:AI102&lt;=BU117+$AM104*(BU117-BU115),AI3:AI102,"")))</f>
        <v>5.3734794391857501E-14</v>
      </c>
    </row>
    <row r="119" spans="1:110" x14ac:dyDescent="0.45">
      <c r="A119" t="s">
        <v>13</v>
      </c>
      <c r="B119">
        <f>COUNT(A3:A102)</f>
        <v>100</v>
      </c>
      <c r="C119">
        <f t="shared" ref="C119:AJ119" si="24">COUNT(B3:B102)</f>
        <v>100</v>
      </c>
      <c r="D119">
        <f t="shared" si="24"/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>
        <f t="shared" si="24"/>
        <v>100</v>
      </c>
      <c r="Z119">
        <f t="shared" si="24"/>
        <v>100</v>
      </c>
      <c r="AA119">
        <f t="shared" si="24"/>
        <v>100</v>
      </c>
      <c r="AB119" s="20">
        <f t="shared" si="24"/>
        <v>100</v>
      </c>
      <c r="AC119" s="20">
        <f t="shared" si="24"/>
        <v>100</v>
      </c>
      <c r="AD119" s="20">
        <f t="shared" si="24"/>
        <v>100</v>
      </c>
      <c r="AE119">
        <f t="shared" si="24"/>
        <v>100</v>
      </c>
      <c r="AF119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1</v>
      </c>
      <c r="AM119" s="11">
        <f>AVERAGE(A3:A102)</f>
        <v>5.4127813342574872E-14</v>
      </c>
      <c r="AN119" s="12">
        <f t="shared" ref="AN119:BU119" si="25">AVERAGE(B3:B102)</f>
        <v>5.9151572529003711E-14</v>
      </c>
      <c r="AO119" s="12">
        <f t="shared" si="25"/>
        <v>5.4138915572821119E-14</v>
      </c>
      <c r="AP119" s="12">
        <f t="shared" si="25"/>
        <v>5.9168225874373086E-14</v>
      </c>
      <c r="AQ119" s="12">
        <f t="shared" si="25"/>
        <v>5.4016791040112356E-14</v>
      </c>
      <c r="AR119" s="12">
        <f t="shared" si="25"/>
        <v>6.1415317276214404E-14</v>
      </c>
      <c r="AS119" s="12">
        <f t="shared" si="25"/>
        <v>5.3939075428388596E-14</v>
      </c>
      <c r="AT119" s="12">
        <f t="shared" si="25"/>
        <v>5.9208193903259593E-14</v>
      </c>
      <c r="AU119" s="12">
        <f t="shared" si="25"/>
        <v>5.3881343831108084E-14</v>
      </c>
      <c r="AV119" s="12">
        <f t="shared" si="25"/>
        <v>5.9208193903259593E-14</v>
      </c>
      <c r="AW119" s="12">
        <f t="shared" si="25"/>
        <v>5.3882454054132708E-14</v>
      </c>
      <c r="AX119" s="12">
        <f t="shared" si="25"/>
        <v>5.7407412157317586E-14</v>
      </c>
      <c r="AY119" s="12">
        <f t="shared" si="25"/>
        <v>5.3888005169255841E-14</v>
      </c>
      <c r="AZ119" s="12">
        <f t="shared" si="25"/>
        <v>5.7432947286883967E-14</v>
      </c>
      <c r="BA119" s="12">
        <f t="shared" si="25"/>
        <v>5.446754158811017E-14</v>
      </c>
      <c r="BB119" s="12">
        <f t="shared" si="25"/>
        <v>6.0581539784720912E-14</v>
      </c>
      <c r="BC119" s="12">
        <f t="shared" si="25"/>
        <v>5.3969051450053467E-14</v>
      </c>
      <c r="BD119" s="12">
        <f t="shared" si="25"/>
        <v>5.7455151747376462E-14</v>
      </c>
      <c r="BE119" s="12">
        <f t="shared" si="25"/>
        <v>5.392908342116696E-14</v>
      </c>
      <c r="BF119" s="12">
        <f t="shared" si="25"/>
        <v>5.7455151747376462E-14</v>
      </c>
      <c r="BG119" s="12">
        <f t="shared" si="25"/>
        <v>5.3904658514625216E-14</v>
      </c>
      <c r="BH119" s="12">
        <f t="shared" si="25"/>
        <v>6.2692073754533334E-14</v>
      </c>
      <c r="BI119" s="12">
        <f t="shared" si="25"/>
        <v>5.3734794391857558E-14</v>
      </c>
      <c r="BJ119" s="12">
        <f t="shared" si="25"/>
        <v>5.3886894946231217E-14</v>
      </c>
      <c r="BK119" s="12">
        <f t="shared" si="25"/>
        <v>6.2692073754533334E-14</v>
      </c>
      <c r="BL119" s="12">
        <f t="shared" si="25"/>
        <v>5.3734794391857558E-14</v>
      </c>
      <c r="BM119" s="12">
        <f t="shared" si="25"/>
        <v>5.3811399780556706E-14</v>
      </c>
      <c r="BN119" s="12">
        <f t="shared" si="25"/>
        <v>6.5538685589672234E-14</v>
      </c>
      <c r="BO119" s="12">
        <f t="shared" si="25"/>
        <v>5.3734794391857558E-14</v>
      </c>
      <c r="BP119" s="12">
        <f t="shared" si="25"/>
        <v>5.3879123385058829E-14</v>
      </c>
      <c r="BQ119" s="12">
        <f t="shared" si="25"/>
        <v>6.2692073754533334E-14</v>
      </c>
      <c r="BR119" s="12">
        <f t="shared" si="25"/>
        <v>5.3734794391857558E-14</v>
      </c>
      <c r="BS119" s="12">
        <f t="shared" si="25"/>
        <v>5.3868021154812581E-14</v>
      </c>
      <c r="BT119" s="12">
        <f t="shared" si="25"/>
        <v>6.2692073754533334E-14</v>
      </c>
      <c r="BU119" s="13">
        <f t="shared" si="25"/>
        <v>5.3734794391857558E-14</v>
      </c>
    </row>
    <row r="120" spans="1:110" x14ac:dyDescent="0.45">
      <c r="A120" t="s">
        <v>14</v>
      </c>
      <c r="B120">
        <f>GEOMEAN(A3:A102)</f>
        <v>5.4125689553068675E-14</v>
      </c>
      <c r="C120">
        <f t="shared" ref="C120:AJ120" si="26">GEOMEAN(B3:B102)</f>
        <v>5.9081449335410338E-14</v>
      </c>
      <c r="D120">
        <f t="shared" si="26"/>
        <v>5.4137192792143568E-14</v>
      </c>
      <c r="E120">
        <f t="shared" si="26"/>
        <v>5.909879489169546E-14</v>
      </c>
      <c r="F120">
        <f t="shared" si="26"/>
        <v>5.4015101984070839E-14</v>
      </c>
      <c r="G120">
        <f t="shared" si="26"/>
        <v>6.1350410301620438E-14</v>
      </c>
      <c r="H120">
        <f t="shared" si="26"/>
        <v>5.3937632698326197E-14</v>
      </c>
      <c r="I120">
        <f t="shared" si="26"/>
        <v>5.9136217748596278E-14</v>
      </c>
      <c r="J120">
        <f t="shared" si="26"/>
        <v>5.3879993621349367E-14</v>
      </c>
      <c r="K120">
        <f t="shared" si="26"/>
        <v>5.9136217748596278E-14</v>
      </c>
      <c r="L120">
        <f t="shared" si="26"/>
        <v>5.388128783096425E-14</v>
      </c>
      <c r="M120">
        <f t="shared" si="26"/>
        <v>5.7381062756489565E-14</v>
      </c>
      <c r="N120">
        <f t="shared" si="26"/>
        <v>5.3886831694780742E-14</v>
      </c>
      <c r="O120">
        <f t="shared" si="26"/>
        <v>5.7406027652880906E-14</v>
      </c>
      <c r="P120">
        <f t="shared" si="26"/>
        <v>5.4465887059449072E-14</v>
      </c>
      <c r="Q120">
        <f t="shared" si="26"/>
        <v>6.0484505110136255E-14</v>
      </c>
      <c r="R120">
        <f t="shared" si="26"/>
        <v>5.3968253170330823E-14</v>
      </c>
      <c r="S120">
        <f t="shared" si="26"/>
        <v>5.7428839482792872E-14</v>
      </c>
      <c r="T120">
        <f t="shared" si="26"/>
        <v>5.3928303781631904E-14</v>
      </c>
      <c r="U120">
        <f t="shared" si="26"/>
        <v>5.7428839482792872E-14</v>
      </c>
      <c r="V120">
        <f t="shared" si="26"/>
        <v>5.3902832191807494E-14</v>
      </c>
      <c r="W120">
        <f t="shared" si="26"/>
        <v>6.2501916166216875E-14</v>
      </c>
      <c r="X120">
        <f t="shared" si="26"/>
        <v>5.3734794391857501E-14</v>
      </c>
      <c r="Y120">
        <f t="shared" si="26"/>
        <v>5.3885091469930807E-14</v>
      </c>
      <c r="Z120">
        <f t="shared" si="26"/>
        <v>6.2501916166216875E-14</v>
      </c>
      <c r="AA120">
        <f t="shared" si="26"/>
        <v>5.3734794391857501E-14</v>
      </c>
      <c r="AB120" s="20">
        <f t="shared" si="26"/>
        <v>5.3809604384444605E-14</v>
      </c>
      <c r="AC120" s="20">
        <f t="shared" si="26"/>
        <v>6.525917822908724E-14</v>
      </c>
      <c r="AD120" s="20">
        <f t="shared" si="26"/>
        <v>5.3734794391857501E-14</v>
      </c>
      <c r="AE120">
        <f t="shared" si="26"/>
        <v>5.3877561385997262E-14</v>
      </c>
      <c r="AF120">
        <f t="shared" si="26"/>
        <v>6.2501916166216875E-14</v>
      </c>
      <c r="AG120">
        <f t="shared" si="26"/>
        <v>5.3734794391857501E-14</v>
      </c>
      <c r="AH120">
        <f t="shared" si="26"/>
        <v>5.3865966975444144E-14</v>
      </c>
      <c r="AI120">
        <f t="shared" si="26"/>
        <v>6.2501916166216875E-14</v>
      </c>
      <c r="AJ120">
        <f t="shared" si="26"/>
        <v>5.3734794391857501E-14</v>
      </c>
    </row>
    <row r="121" spans="1:110" x14ac:dyDescent="0.45">
      <c r="A121" t="s">
        <v>15</v>
      </c>
      <c r="B121">
        <f>HARMEAN(A3:A102)</f>
        <v>5.4123569841980509E-14</v>
      </c>
      <c r="C121">
        <f t="shared" ref="C121:AJ121" si="27">HARMEAN(B3:B102)</f>
        <v>5.901436842178473E-14</v>
      </c>
      <c r="D121">
        <f t="shared" si="27"/>
        <v>5.4135469608138632E-14</v>
      </c>
      <c r="E121">
        <f t="shared" si="27"/>
        <v>5.9032330087022691E-14</v>
      </c>
      <c r="F121">
        <f t="shared" si="27"/>
        <v>5.401341340674014E-14</v>
      </c>
      <c r="G121">
        <f t="shared" si="27"/>
        <v>6.1287893497439812E-14</v>
      </c>
      <c r="H121">
        <f t="shared" si="27"/>
        <v>5.3936190823896496E-14</v>
      </c>
      <c r="I121">
        <f t="shared" si="27"/>
        <v>5.9067213896249283E-14</v>
      </c>
      <c r="J121">
        <f t="shared" si="27"/>
        <v>5.3878644904041159E-14</v>
      </c>
      <c r="K121">
        <f t="shared" si="27"/>
        <v>5.9067213896249283E-14</v>
      </c>
      <c r="L121">
        <f t="shared" si="27"/>
        <v>5.3880122178592647E-14</v>
      </c>
      <c r="M121">
        <f t="shared" si="27"/>
        <v>5.7355116023402553E-14</v>
      </c>
      <c r="N121">
        <f t="shared" si="27"/>
        <v>5.3885659915336447E-14</v>
      </c>
      <c r="O121">
        <f t="shared" si="27"/>
        <v>5.7379496491389681E-14</v>
      </c>
      <c r="P121">
        <f t="shared" si="27"/>
        <v>5.4464234505227188E-14</v>
      </c>
      <c r="Q121">
        <f t="shared" si="27"/>
        <v>6.039284303397294E-14</v>
      </c>
      <c r="R121">
        <f t="shared" si="27"/>
        <v>5.3967455732493442E-14</v>
      </c>
      <c r="S121">
        <f t="shared" si="27"/>
        <v>5.7402919782253569E-14</v>
      </c>
      <c r="T121">
        <f t="shared" si="27"/>
        <v>5.3927524734264228E-14</v>
      </c>
      <c r="U121">
        <f t="shared" si="27"/>
        <v>5.7402919782253569E-14</v>
      </c>
      <c r="V121">
        <f t="shared" si="27"/>
        <v>5.3901009830013466E-14</v>
      </c>
      <c r="W121">
        <f t="shared" si="27"/>
        <v>6.2325229750025843E-14</v>
      </c>
      <c r="X121">
        <f t="shared" si="27"/>
        <v>5.3734794391857589E-14</v>
      </c>
      <c r="Y121">
        <f t="shared" si="27"/>
        <v>5.3883290703908633E-14</v>
      </c>
      <c r="Z121">
        <f t="shared" si="27"/>
        <v>6.2325229750025843E-14</v>
      </c>
      <c r="AA121">
        <f t="shared" si="27"/>
        <v>5.3734794391857589E-14</v>
      </c>
      <c r="AB121" s="20">
        <f t="shared" si="27"/>
        <v>5.380781327534039E-14</v>
      </c>
      <c r="AC121" s="20">
        <f t="shared" si="27"/>
        <v>6.5004117806211463E-14</v>
      </c>
      <c r="AD121" s="20">
        <f t="shared" si="27"/>
        <v>5.3734794391857589E-14</v>
      </c>
      <c r="AE121">
        <f t="shared" si="27"/>
        <v>5.3876001013323091E-14</v>
      </c>
      <c r="AF121">
        <f t="shared" si="27"/>
        <v>6.2325229750025843E-14</v>
      </c>
      <c r="AG121">
        <f t="shared" si="27"/>
        <v>5.3734794391857589E-14</v>
      </c>
      <c r="AH121">
        <f t="shared" si="27"/>
        <v>5.3863917924959472E-14</v>
      </c>
      <c r="AI121">
        <f t="shared" si="27"/>
        <v>6.2325229750025843E-14</v>
      </c>
      <c r="AJ121">
        <f t="shared" si="27"/>
        <v>5.3734794391857589E-14</v>
      </c>
      <c r="AL121" t="s">
        <v>20</v>
      </c>
      <c r="AM121" s="3">
        <f>IF(MIN(AM114:BU114)&gt;=0,0,MIN(AM114:BU114))</f>
        <v>0</v>
      </c>
    </row>
    <row r="122" spans="1:110" x14ac:dyDescent="0.45">
      <c r="A122" t="s">
        <v>16</v>
      </c>
      <c r="B122">
        <f>AVEDEV(A3:A102)</f>
        <v>3.9301895071730631E-16</v>
      </c>
      <c r="C122">
        <f t="shared" ref="C122:AJ122" si="28">AVEDEV(B3:B102)</f>
        <v>2.1863844068548134E-15</v>
      </c>
      <c r="D122">
        <f t="shared" si="28"/>
        <v>3.5305092183079516E-16</v>
      </c>
      <c r="E122">
        <f t="shared" si="28"/>
        <v>2.1688428830657377E-15</v>
      </c>
      <c r="F122">
        <f t="shared" si="28"/>
        <v>3.4519054281645668E-16</v>
      </c>
      <c r="G122">
        <f t="shared" si="28"/>
        <v>2.1081802970002174E-15</v>
      </c>
      <c r="H122">
        <f t="shared" si="28"/>
        <v>3.2267521987706665E-16</v>
      </c>
      <c r="I122">
        <f t="shared" si="28"/>
        <v>2.2488677586807187E-15</v>
      </c>
      <c r="J122">
        <f t="shared" si="28"/>
        <v>3.0633273695458728E-16</v>
      </c>
      <c r="K122">
        <f t="shared" si="28"/>
        <v>2.2488677586807187E-15</v>
      </c>
      <c r="L122">
        <f t="shared" si="28"/>
        <v>3.0306868126218682E-16</v>
      </c>
      <c r="M122">
        <f t="shared" si="28"/>
        <v>1.3379519714362804E-15</v>
      </c>
      <c r="N122">
        <f t="shared" si="28"/>
        <v>2.8177460364988463E-16</v>
      </c>
      <c r="O122">
        <f t="shared" si="28"/>
        <v>1.3685941269159336E-15</v>
      </c>
      <c r="P122">
        <f t="shared" si="28"/>
        <v>3.5216274341110638E-16</v>
      </c>
      <c r="Q122">
        <f t="shared" si="28"/>
        <v>2.5213608978447194E-15</v>
      </c>
      <c r="R122">
        <f t="shared" si="28"/>
        <v>2.337463556045914E-16</v>
      </c>
      <c r="S122">
        <f t="shared" si="28"/>
        <v>1.3479661831183985E-15</v>
      </c>
      <c r="T122">
        <f t="shared" si="28"/>
        <v>2.2593038551124033E-16</v>
      </c>
      <c r="U122">
        <f t="shared" si="28"/>
        <v>1.3479661831183985E-15</v>
      </c>
      <c r="V122">
        <f t="shared" si="28"/>
        <v>3.5103031592599925E-16</v>
      </c>
      <c r="W122">
        <f t="shared" si="28"/>
        <v>3.5862868230651687E-15</v>
      </c>
      <c r="X122">
        <f t="shared" si="28"/>
        <v>5.679798517591285E-29</v>
      </c>
      <c r="Y122">
        <f t="shared" si="28"/>
        <v>3.4996450182235842E-16</v>
      </c>
      <c r="Z122">
        <f t="shared" si="28"/>
        <v>3.5862868230651687E-15</v>
      </c>
      <c r="AA122">
        <f t="shared" si="28"/>
        <v>5.679798517591285E-29</v>
      </c>
      <c r="AB122" s="20">
        <f t="shared" si="28"/>
        <v>3.5056402225564105E-16</v>
      </c>
      <c r="AC122" s="20">
        <f t="shared" si="28"/>
        <v>4.4776626850762124E-15</v>
      </c>
      <c r="AD122" s="20">
        <f t="shared" si="28"/>
        <v>5.679798517591285E-29</v>
      </c>
      <c r="AE122">
        <f t="shared" si="28"/>
        <v>3.1952218648713634E-16</v>
      </c>
      <c r="AF122">
        <f t="shared" si="28"/>
        <v>3.5862868230651687E-15</v>
      </c>
      <c r="AG122">
        <f t="shared" si="28"/>
        <v>5.679798517591285E-29</v>
      </c>
      <c r="AH122">
        <f t="shared" si="28"/>
        <v>3.721467578543635E-16</v>
      </c>
      <c r="AI122">
        <f t="shared" si="28"/>
        <v>3.5862868230651687E-15</v>
      </c>
      <c r="AJ122">
        <f t="shared" si="28"/>
        <v>5.679798517591285E-29</v>
      </c>
    </row>
    <row r="123" spans="1:110" x14ac:dyDescent="0.45">
      <c r="A123" t="s">
        <v>17</v>
      </c>
      <c r="B123">
        <f>[1]!MAD(A3:A102)</f>
        <v>3.8857805861879848E-16</v>
      </c>
      <c r="C123">
        <f>[1]!MAD(B3:B102)</f>
        <v>1.7763568394001937E-15</v>
      </c>
      <c r="D123">
        <f>[1]!MAD(C3:C102)</f>
        <v>2.7755575615635224E-16</v>
      </c>
      <c r="E123">
        <f>[1]!MAD(D3:D102)</f>
        <v>1.776356839400301E-15</v>
      </c>
      <c r="F123">
        <f>[1]!MAD(E3:E102)</f>
        <v>3.3306690738750279E-16</v>
      </c>
      <c r="G123">
        <f>[1]!MAD(F3:F102)</f>
        <v>1.4432899320127035E-15</v>
      </c>
      <c r="H123">
        <f>[1]!MAD(G3:G102)</f>
        <v>2.2204460492510073E-16</v>
      </c>
      <c r="I123">
        <f>[1]!MAD(H3:H102)</f>
        <v>1.831867990631502E-15</v>
      </c>
      <c r="J123">
        <f>[1]!MAD(I3:I102)</f>
        <v>2.2204460492510073E-16</v>
      </c>
      <c r="K123">
        <f>[1]!MAD(J3:J102)</f>
        <v>1.831867990631502E-15</v>
      </c>
      <c r="L123">
        <f>[1]!MAD(K3:K102)</f>
        <v>2.2204460492510073E-16</v>
      </c>
      <c r="M123">
        <f>[1]!MAD(L3:L102)</f>
        <v>9.9920072216259671E-16</v>
      </c>
      <c r="N123">
        <f>[1]!MAD(M3:M102)</f>
        <v>2.2204460492510073E-16</v>
      </c>
      <c r="O123">
        <f>[1]!MAD(N3:N102)</f>
        <v>9.99200722162704E-16</v>
      </c>
      <c r="P123">
        <f>[1]!MAD(O3:O102)</f>
        <v>2.2204460492510073E-16</v>
      </c>
      <c r="Q123">
        <f>[1]!MAD(P3:P102)</f>
        <v>1.9984014443252944E-15</v>
      </c>
      <c r="R123">
        <f>[1]!MAD(Q3:Q102)</f>
        <v>2.2204460492499975E-16</v>
      </c>
      <c r="S123">
        <f>[1]!MAD(R3:R102)</f>
        <v>1.0547118733938419E-15</v>
      </c>
      <c r="T123">
        <f>[1]!MAD(S3:S102)</f>
        <v>2.2204460492499975E-16</v>
      </c>
      <c r="U123">
        <f>[1]!MAD(T3:T102)</f>
        <v>1.0547118733938419E-15</v>
      </c>
      <c r="V123">
        <f>[1]!MAD(U3:U102)</f>
        <v>3.3306690738749648E-16</v>
      </c>
      <c r="W123">
        <f>[1]!MAD(V3:V102)</f>
        <v>2.5535129566378474E-15</v>
      </c>
      <c r="X123">
        <f>[1]!MAD(W3:W102)</f>
        <v>0</v>
      </c>
      <c r="Y123">
        <f>[1]!MAD(X3:X102)</f>
        <v>3.3306690738749648E-16</v>
      </c>
      <c r="Z123">
        <f>[1]!MAD(Y3:Y102)</f>
        <v>2.5535129566378474E-15</v>
      </c>
      <c r="AA123">
        <f>[1]!MAD(Z3:Z102)</f>
        <v>0</v>
      </c>
      <c r="AB123" s="20">
        <f>[1]!MAD(AA3:AA102)</f>
        <v>2.2204460492510073E-16</v>
      </c>
      <c r="AC123" s="20">
        <f>[1]!MAD(AB3:AB102)</f>
        <v>3.7192471324942555E-15</v>
      </c>
      <c r="AD123" s="20">
        <f>[1]!MAD(AC3:AC102)</f>
        <v>0</v>
      </c>
      <c r="AE123">
        <f>[1]!MAD(AD3:AD102)</f>
        <v>3.3306690738749648E-16</v>
      </c>
      <c r="AF123">
        <f>[1]!MAD(AE3:AE102)</f>
        <v>2.5535129566378474E-15</v>
      </c>
      <c r="AG123">
        <f>[1]!MAD(AF3:AF102)</f>
        <v>0</v>
      </c>
      <c r="AH123">
        <f>[1]!MAD(AG3:AG102)</f>
        <v>3.3306690738760376E-16</v>
      </c>
      <c r="AI123">
        <f>[1]!MAD(AH3:AH102)</f>
        <v>2.5535129566378474E-15</v>
      </c>
      <c r="AJ123">
        <f>[1]!MAD(AI3:AI102)</f>
        <v>0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5.3956838996782602E-14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5.7065463465732996E-14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6.1395333261771106E-14</v>
      </c>
      <c r="BI123" t="s">
        <v>30</v>
      </c>
      <c r="BJ123" t="s">
        <v>30</v>
      </c>
      <c r="BK123">
        <f>Y56</f>
        <v>6.1395333261771106E-14</v>
      </c>
      <c r="BL123" t="s">
        <v>30</v>
      </c>
      <c r="BM123">
        <f>AA43</f>
        <v>5.4622972811557702E-14</v>
      </c>
      <c r="BN123">
        <f>AB56</f>
        <v>6.1950444774083697E-14</v>
      </c>
      <c r="BO123" t="s">
        <v>30</v>
      </c>
      <c r="BP123" t="s">
        <v>30</v>
      </c>
      <c r="BQ123">
        <f>AE56</f>
        <v>6.1395333261771106E-14</v>
      </c>
      <c r="BR123" t="s">
        <v>30</v>
      </c>
      <c r="BS123" t="s">
        <v>30</v>
      </c>
      <c r="BT123">
        <f>AH56</f>
        <v>6.1395333261771106E-14</v>
      </c>
      <c r="BU123" t="s">
        <v>30</v>
      </c>
    </row>
    <row r="124" spans="1:110" x14ac:dyDescent="0.45">
      <c r="A124" s="1" t="s">
        <v>18</v>
      </c>
      <c r="B124" s="1">
        <f>[1]!IQR(A3:A102,FALSE)</f>
        <v>6.6613381477510024E-16</v>
      </c>
      <c r="C124" s="1">
        <f>[1]!IQR(B3:B102,FALSE)</f>
        <v>3.524958103184872E-15</v>
      </c>
      <c r="D124" s="1">
        <f>[1]!IQR(C3:C102,FALSE)</f>
        <v>5.8286708792822612E-16</v>
      </c>
      <c r="E124" s="1">
        <f>[1]!IQR(D3:D102,FALSE)</f>
        <v>3.4694469519536268E-15</v>
      </c>
      <c r="F124" s="1">
        <f>[1]!IQR(E3:E102,FALSE)</f>
        <v>5.551115123125972E-16</v>
      </c>
      <c r="G124" s="1">
        <f>[1]!IQR(F3:F102,FALSE)</f>
        <v>2.9698465908722811E-15</v>
      </c>
      <c r="H124" s="1">
        <f>[1]!IQR(G3:G102,FALSE)</f>
        <v>5.5511151231260351E-16</v>
      </c>
      <c r="I124" s="1">
        <f>[1]!IQR(H3:H102,FALSE)</f>
        <v>3.7192471324942492E-15</v>
      </c>
      <c r="J124" s="1">
        <f>[1]!IQR(I3:I102,FALSE)</f>
        <v>4.718447854657294E-16</v>
      </c>
      <c r="K124" s="1">
        <f>[1]!IQR(J3:J102,FALSE)</f>
        <v>3.7192471324942492E-15</v>
      </c>
      <c r="L124" s="1">
        <f>[1]!IQR(K3:K102,FALSE)</f>
        <v>5.5511151231260351E-16</v>
      </c>
      <c r="M124" s="1">
        <f>[1]!IQR(L3:L102,FALSE)</f>
        <v>1.9984014443253007E-15</v>
      </c>
      <c r="N124" s="1">
        <f>[1]!IQR(M3:M102,FALSE)</f>
        <v>4.4408920985010048E-16</v>
      </c>
      <c r="O124" s="1">
        <f>[1]!IQR(N3:N102,FALSE)</f>
        <v>2.0261570199409296E-15</v>
      </c>
      <c r="P124" s="1">
        <f>[1]!IQR(O3:O102,FALSE)</f>
        <v>5.551115123125972E-16</v>
      </c>
      <c r="Q124" s="1">
        <f>[1]!IQR(P3:P102,FALSE)</f>
        <v>4.0523140398817835E-15</v>
      </c>
      <c r="R124" s="1">
        <f>[1]!IQR(Q3:Q102,FALSE)</f>
        <v>4.4408920985010048E-16</v>
      </c>
      <c r="S124" s="1">
        <f>[1]!IQR(R3:R102,FALSE)</f>
        <v>2.1094237467878037E-15</v>
      </c>
      <c r="T124" s="1">
        <f>[1]!IQR(S3:S102,FALSE)</f>
        <v>3.3306690738759745E-16</v>
      </c>
      <c r="U124" s="1">
        <f>[1]!IQR(T3:T102,FALSE)</f>
        <v>2.1094237467878037E-15</v>
      </c>
      <c r="V124" s="1">
        <f>[1]!IQR(U3:U102,FALSE)</f>
        <v>5.5511151231260351E-16</v>
      </c>
      <c r="W124" s="1">
        <f>[1]!IQR(V3:V102,FALSE)</f>
        <v>4.6629367034256953E-15</v>
      </c>
      <c r="X124" s="1">
        <f>[1]!IQR(W3:W102,FALSE)</f>
        <v>0</v>
      </c>
      <c r="Y124" s="1">
        <f>[1]!IQR(X3:X102,FALSE)</f>
        <v>5.5511151231260351E-16</v>
      </c>
      <c r="Z124" s="1">
        <f>[1]!IQR(Y3:Y102,FALSE)</f>
        <v>4.6629367034256953E-15</v>
      </c>
      <c r="AA124" s="1">
        <f>[1]!IQR(Z3:Z102,FALSE)</f>
        <v>0</v>
      </c>
      <c r="AB124" s="21">
        <f>[1]!IQR(AA3:AA102,FALSE)</f>
        <v>5.551115123125972E-16</v>
      </c>
      <c r="AC124" s="21">
        <f>[1]!IQR(AB3:AB102,FALSE)</f>
        <v>7.3829831137572784E-15</v>
      </c>
      <c r="AD124" s="21">
        <f>[1]!IQR(AC3:AC102,FALSE)</f>
        <v>0</v>
      </c>
      <c r="AE124" s="1">
        <f>[1]!IQR(AD3:AD102,FALSE)</f>
        <v>5.8286708792822612E-16</v>
      </c>
      <c r="AF124" s="1">
        <f>[1]!IQR(AE3:AE102,FALSE)</f>
        <v>4.6629367034256953E-15</v>
      </c>
      <c r="AG124" s="1">
        <f>[1]!IQR(AF3:AF102,FALSE)</f>
        <v>0</v>
      </c>
      <c r="AH124" s="1">
        <f>[1]!IQR(AG3:AG102,FALSE)</f>
        <v>6.6613381477510024E-16</v>
      </c>
      <c r="AI124" s="1">
        <f>[1]!IQR(AH3:AH102,FALSE)</f>
        <v>4.6629367034256953E-15</v>
      </c>
      <c r="AJ124" s="1">
        <f>[1]!IQR(AI3:AI102,FALSE)</f>
        <v>0</v>
      </c>
      <c r="BB124">
        <f>P56</f>
        <v>6.0618177144533497E-14</v>
      </c>
    </row>
    <row r="125" spans="1:110" x14ac:dyDescent="0.45">
      <c r="AB125" s="20"/>
      <c r="AC125" s="20"/>
      <c r="AD125" s="20"/>
    </row>
    <row r="126" spans="1:110" x14ac:dyDescent="0.45">
      <c r="A126" t="s">
        <v>38</v>
      </c>
    </row>
    <row r="128" spans="1:11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</row>
    <row r="129" spans="1:37" x14ac:dyDescent="0.45">
      <c r="A129" t="s">
        <v>39</v>
      </c>
      <c r="B129" s="5">
        <f>MEDIAN(A3:A102)</f>
        <v>5.412337245047635E-14</v>
      </c>
      <c r="C129" s="6">
        <f t="shared" ref="C129:AJ129" si="30">MEDIAN(B3:B102)</f>
        <v>5.8675286851439447E-14</v>
      </c>
      <c r="D129" s="6">
        <f t="shared" si="30"/>
        <v>5.412337245047635E-14</v>
      </c>
      <c r="E129" s="6">
        <f t="shared" si="30"/>
        <v>5.8730798002670705E-14</v>
      </c>
      <c r="F129" s="6">
        <f t="shared" si="30"/>
        <v>5.4067861299245098E-14</v>
      </c>
      <c r="G129" s="6">
        <f t="shared" si="30"/>
        <v>6.0840221749458503E-14</v>
      </c>
      <c r="H129" s="6">
        <f t="shared" si="30"/>
        <v>5.3956838996782602E-14</v>
      </c>
      <c r="I129" s="6">
        <f t="shared" si="30"/>
        <v>5.8675286851439447E-14</v>
      </c>
      <c r="J129" s="6">
        <f t="shared" si="30"/>
        <v>5.3845816694319998E-14</v>
      </c>
      <c r="K129" s="6">
        <f t="shared" si="30"/>
        <v>5.8675286851439447E-14</v>
      </c>
      <c r="L129" s="6">
        <f t="shared" si="30"/>
        <v>5.3845816694319998E-14</v>
      </c>
      <c r="M129" s="6">
        <f t="shared" si="30"/>
        <v>5.7176485768195499E-14</v>
      </c>
      <c r="N129" s="6">
        <f t="shared" si="30"/>
        <v>5.3845816694319998E-14</v>
      </c>
      <c r="O129" s="6">
        <f t="shared" si="30"/>
        <v>5.7176485768195499E-14</v>
      </c>
      <c r="P129" s="6">
        <f t="shared" si="30"/>
        <v>5.4400928206632601E-14</v>
      </c>
      <c r="Q129" s="6">
        <f t="shared" si="30"/>
        <v>5.9952043329758403E-14</v>
      </c>
      <c r="R129" s="6">
        <f t="shared" si="30"/>
        <v>5.3956838996782602E-14</v>
      </c>
      <c r="S129" s="6">
        <f t="shared" si="30"/>
        <v>5.7231996919426744E-14</v>
      </c>
      <c r="T129" s="6">
        <f t="shared" si="30"/>
        <v>5.3956838996782602E-14</v>
      </c>
      <c r="U129" s="6">
        <f t="shared" si="30"/>
        <v>5.7231996919426744E-14</v>
      </c>
      <c r="V129" s="6">
        <f t="shared" si="30"/>
        <v>5.3845816694319998E-14</v>
      </c>
      <c r="W129" s="6">
        <f t="shared" si="30"/>
        <v>6.1728400169158704E-14</v>
      </c>
      <c r="X129" s="6">
        <f t="shared" si="30"/>
        <v>5.3734794391857501E-14</v>
      </c>
      <c r="Y129" s="6">
        <f t="shared" si="30"/>
        <v>5.3845816694319998E-14</v>
      </c>
      <c r="Z129" s="6">
        <f t="shared" si="30"/>
        <v>6.1728400169158704E-14</v>
      </c>
      <c r="AA129" s="6">
        <f t="shared" si="30"/>
        <v>5.3734794391857501E-14</v>
      </c>
      <c r="AB129" s="6">
        <f t="shared" si="30"/>
        <v>5.3734794391857501E-14</v>
      </c>
      <c r="AC129" s="6">
        <f t="shared" si="30"/>
        <v>6.4503957730721595E-14</v>
      </c>
      <c r="AD129" s="6">
        <f t="shared" si="30"/>
        <v>5.3734794391857501E-14</v>
      </c>
      <c r="AE129" s="6">
        <f t="shared" si="30"/>
        <v>5.3845816694319998E-14</v>
      </c>
      <c r="AF129" s="6">
        <f t="shared" si="30"/>
        <v>6.1728400169158704E-14</v>
      </c>
      <c r="AG129" s="6">
        <f t="shared" si="30"/>
        <v>5.3734794391857501E-14</v>
      </c>
      <c r="AH129" s="6">
        <f t="shared" si="30"/>
        <v>5.3845816694319998E-14</v>
      </c>
      <c r="AI129" s="6">
        <f t="shared" si="30"/>
        <v>6.1728400169158704E-14</v>
      </c>
      <c r="AJ129" s="7">
        <f t="shared" si="30"/>
        <v>5.3734794391857501E-14</v>
      </c>
    </row>
    <row r="130" spans="1:37" x14ac:dyDescent="0.45">
      <c r="A130" t="s">
        <v>40</v>
      </c>
      <c r="B130" s="8">
        <f>[1]!RANK_SUM(A3:AI102, 1,1)</f>
        <v>175050</v>
      </c>
      <c r="C130" s="9">
        <f>[1]!RANK_SUM(A3:AI102, 2,1)</f>
        <v>175050</v>
      </c>
      <c r="D130" s="9">
        <f>[1]!RANK_SUM(A3:AI102, 3,1)</f>
        <v>175050</v>
      </c>
      <c r="E130" s="9">
        <f>[1]!RANK_SUM(A3:AI102, 4,1)</f>
        <v>175050</v>
      </c>
      <c r="F130" s="9">
        <f>[1]!RANK_SUM(A3:AI102, 5,1)</f>
        <v>175050</v>
      </c>
      <c r="G130" s="9">
        <f>[1]!RANK_SUM(A3:AI102, 6,1)</f>
        <v>175050</v>
      </c>
      <c r="H130" s="9">
        <f>[1]!RANK_SUM(A3:AI102, 7,1)</f>
        <v>175050</v>
      </c>
      <c r="I130" s="9">
        <f>[1]!RANK_SUM(A3:AI102, 8,1)</f>
        <v>175050</v>
      </c>
      <c r="J130" s="9">
        <f>[1]!RANK_SUM(A3:AI102, 9,1)</f>
        <v>175050</v>
      </c>
      <c r="K130" s="9">
        <f>[1]!RANK_SUM(A3:AI102, 10,1)</f>
        <v>175050</v>
      </c>
      <c r="L130" s="9">
        <f>[1]!RANK_SUM(A3:AI102, 11,1)</f>
        <v>175050</v>
      </c>
      <c r="M130" s="9">
        <f>[1]!RANK_SUM(A3:AI102, 12,1)</f>
        <v>175050</v>
      </c>
      <c r="N130" s="9">
        <f>[1]!RANK_SUM(A3:AI102, 13,1)</f>
        <v>175050</v>
      </c>
      <c r="O130" s="9">
        <f>[1]!RANK_SUM(A3:AI102, 14,1)</f>
        <v>175050</v>
      </c>
      <c r="P130" s="9">
        <f>[1]!RANK_SUM(A3:AI102, 15,1)</f>
        <v>175050</v>
      </c>
      <c r="Q130" s="9">
        <f>[1]!RANK_SUM(A3:AI102, 16,1)</f>
        <v>175050</v>
      </c>
      <c r="R130" s="9">
        <f>[1]!RANK_SUM(A3:AI102, 17,1)</f>
        <v>175050</v>
      </c>
      <c r="S130" s="9">
        <f>[1]!RANK_SUM(A3:AI102, 18,1)</f>
        <v>175050</v>
      </c>
      <c r="T130" s="9">
        <f>[1]!RANK_SUM(A3:AI102, 19,1)</f>
        <v>175050</v>
      </c>
      <c r="U130" s="9">
        <f>[1]!RANK_SUM(A3:AI102, 20,1)</f>
        <v>175050</v>
      </c>
      <c r="V130" s="9">
        <f>[1]!RANK_SUM(A3:AI102, 21,1)</f>
        <v>175050</v>
      </c>
      <c r="W130" s="9">
        <f>[1]!RANK_SUM(A3:AI102, 22,1)</f>
        <v>175050</v>
      </c>
      <c r="X130" s="9">
        <f>[1]!RANK_SUM(A3:AI102, 23,1)</f>
        <v>175050</v>
      </c>
      <c r="Y130" s="9">
        <f>[1]!RANK_SUM(A3:AI102, 24,1)</f>
        <v>175050</v>
      </c>
      <c r="Z130" s="9">
        <f>[1]!RANK_SUM(A3:AI102, 25,1)</f>
        <v>175050</v>
      </c>
      <c r="AA130" s="9">
        <f>[1]!RANK_SUM(A3:AI102, 26,1)</f>
        <v>175050</v>
      </c>
      <c r="AB130" s="9">
        <f>[1]!RANK_SUM(A3:AI102, 27,1)</f>
        <v>175050</v>
      </c>
      <c r="AC130" s="9">
        <f>[1]!RANK_SUM(A3:AI102, 28,1)</f>
        <v>175050</v>
      </c>
      <c r="AD130" s="9">
        <f>[1]!RANK_SUM(A3:AI102, 29,1)</f>
        <v>175050</v>
      </c>
      <c r="AE130" s="9">
        <f>[1]!RANK_SUM(A3:AI102, 30,1)</f>
        <v>175050</v>
      </c>
      <c r="AF130" s="9">
        <f>[1]!RANK_SUM(A3:AI102, 31,1)</f>
        <v>175050</v>
      </c>
      <c r="AG130" s="9">
        <f>[1]!RANK_SUM(A3:AI102, 32,1)</f>
        <v>175050</v>
      </c>
      <c r="AH130" s="9">
        <f>[1]!RANK_SUM(A3:AI102, 33,1)</f>
        <v>175050</v>
      </c>
      <c r="AI130" s="9">
        <f>[1]!RANK_SUM(A3:AI102, 34,1)</f>
        <v>175050</v>
      </c>
      <c r="AJ130" s="10">
        <f>[1]!RANK_SUM(A3:AI102, 35,1)</f>
        <v>175050</v>
      </c>
    </row>
    <row r="131" spans="1:37" x14ac:dyDescent="0.45">
      <c r="A131" t="s">
        <v>41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</row>
    <row r="132" spans="1:37" x14ac:dyDescent="0.45">
      <c r="A132" t="s">
        <v>42</v>
      </c>
      <c r="B132" s="11">
        <f>B130^2/B131</f>
        <v>306425025</v>
      </c>
      <c r="C132" s="12">
        <f t="shared" ref="C132:AJ132" si="32">C130^2/C131</f>
        <v>306425025</v>
      </c>
      <c r="D132" s="12">
        <f t="shared" si="32"/>
        <v>306425025</v>
      </c>
      <c r="E132" s="12">
        <f t="shared" si="32"/>
        <v>306425025</v>
      </c>
      <c r="F132" s="12">
        <f t="shared" si="32"/>
        <v>306425025</v>
      </c>
      <c r="G132" s="12">
        <f t="shared" si="32"/>
        <v>306425025</v>
      </c>
      <c r="H132" s="12">
        <f t="shared" si="32"/>
        <v>306425025</v>
      </c>
      <c r="I132" s="12">
        <f t="shared" si="32"/>
        <v>306425025</v>
      </c>
      <c r="J132" s="12">
        <f t="shared" si="32"/>
        <v>306425025</v>
      </c>
      <c r="K132" s="12">
        <f t="shared" si="32"/>
        <v>306425025</v>
      </c>
      <c r="L132" s="12">
        <f t="shared" si="32"/>
        <v>306425025</v>
      </c>
      <c r="M132" s="12">
        <f t="shared" si="32"/>
        <v>306425025</v>
      </c>
      <c r="N132" s="12">
        <f t="shared" si="32"/>
        <v>306425025</v>
      </c>
      <c r="O132" s="12">
        <f t="shared" si="32"/>
        <v>306425025</v>
      </c>
      <c r="P132" s="12">
        <f t="shared" si="32"/>
        <v>306425025</v>
      </c>
      <c r="Q132" s="12">
        <f t="shared" si="32"/>
        <v>306425025</v>
      </c>
      <c r="R132" s="12">
        <f t="shared" si="32"/>
        <v>306425025</v>
      </c>
      <c r="S132" s="12">
        <f t="shared" si="32"/>
        <v>306425025</v>
      </c>
      <c r="T132" s="12">
        <f t="shared" si="32"/>
        <v>306425025</v>
      </c>
      <c r="U132" s="12">
        <f t="shared" si="32"/>
        <v>306425025</v>
      </c>
      <c r="V132" s="12">
        <f t="shared" si="32"/>
        <v>306425025</v>
      </c>
      <c r="W132" s="12">
        <f t="shared" si="32"/>
        <v>306425025</v>
      </c>
      <c r="X132" s="12">
        <f t="shared" si="32"/>
        <v>306425025</v>
      </c>
      <c r="Y132" s="12">
        <f t="shared" si="32"/>
        <v>306425025</v>
      </c>
      <c r="Z132" s="12">
        <f t="shared" si="32"/>
        <v>306425025</v>
      </c>
      <c r="AA132" s="12">
        <f t="shared" si="32"/>
        <v>306425025</v>
      </c>
      <c r="AB132" s="12">
        <f t="shared" si="32"/>
        <v>306425025</v>
      </c>
      <c r="AC132" s="12">
        <f t="shared" si="32"/>
        <v>306425025</v>
      </c>
      <c r="AD132" s="12">
        <f t="shared" si="32"/>
        <v>306425025</v>
      </c>
      <c r="AE132" s="12">
        <f t="shared" si="32"/>
        <v>306425025</v>
      </c>
      <c r="AF132" s="12">
        <f t="shared" si="32"/>
        <v>306425025</v>
      </c>
      <c r="AG132" s="12">
        <f t="shared" si="32"/>
        <v>306425025</v>
      </c>
      <c r="AH132" s="12">
        <f t="shared" si="32"/>
        <v>306425025</v>
      </c>
      <c r="AI132" s="12">
        <f t="shared" si="32"/>
        <v>306425025</v>
      </c>
      <c r="AJ132" s="13">
        <f t="shared" si="32"/>
        <v>306425025</v>
      </c>
      <c r="AK132" s="17">
        <f>SUM(B132:AJ132)</f>
        <v>10724875875</v>
      </c>
    </row>
    <row r="133" spans="1:37" x14ac:dyDescent="0.45">
      <c r="A133" t="s">
        <v>43</v>
      </c>
      <c r="AK133" s="17">
        <f>12*AK132/(AK131*(AK131+1))-3*(AK131+1)</f>
        <v>0</v>
      </c>
    </row>
    <row r="134" spans="1:37" x14ac:dyDescent="0.45">
      <c r="A134" t="s">
        <v>44</v>
      </c>
      <c r="AK134" s="17">
        <f>AK133/(1-[1]!TiesCorrection(A3:AI102)/(3500*(3500^2-1)))</f>
        <v>0</v>
      </c>
    </row>
    <row r="135" spans="1:37" x14ac:dyDescent="0.45">
      <c r="A135" t="s">
        <v>45</v>
      </c>
      <c r="AK135" s="17">
        <f>COUNTA(B128:AJ128)-1</f>
        <v>34</v>
      </c>
    </row>
    <row r="136" spans="1:37" x14ac:dyDescent="0.45">
      <c r="A136" t="s">
        <v>33</v>
      </c>
      <c r="AK136" s="17">
        <f>_xlfn.CHISQ.DIST.RT(AK134,AK135)</f>
        <v>1</v>
      </c>
    </row>
    <row r="137" spans="1:37" x14ac:dyDescent="0.45">
      <c r="A137" t="s">
        <v>34</v>
      </c>
      <c r="AK137" s="17">
        <v>0.05</v>
      </c>
    </row>
    <row r="138" spans="1:37" x14ac:dyDescent="0.45">
      <c r="A138" t="s">
        <v>46</v>
      </c>
      <c r="AK138" s="18" t="str">
        <f>IF(AK136&lt;AK137,"yes","no")</f>
        <v>no</v>
      </c>
    </row>
  </sheetData>
  <conditionalFormatting sqref="B107:AJ107">
    <cfRule type="top10" dxfId="39" priority="9" bottom="1" rank="1"/>
    <cfRule type="top10" dxfId="38" priority="10" rank="1"/>
  </conditionalFormatting>
  <conditionalFormatting sqref="B109:AJ109">
    <cfRule type="top10" dxfId="37" priority="7" bottom="1" rank="1"/>
    <cfRule type="top10" dxfId="36" priority="8" rank="1"/>
  </conditionalFormatting>
  <conditionalFormatting sqref="B111:AJ111">
    <cfRule type="top10" dxfId="35" priority="5" bottom="1" rank="1"/>
    <cfRule type="top10" dxfId="34" priority="6" rank="1"/>
  </conditionalFormatting>
  <conditionalFormatting sqref="B116:AJ116">
    <cfRule type="top10" dxfId="33" priority="3" bottom="1" rank="1"/>
    <cfRule type="top10" dxfId="32" priority="4" rank="1"/>
  </conditionalFormatting>
  <conditionalFormatting sqref="B117:AJ117">
    <cfRule type="top10" dxfId="31" priority="1" bottom="1" rank="1"/>
    <cfRule type="top10" dxfId="3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topLeftCell="A89" zoomScale="70" zoomScaleNormal="70" workbookViewId="0">
      <selection activeCell="I15" sqref="I15"/>
    </sheetView>
  </sheetViews>
  <sheetFormatPr defaultRowHeight="14.25" x14ac:dyDescent="0.45"/>
  <sheetData>
    <row r="1" spans="1:35" x14ac:dyDescent="0.45">
      <c r="A1" t="s">
        <v>84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>
        <v>12996</v>
      </c>
      <c r="B3">
        <v>2915</v>
      </c>
      <c r="C3">
        <v>18363</v>
      </c>
      <c r="D3">
        <v>1501</v>
      </c>
      <c r="E3">
        <v>12544</v>
      </c>
      <c r="F3">
        <v>3135</v>
      </c>
      <c r="G3">
        <v>4039</v>
      </c>
      <c r="H3">
        <v>2381</v>
      </c>
      <c r="I3">
        <v>6754</v>
      </c>
      <c r="J3">
        <v>2677</v>
      </c>
      <c r="K3">
        <v>4525</v>
      </c>
      <c r="L3">
        <v>2359</v>
      </c>
      <c r="M3">
        <v>3774</v>
      </c>
      <c r="N3">
        <v>3040</v>
      </c>
      <c r="O3">
        <v>4878</v>
      </c>
      <c r="P3">
        <v>2412</v>
      </c>
      <c r="Q3">
        <v>3711</v>
      </c>
      <c r="R3">
        <v>2615</v>
      </c>
      <c r="S3">
        <v>3230</v>
      </c>
      <c r="T3">
        <v>2492</v>
      </c>
      <c r="U3">
        <v>2271</v>
      </c>
      <c r="V3">
        <v>2091</v>
      </c>
      <c r="W3">
        <v>2321</v>
      </c>
      <c r="X3">
        <v>2803</v>
      </c>
      <c r="Y3">
        <v>2486</v>
      </c>
      <c r="Z3">
        <v>2442</v>
      </c>
      <c r="AA3">
        <v>2099</v>
      </c>
      <c r="AB3">
        <v>2176</v>
      </c>
      <c r="AC3">
        <v>2335</v>
      </c>
      <c r="AD3">
        <v>2150</v>
      </c>
      <c r="AE3">
        <v>2181</v>
      </c>
      <c r="AF3">
        <v>2277</v>
      </c>
      <c r="AG3">
        <v>2258</v>
      </c>
      <c r="AH3">
        <v>2177</v>
      </c>
      <c r="AI3">
        <v>2363</v>
      </c>
    </row>
    <row r="4" spans="1:35" x14ac:dyDescent="0.45">
      <c r="A4">
        <v>10981</v>
      </c>
      <c r="B4">
        <v>2263</v>
      </c>
      <c r="C4">
        <v>19357</v>
      </c>
      <c r="D4">
        <v>2035</v>
      </c>
      <c r="E4">
        <v>11241</v>
      </c>
      <c r="F4">
        <v>2949</v>
      </c>
      <c r="G4">
        <v>3351</v>
      </c>
      <c r="H4">
        <v>2353</v>
      </c>
      <c r="I4">
        <v>2828</v>
      </c>
      <c r="J4">
        <v>2493</v>
      </c>
      <c r="K4">
        <v>8289</v>
      </c>
      <c r="L4">
        <v>2356</v>
      </c>
      <c r="M4">
        <v>4903</v>
      </c>
      <c r="N4">
        <v>2419</v>
      </c>
      <c r="O4">
        <v>5101</v>
      </c>
      <c r="P4">
        <v>1882</v>
      </c>
      <c r="Q4">
        <v>3283</v>
      </c>
      <c r="R4">
        <v>3018</v>
      </c>
      <c r="S4">
        <v>4325</v>
      </c>
      <c r="T4">
        <v>4852</v>
      </c>
      <c r="U4">
        <v>2539</v>
      </c>
      <c r="V4">
        <v>2286</v>
      </c>
      <c r="W4">
        <v>2925</v>
      </c>
      <c r="X4">
        <v>2270</v>
      </c>
      <c r="Y4">
        <v>7334</v>
      </c>
      <c r="Z4">
        <v>2612</v>
      </c>
      <c r="AA4">
        <v>2310</v>
      </c>
      <c r="AB4">
        <v>2142</v>
      </c>
      <c r="AC4">
        <v>3056</v>
      </c>
      <c r="AD4">
        <v>2574</v>
      </c>
      <c r="AE4">
        <v>2331</v>
      </c>
      <c r="AF4">
        <v>2874</v>
      </c>
      <c r="AG4">
        <v>2752</v>
      </c>
      <c r="AH4">
        <v>5237</v>
      </c>
      <c r="AI4">
        <v>2855</v>
      </c>
    </row>
    <row r="5" spans="1:35" x14ac:dyDescent="0.45">
      <c r="A5">
        <v>21552</v>
      </c>
      <c r="B5">
        <v>3110</v>
      </c>
      <c r="C5">
        <v>25801</v>
      </c>
      <c r="D5">
        <v>2562</v>
      </c>
      <c r="E5">
        <v>14628</v>
      </c>
      <c r="F5">
        <v>3699</v>
      </c>
      <c r="G5">
        <v>4200</v>
      </c>
      <c r="H5">
        <v>2283</v>
      </c>
      <c r="I5">
        <v>4020</v>
      </c>
      <c r="J5">
        <v>2290</v>
      </c>
      <c r="K5">
        <v>7016</v>
      </c>
      <c r="L5">
        <v>2262</v>
      </c>
      <c r="M5">
        <v>6351</v>
      </c>
      <c r="N5">
        <v>2443</v>
      </c>
      <c r="O5">
        <v>6178</v>
      </c>
      <c r="P5">
        <v>2230</v>
      </c>
      <c r="Q5">
        <v>3360</v>
      </c>
      <c r="R5">
        <v>1233</v>
      </c>
      <c r="S5">
        <v>4041</v>
      </c>
      <c r="T5">
        <v>2779</v>
      </c>
      <c r="U5">
        <v>2058</v>
      </c>
      <c r="V5">
        <v>2966</v>
      </c>
      <c r="W5">
        <v>2358</v>
      </c>
      <c r="X5">
        <v>2694</v>
      </c>
      <c r="Y5">
        <v>2518</v>
      </c>
      <c r="Z5">
        <v>2538</v>
      </c>
      <c r="AA5">
        <v>2438</v>
      </c>
      <c r="AB5">
        <v>2728</v>
      </c>
      <c r="AC5">
        <v>2584</v>
      </c>
      <c r="AD5">
        <v>2652</v>
      </c>
      <c r="AE5">
        <v>2278</v>
      </c>
      <c r="AF5">
        <v>2615</v>
      </c>
      <c r="AG5">
        <v>2279</v>
      </c>
      <c r="AH5">
        <v>2788</v>
      </c>
      <c r="AI5">
        <v>2688</v>
      </c>
    </row>
    <row r="6" spans="1:35" x14ac:dyDescent="0.45">
      <c r="A6">
        <v>14423</v>
      </c>
      <c r="B6">
        <v>2745</v>
      </c>
      <c r="C6">
        <v>23121</v>
      </c>
      <c r="D6">
        <v>2499</v>
      </c>
      <c r="E6">
        <v>18947</v>
      </c>
      <c r="F6">
        <v>3955</v>
      </c>
      <c r="G6">
        <v>3812</v>
      </c>
      <c r="H6">
        <v>2744</v>
      </c>
      <c r="I6">
        <v>3821</v>
      </c>
      <c r="J6">
        <v>2978</v>
      </c>
      <c r="K6">
        <v>7611</v>
      </c>
      <c r="L6">
        <v>3228</v>
      </c>
      <c r="M6">
        <v>6637</v>
      </c>
      <c r="N6">
        <v>2739</v>
      </c>
      <c r="O6">
        <v>6751</v>
      </c>
      <c r="P6">
        <v>2643</v>
      </c>
      <c r="Q6">
        <v>4089</v>
      </c>
      <c r="R6">
        <v>1071</v>
      </c>
      <c r="S6">
        <v>2987</v>
      </c>
      <c r="T6">
        <v>2624</v>
      </c>
      <c r="U6">
        <v>2602</v>
      </c>
      <c r="V6">
        <v>2716</v>
      </c>
      <c r="W6">
        <v>2991</v>
      </c>
      <c r="X6">
        <v>2469</v>
      </c>
      <c r="Y6">
        <v>2444</v>
      </c>
      <c r="Z6">
        <v>2938</v>
      </c>
      <c r="AA6">
        <v>2608</v>
      </c>
      <c r="AB6">
        <v>2950</v>
      </c>
      <c r="AC6">
        <v>2953</v>
      </c>
      <c r="AD6">
        <v>2619</v>
      </c>
      <c r="AE6">
        <v>2784</v>
      </c>
      <c r="AF6">
        <v>2957</v>
      </c>
      <c r="AG6">
        <v>2491</v>
      </c>
      <c r="AH6">
        <v>2810</v>
      </c>
      <c r="AI6">
        <v>2895</v>
      </c>
    </row>
    <row r="7" spans="1:35" x14ac:dyDescent="0.45">
      <c r="A7">
        <v>13065</v>
      </c>
      <c r="B7">
        <v>2506</v>
      </c>
      <c r="C7">
        <v>16883</v>
      </c>
      <c r="D7">
        <v>2863</v>
      </c>
      <c r="E7">
        <v>16961</v>
      </c>
      <c r="F7">
        <v>2596</v>
      </c>
      <c r="G7">
        <v>2506</v>
      </c>
      <c r="H7">
        <v>2244</v>
      </c>
      <c r="I7">
        <v>3404</v>
      </c>
      <c r="J7">
        <v>2587</v>
      </c>
      <c r="K7">
        <v>6135</v>
      </c>
      <c r="L7">
        <v>2298</v>
      </c>
      <c r="M7">
        <v>4969</v>
      </c>
      <c r="N7">
        <v>2608</v>
      </c>
      <c r="O7">
        <v>5809</v>
      </c>
      <c r="P7">
        <v>2885</v>
      </c>
      <c r="Q7">
        <v>3923</v>
      </c>
      <c r="R7">
        <v>2768</v>
      </c>
      <c r="S7">
        <v>3721</v>
      </c>
      <c r="T7">
        <v>2581</v>
      </c>
      <c r="U7">
        <v>2144</v>
      </c>
      <c r="V7">
        <v>2149</v>
      </c>
      <c r="W7">
        <v>2572</v>
      </c>
      <c r="X7">
        <v>2614</v>
      </c>
      <c r="Y7">
        <v>2422</v>
      </c>
      <c r="Z7">
        <v>3127</v>
      </c>
      <c r="AA7">
        <v>2593</v>
      </c>
      <c r="AB7">
        <v>2728</v>
      </c>
      <c r="AC7">
        <v>3379</v>
      </c>
      <c r="AD7">
        <v>2631</v>
      </c>
      <c r="AE7">
        <v>2163</v>
      </c>
      <c r="AF7">
        <v>2564</v>
      </c>
      <c r="AG7">
        <v>2601</v>
      </c>
      <c r="AH7">
        <v>2448</v>
      </c>
      <c r="AI7">
        <v>3118</v>
      </c>
    </row>
    <row r="8" spans="1:35" x14ac:dyDescent="0.45">
      <c r="A8">
        <v>8660</v>
      </c>
      <c r="B8">
        <v>2876</v>
      </c>
      <c r="C8">
        <v>14252</v>
      </c>
      <c r="D8">
        <v>2509</v>
      </c>
      <c r="E8">
        <v>13375</v>
      </c>
      <c r="F8">
        <v>4158</v>
      </c>
      <c r="G8">
        <v>4146</v>
      </c>
      <c r="H8">
        <v>2459</v>
      </c>
      <c r="I8">
        <v>3780</v>
      </c>
      <c r="J8">
        <v>2847</v>
      </c>
      <c r="K8">
        <v>6625</v>
      </c>
      <c r="L8">
        <v>2768</v>
      </c>
      <c r="M8">
        <v>4213</v>
      </c>
      <c r="N8">
        <v>2419</v>
      </c>
      <c r="O8">
        <v>6957</v>
      </c>
      <c r="P8">
        <v>1516</v>
      </c>
      <c r="Q8">
        <v>3337</v>
      </c>
      <c r="R8">
        <v>2462</v>
      </c>
      <c r="S8">
        <v>4145</v>
      </c>
      <c r="T8">
        <v>2476</v>
      </c>
      <c r="U8">
        <v>2550</v>
      </c>
      <c r="V8">
        <v>2357</v>
      </c>
      <c r="W8">
        <v>2433</v>
      </c>
      <c r="X8">
        <v>2658</v>
      </c>
      <c r="Y8">
        <v>2526</v>
      </c>
      <c r="Z8">
        <v>2920</v>
      </c>
      <c r="AA8">
        <v>2524</v>
      </c>
      <c r="AB8">
        <v>4820</v>
      </c>
      <c r="AC8">
        <v>2430</v>
      </c>
      <c r="AD8">
        <v>2435</v>
      </c>
      <c r="AE8">
        <v>2366</v>
      </c>
      <c r="AF8">
        <v>2507</v>
      </c>
      <c r="AG8">
        <v>2416</v>
      </c>
      <c r="AH8">
        <v>2396</v>
      </c>
      <c r="AI8">
        <v>2713</v>
      </c>
    </row>
    <row r="9" spans="1:35" x14ac:dyDescent="0.45">
      <c r="A9">
        <v>17345</v>
      </c>
      <c r="B9">
        <v>4321</v>
      </c>
      <c r="C9">
        <v>23847</v>
      </c>
      <c r="D9">
        <v>2419</v>
      </c>
      <c r="E9">
        <v>25918</v>
      </c>
      <c r="F9">
        <v>2733</v>
      </c>
      <c r="G9">
        <v>3999</v>
      </c>
      <c r="H9">
        <v>2497</v>
      </c>
      <c r="I9">
        <v>2538</v>
      </c>
      <c r="J9">
        <v>2808</v>
      </c>
      <c r="K9">
        <v>16576</v>
      </c>
      <c r="L9">
        <v>2909</v>
      </c>
      <c r="M9">
        <v>6338</v>
      </c>
      <c r="N9">
        <v>3552</v>
      </c>
      <c r="O9">
        <v>5627</v>
      </c>
      <c r="P9">
        <v>3494</v>
      </c>
      <c r="Q9">
        <v>5448</v>
      </c>
      <c r="R9">
        <v>2580</v>
      </c>
      <c r="S9">
        <v>3446</v>
      </c>
      <c r="T9">
        <v>2315</v>
      </c>
      <c r="U9">
        <v>2685</v>
      </c>
      <c r="V9">
        <v>2619</v>
      </c>
      <c r="W9">
        <v>2519</v>
      </c>
      <c r="X9">
        <v>3246</v>
      </c>
      <c r="Y9">
        <v>2886</v>
      </c>
      <c r="Z9">
        <v>3389</v>
      </c>
      <c r="AA9">
        <v>3047</v>
      </c>
      <c r="AB9">
        <v>2909</v>
      </c>
      <c r="AC9">
        <v>2522</v>
      </c>
      <c r="AD9">
        <v>2597</v>
      </c>
      <c r="AE9">
        <v>2552</v>
      </c>
      <c r="AF9">
        <v>2558</v>
      </c>
      <c r="AG9">
        <v>3405</v>
      </c>
      <c r="AH9">
        <v>2919</v>
      </c>
      <c r="AI9">
        <v>3250</v>
      </c>
    </row>
    <row r="10" spans="1:35" x14ac:dyDescent="0.45">
      <c r="A10">
        <v>8081</v>
      </c>
      <c r="B10">
        <v>3525</v>
      </c>
      <c r="C10">
        <v>22284</v>
      </c>
      <c r="D10">
        <v>2942</v>
      </c>
      <c r="E10">
        <v>7924</v>
      </c>
      <c r="F10">
        <v>4652</v>
      </c>
      <c r="G10">
        <v>3676</v>
      </c>
      <c r="H10">
        <v>3219</v>
      </c>
      <c r="I10">
        <v>4553</v>
      </c>
      <c r="J10">
        <v>3112</v>
      </c>
      <c r="K10">
        <v>7609</v>
      </c>
      <c r="L10">
        <v>3451</v>
      </c>
      <c r="M10">
        <v>7978</v>
      </c>
      <c r="N10">
        <v>3060</v>
      </c>
      <c r="O10">
        <v>8055</v>
      </c>
      <c r="P10">
        <v>2878</v>
      </c>
      <c r="Q10">
        <v>3940</v>
      </c>
      <c r="R10">
        <v>3022</v>
      </c>
      <c r="S10">
        <v>4765</v>
      </c>
      <c r="T10">
        <v>3490</v>
      </c>
      <c r="U10">
        <v>3188</v>
      </c>
      <c r="V10">
        <v>3205</v>
      </c>
      <c r="W10">
        <v>3105</v>
      </c>
      <c r="X10">
        <v>3390</v>
      </c>
      <c r="Y10">
        <v>2860</v>
      </c>
      <c r="Z10">
        <v>2905</v>
      </c>
      <c r="AA10">
        <v>2884</v>
      </c>
      <c r="AB10">
        <v>2925</v>
      </c>
      <c r="AC10">
        <v>3085</v>
      </c>
      <c r="AD10">
        <v>3070</v>
      </c>
      <c r="AE10">
        <v>3081</v>
      </c>
      <c r="AF10">
        <v>3038</v>
      </c>
      <c r="AG10">
        <v>3132</v>
      </c>
      <c r="AH10">
        <v>3121</v>
      </c>
      <c r="AI10">
        <v>3307</v>
      </c>
    </row>
    <row r="11" spans="1:35" x14ac:dyDescent="0.45">
      <c r="A11">
        <v>25072</v>
      </c>
      <c r="B11">
        <v>3371</v>
      </c>
      <c r="C11">
        <v>27437</v>
      </c>
      <c r="D11">
        <v>3373</v>
      </c>
      <c r="E11">
        <v>22763</v>
      </c>
      <c r="F11">
        <v>3497</v>
      </c>
      <c r="G11">
        <v>3149</v>
      </c>
      <c r="H11">
        <v>2695</v>
      </c>
      <c r="I11">
        <v>4125</v>
      </c>
      <c r="J11">
        <v>2873</v>
      </c>
      <c r="K11">
        <v>9154</v>
      </c>
      <c r="L11">
        <v>3290</v>
      </c>
      <c r="M11">
        <v>7848</v>
      </c>
      <c r="N11">
        <v>3407</v>
      </c>
      <c r="O11">
        <v>6536</v>
      </c>
      <c r="P11">
        <v>6473</v>
      </c>
      <c r="Q11">
        <v>4141</v>
      </c>
      <c r="R11">
        <v>3192</v>
      </c>
      <c r="S11">
        <v>4195</v>
      </c>
      <c r="T11">
        <v>3305</v>
      </c>
      <c r="U11">
        <v>2899</v>
      </c>
      <c r="V11">
        <v>2858</v>
      </c>
      <c r="W11">
        <v>3375</v>
      </c>
      <c r="X11">
        <v>3254</v>
      </c>
      <c r="Y11">
        <v>2964</v>
      </c>
      <c r="Z11">
        <v>3257</v>
      </c>
      <c r="AA11">
        <v>2188</v>
      </c>
      <c r="AB11">
        <v>2454</v>
      </c>
      <c r="AC11">
        <v>4016</v>
      </c>
      <c r="AD11">
        <v>3859</v>
      </c>
      <c r="AE11">
        <v>2866</v>
      </c>
      <c r="AF11">
        <v>3373</v>
      </c>
      <c r="AG11">
        <v>3262</v>
      </c>
      <c r="AH11">
        <v>2949</v>
      </c>
      <c r="AI11">
        <v>3266</v>
      </c>
    </row>
    <row r="12" spans="1:35" x14ac:dyDescent="0.45">
      <c r="A12">
        <v>8914</v>
      </c>
      <c r="B12">
        <v>2529</v>
      </c>
      <c r="C12">
        <v>11115</v>
      </c>
      <c r="D12">
        <v>2563</v>
      </c>
      <c r="E12">
        <v>13496</v>
      </c>
      <c r="F12">
        <v>2864</v>
      </c>
      <c r="G12">
        <v>3576</v>
      </c>
      <c r="H12">
        <v>2277</v>
      </c>
      <c r="I12">
        <v>3243</v>
      </c>
      <c r="J12">
        <v>2662</v>
      </c>
      <c r="K12">
        <v>5860</v>
      </c>
      <c r="L12">
        <v>2436</v>
      </c>
      <c r="M12">
        <v>8329</v>
      </c>
      <c r="N12">
        <v>2408</v>
      </c>
      <c r="O12">
        <v>5594</v>
      </c>
      <c r="P12">
        <v>1452</v>
      </c>
      <c r="Q12">
        <v>3658</v>
      </c>
      <c r="R12">
        <v>1430</v>
      </c>
      <c r="S12">
        <v>2868</v>
      </c>
      <c r="T12">
        <v>2687</v>
      </c>
      <c r="U12">
        <v>2522</v>
      </c>
      <c r="V12">
        <v>2324</v>
      </c>
      <c r="W12">
        <v>2481</v>
      </c>
      <c r="X12">
        <v>2573</v>
      </c>
      <c r="Y12">
        <v>2346</v>
      </c>
      <c r="Z12">
        <v>2735</v>
      </c>
      <c r="AA12">
        <v>2447</v>
      </c>
      <c r="AB12">
        <v>2339</v>
      </c>
      <c r="AC12">
        <v>2445</v>
      </c>
      <c r="AD12">
        <v>2354</v>
      </c>
      <c r="AE12">
        <v>2379</v>
      </c>
      <c r="AF12">
        <v>2532</v>
      </c>
      <c r="AG12">
        <v>2402</v>
      </c>
      <c r="AH12">
        <v>2376</v>
      </c>
      <c r="AI12">
        <v>2418</v>
      </c>
    </row>
    <row r="13" spans="1:35" x14ac:dyDescent="0.45">
      <c r="A13">
        <v>6895</v>
      </c>
      <c r="B13">
        <v>2607</v>
      </c>
      <c r="C13">
        <v>8334</v>
      </c>
      <c r="D13">
        <v>2275</v>
      </c>
      <c r="E13">
        <v>15037</v>
      </c>
      <c r="F13">
        <v>3198</v>
      </c>
      <c r="G13">
        <v>2342</v>
      </c>
      <c r="H13">
        <v>2192</v>
      </c>
      <c r="I13">
        <v>3507</v>
      </c>
      <c r="J13">
        <v>2470</v>
      </c>
      <c r="K13">
        <v>11534</v>
      </c>
      <c r="L13">
        <v>2519</v>
      </c>
      <c r="M13">
        <v>6391</v>
      </c>
      <c r="N13">
        <v>2300</v>
      </c>
      <c r="O13">
        <v>5360</v>
      </c>
      <c r="P13">
        <v>2443</v>
      </c>
      <c r="Q13">
        <v>3389</v>
      </c>
      <c r="R13">
        <v>2372</v>
      </c>
      <c r="S13">
        <v>3578</v>
      </c>
      <c r="T13">
        <v>2525</v>
      </c>
      <c r="U13">
        <v>2176</v>
      </c>
      <c r="V13">
        <v>2185</v>
      </c>
      <c r="W13">
        <v>2481</v>
      </c>
      <c r="X13">
        <v>2365</v>
      </c>
      <c r="Y13">
        <v>2198</v>
      </c>
      <c r="Z13">
        <v>2492</v>
      </c>
      <c r="AA13">
        <v>2158</v>
      </c>
      <c r="AB13">
        <v>2151</v>
      </c>
      <c r="AC13">
        <v>2488</v>
      </c>
      <c r="AD13">
        <v>2201</v>
      </c>
      <c r="AE13">
        <v>2185</v>
      </c>
      <c r="AF13">
        <v>2529</v>
      </c>
      <c r="AG13">
        <v>2518</v>
      </c>
      <c r="AH13">
        <v>2481</v>
      </c>
      <c r="AI13">
        <v>2542</v>
      </c>
    </row>
    <row r="14" spans="1:35" x14ac:dyDescent="0.45">
      <c r="A14">
        <v>6471</v>
      </c>
      <c r="B14">
        <v>2298</v>
      </c>
      <c r="C14">
        <v>8846</v>
      </c>
      <c r="D14">
        <v>2550</v>
      </c>
      <c r="E14">
        <v>15069</v>
      </c>
      <c r="F14">
        <v>3081</v>
      </c>
      <c r="G14">
        <v>3454</v>
      </c>
      <c r="H14">
        <v>2439</v>
      </c>
      <c r="I14">
        <v>3300</v>
      </c>
      <c r="J14">
        <v>2253</v>
      </c>
      <c r="K14">
        <v>6148</v>
      </c>
      <c r="L14">
        <v>2495</v>
      </c>
      <c r="M14">
        <v>9422</v>
      </c>
      <c r="N14">
        <v>2221</v>
      </c>
      <c r="O14">
        <v>5523</v>
      </c>
      <c r="P14">
        <v>2046</v>
      </c>
      <c r="Q14">
        <v>3469</v>
      </c>
      <c r="R14">
        <v>2201</v>
      </c>
      <c r="S14">
        <v>2853</v>
      </c>
      <c r="T14">
        <v>2546</v>
      </c>
      <c r="U14">
        <v>1413</v>
      </c>
      <c r="V14">
        <v>4322</v>
      </c>
      <c r="W14">
        <v>2800</v>
      </c>
      <c r="X14">
        <v>2435</v>
      </c>
      <c r="Y14">
        <v>2201</v>
      </c>
      <c r="Z14">
        <v>2434</v>
      </c>
      <c r="AA14">
        <v>2058</v>
      </c>
      <c r="AB14">
        <v>1945</v>
      </c>
      <c r="AC14">
        <v>2819</v>
      </c>
      <c r="AD14">
        <v>2368</v>
      </c>
      <c r="AE14">
        <v>2740</v>
      </c>
      <c r="AF14">
        <v>2798</v>
      </c>
      <c r="AG14">
        <v>2374</v>
      </c>
      <c r="AH14">
        <v>2772</v>
      </c>
      <c r="AI14">
        <v>2419</v>
      </c>
    </row>
    <row r="15" spans="1:35" x14ac:dyDescent="0.45">
      <c r="A15">
        <v>6037</v>
      </c>
      <c r="B15">
        <v>2248</v>
      </c>
      <c r="C15">
        <v>7560</v>
      </c>
      <c r="D15">
        <v>2279</v>
      </c>
      <c r="E15">
        <v>5988</v>
      </c>
      <c r="F15">
        <v>3888</v>
      </c>
      <c r="G15">
        <v>3520</v>
      </c>
      <c r="H15">
        <v>2573</v>
      </c>
      <c r="I15">
        <v>3949</v>
      </c>
      <c r="J15">
        <v>2409</v>
      </c>
      <c r="K15">
        <v>9901</v>
      </c>
      <c r="L15">
        <v>2630</v>
      </c>
      <c r="M15">
        <v>3316</v>
      </c>
      <c r="N15">
        <v>2221</v>
      </c>
      <c r="O15">
        <v>6467</v>
      </c>
      <c r="P15">
        <v>1920</v>
      </c>
      <c r="Q15">
        <v>2950</v>
      </c>
      <c r="R15">
        <v>2435</v>
      </c>
      <c r="S15">
        <v>3886</v>
      </c>
      <c r="T15">
        <v>2438</v>
      </c>
      <c r="U15">
        <v>2418</v>
      </c>
      <c r="V15">
        <v>2256</v>
      </c>
      <c r="W15">
        <v>2491</v>
      </c>
      <c r="X15">
        <v>2668</v>
      </c>
      <c r="Y15">
        <v>2271</v>
      </c>
      <c r="Z15">
        <v>2488</v>
      </c>
      <c r="AA15">
        <v>2351</v>
      </c>
      <c r="AB15">
        <v>4767</v>
      </c>
      <c r="AC15">
        <v>2498</v>
      </c>
      <c r="AD15">
        <v>2396</v>
      </c>
      <c r="AE15">
        <v>2292</v>
      </c>
      <c r="AF15">
        <v>2504</v>
      </c>
      <c r="AG15">
        <v>2402</v>
      </c>
      <c r="AH15">
        <v>2351</v>
      </c>
      <c r="AI15">
        <v>2470</v>
      </c>
    </row>
    <row r="16" spans="1:35" x14ac:dyDescent="0.45">
      <c r="A16">
        <v>7165</v>
      </c>
      <c r="B16">
        <v>2462</v>
      </c>
      <c r="C16">
        <v>10239</v>
      </c>
      <c r="D16">
        <v>1734</v>
      </c>
      <c r="E16">
        <v>8088</v>
      </c>
      <c r="F16">
        <v>3280</v>
      </c>
      <c r="G16">
        <v>3373</v>
      </c>
      <c r="H16">
        <v>2155</v>
      </c>
      <c r="I16">
        <v>3278</v>
      </c>
      <c r="J16">
        <v>2283</v>
      </c>
      <c r="K16">
        <v>7819</v>
      </c>
      <c r="L16">
        <v>2604</v>
      </c>
      <c r="M16">
        <v>5713</v>
      </c>
      <c r="N16">
        <v>2378</v>
      </c>
      <c r="O16">
        <v>5419</v>
      </c>
      <c r="P16">
        <v>2314</v>
      </c>
      <c r="Q16">
        <v>3239</v>
      </c>
      <c r="R16">
        <v>2137</v>
      </c>
      <c r="S16">
        <v>3393</v>
      </c>
      <c r="T16">
        <v>2730</v>
      </c>
      <c r="U16">
        <v>2369</v>
      </c>
      <c r="V16">
        <v>2248</v>
      </c>
      <c r="W16">
        <v>2840</v>
      </c>
      <c r="X16">
        <v>2214</v>
      </c>
      <c r="Y16">
        <v>2064</v>
      </c>
      <c r="Z16">
        <v>2442</v>
      </c>
      <c r="AA16">
        <v>2390</v>
      </c>
      <c r="AB16">
        <v>2690</v>
      </c>
      <c r="AC16">
        <v>2856</v>
      </c>
      <c r="AD16">
        <v>2412</v>
      </c>
      <c r="AE16">
        <v>2684</v>
      </c>
      <c r="AF16">
        <v>2798</v>
      </c>
      <c r="AG16">
        <v>2317</v>
      </c>
      <c r="AH16">
        <v>2715</v>
      </c>
      <c r="AI16">
        <v>2473</v>
      </c>
    </row>
    <row r="17" spans="1:35" x14ac:dyDescent="0.45">
      <c r="A17">
        <v>14367</v>
      </c>
      <c r="B17">
        <v>1787</v>
      </c>
      <c r="C17">
        <v>22746</v>
      </c>
      <c r="D17">
        <v>1041</v>
      </c>
      <c r="E17">
        <v>10573</v>
      </c>
      <c r="F17">
        <v>3313</v>
      </c>
      <c r="G17">
        <v>3710</v>
      </c>
      <c r="H17">
        <v>2336</v>
      </c>
      <c r="I17">
        <v>3536</v>
      </c>
      <c r="J17">
        <v>2256</v>
      </c>
      <c r="K17">
        <v>6274</v>
      </c>
      <c r="L17">
        <v>4544</v>
      </c>
      <c r="M17">
        <v>6625</v>
      </c>
      <c r="N17">
        <v>2260</v>
      </c>
      <c r="O17">
        <v>5355</v>
      </c>
      <c r="P17">
        <v>2187</v>
      </c>
      <c r="Q17">
        <v>3307</v>
      </c>
      <c r="R17">
        <v>2529</v>
      </c>
      <c r="S17">
        <v>3252</v>
      </c>
      <c r="T17">
        <v>2368</v>
      </c>
      <c r="U17">
        <v>2524</v>
      </c>
      <c r="V17">
        <v>1972</v>
      </c>
      <c r="W17">
        <v>2311</v>
      </c>
      <c r="X17">
        <v>2651</v>
      </c>
      <c r="Y17">
        <v>2288</v>
      </c>
      <c r="Z17">
        <v>3051</v>
      </c>
      <c r="AA17">
        <v>2311</v>
      </c>
      <c r="AB17">
        <v>2419</v>
      </c>
      <c r="AC17">
        <v>2626</v>
      </c>
      <c r="AD17">
        <v>2353</v>
      </c>
      <c r="AE17">
        <v>2559</v>
      </c>
      <c r="AF17">
        <v>2611</v>
      </c>
      <c r="AG17">
        <v>2478</v>
      </c>
      <c r="AH17">
        <v>2159</v>
      </c>
      <c r="AI17">
        <v>2330</v>
      </c>
    </row>
    <row r="18" spans="1:35" x14ac:dyDescent="0.45">
      <c r="A18">
        <v>9695</v>
      </c>
      <c r="B18">
        <v>2280</v>
      </c>
      <c r="C18">
        <v>16887</v>
      </c>
      <c r="D18">
        <v>2455</v>
      </c>
      <c r="E18">
        <v>14937</v>
      </c>
      <c r="F18">
        <v>3036</v>
      </c>
      <c r="G18">
        <v>2514</v>
      </c>
      <c r="H18">
        <v>2486</v>
      </c>
      <c r="I18">
        <v>3120</v>
      </c>
      <c r="J18">
        <v>2295</v>
      </c>
      <c r="K18">
        <v>6867</v>
      </c>
      <c r="L18">
        <v>2607</v>
      </c>
      <c r="M18">
        <v>6459</v>
      </c>
      <c r="N18">
        <v>2274</v>
      </c>
      <c r="O18">
        <v>6131</v>
      </c>
      <c r="P18">
        <v>2202</v>
      </c>
      <c r="Q18">
        <v>3367</v>
      </c>
      <c r="R18">
        <v>2625</v>
      </c>
      <c r="S18">
        <v>3671</v>
      </c>
      <c r="T18">
        <v>2534</v>
      </c>
      <c r="U18">
        <v>2715</v>
      </c>
      <c r="V18">
        <v>2571</v>
      </c>
      <c r="W18">
        <v>2642</v>
      </c>
      <c r="X18">
        <v>2173</v>
      </c>
      <c r="Y18">
        <v>2516</v>
      </c>
      <c r="Z18">
        <v>5148</v>
      </c>
      <c r="AA18">
        <v>1183</v>
      </c>
      <c r="AB18">
        <v>1674</v>
      </c>
      <c r="AC18">
        <v>2422</v>
      </c>
      <c r="AD18">
        <v>2466</v>
      </c>
      <c r="AE18">
        <v>2605</v>
      </c>
      <c r="AF18">
        <v>2606</v>
      </c>
      <c r="AG18">
        <v>2281</v>
      </c>
      <c r="AH18">
        <v>2348</v>
      </c>
      <c r="AI18">
        <v>2467</v>
      </c>
    </row>
    <row r="19" spans="1:35" x14ac:dyDescent="0.45">
      <c r="A19">
        <v>8175</v>
      </c>
      <c r="B19">
        <v>2062</v>
      </c>
      <c r="C19">
        <v>14809</v>
      </c>
      <c r="D19">
        <v>1772</v>
      </c>
      <c r="E19">
        <v>8229</v>
      </c>
      <c r="F19">
        <v>3705</v>
      </c>
      <c r="G19">
        <v>2661</v>
      </c>
      <c r="H19">
        <v>2265</v>
      </c>
      <c r="I19">
        <v>3470</v>
      </c>
      <c r="J19">
        <v>2720</v>
      </c>
      <c r="K19">
        <v>5692</v>
      </c>
      <c r="L19">
        <v>2697</v>
      </c>
      <c r="M19">
        <v>4198</v>
      </c>
      <c r="N19">
        <v>2699</v>
      </c>
      <c r="O19">
        <v>5425</v>
      </c>
      <c r="P19">
        <v>2115</v>
      </c>
      <c r="Q19">
        <v>3749</v>
      </c>
      <c r="R19">
        <v>2474</v>
      </c>
      <c r="S19">
        <v>3315</v>
      </c>
      <c r="T19">
        <v>2441</v>
      </c>
      <c r="U19">
        <v>4526</v>
      </c>
      <c r="V19">
        <v>2418</v>
      </c>
      <c r="W19">
        <v>2502</v>
      </c>
      <c r="X19">
        <v>2331</v>
      </c>
      <c r="Y19">
        <v>2435</v>
      </c>
      <c r="Z19">
        <v>2551</v>
      </c>
      <c r="AA19">
        <v>2229</v>
      </c>
      <c r="AB19">
        <v>2077</v>
      </c>
      <c r="AC19">
        <v>2562</v>
      </c>
      <c r="AD19">
        <v>2191</v>
      </c>
      <c r="AE19">
        <v>4398</v>
      </c>
      <c r="AF19">
        <v>2566</v>
      </c>
      <c r="AG19">
        <v>2206</v>
      </c>
      <c r="AH19">
        <v>2440</v>
      </c>
      <c r="AI19">
        <v>2344</v>
      </c>
    </row>
    <row r="20" spans="1:35" x14ac:dyDescent="0.45">
      <c r="A20">
        <v>8494</v>
      </c>
      <c r="B20">
        <v>2830</v>
      </c>
      <c r="C20">
        <v>18053</v>
      </c>
      <c r="D20">
        <v>2175</v>
      </c>
      <c r="E20">
        <v>15296</v>
      </c>
      <c r="F20">
        <v>3000</v>
      </c>
      <c r="G20">
        <v>1714</v>
      </c>
      <c r="H20">
        <v>1542</v>
      </c>
      <c r="I20">
        <v>3170</v>
      </c>
      <c r="J20">
        <v>2635</v>
      </c>
      <c r="K20">
        <v>5469</v>
      </c>
      <c r="L20">
        <v>2807</v>
      </c>
      <c r="M20">
        <v>5815</v>
      </c>
      <c r="N20">
        <v>2489</v>
      </c>
      <c r="O20">
        <v>5227</v>
      </c>
      <c r="P20">
        <v>2147</v>
      </c>
      <c r="Q20">
        <v>3356</v>
      </c>
      <c r="R20">
        <v>2215</v>
      </c>
      <c r="S20">
        <v>3136</v>
      </c>
      <c r="T20">
        <v>2295</v>
      </c>
      <c r="U20">
        <v>2221</v>
      </c>
      <c r="V20">
        <v>4201</v>
      </c>
      <c r="W20">
        <v>2427</v>
      </c>
      <c r="X20">
        <v>2241</v>
      </c>
      <c r="Y20">
        <v>2270</v>
      </c>
      <c r="Z20">
        <v>2423</v>
      </c>
      <c r="AA20">
        <v>2481</v>
      </c>
      <c r="AB20">
        <v>2044</v>
      </c>
      <c r="AC20">
        <v>2593</v>
      </c>
      <c r="AD20">
        <v>2372</v>
      </c>
      <c r="AE20">
        <v>2100</v>
      </c>
      <c r="AF20">
        <v>2400</v>
      </c>
      <c r="AG20">
        <v>2603</v>
      </c>
      <c r="AH20">
        <v>2234</v>
      </c>
      <c r="AI20">
        <v>2693</v>
      </c>
    </row>
    <row r="21" spans="1:35" x14ac:dyDescent="0.45">
      <c r="A21">
        <v>22842</v>
      </c>
      <c r="B21">
        <v>2631</v>
      </c>
      <c r="C21">
        <v>13611</v>
      </c>
      <c r="D21">
        <v>2495</v>
      </c>
      <c r="E21">
        <v>21783</v>
      </c>
      <c r="F21">
        <v>3442</v>
      </c>
      <c r="G21">
        <v>2766</v>
      </c>
      <c r="H21">
        <v>2204</v>
      </c>
      <c r="I21">
        <v>3269</v>
      </c>
      <c r="J21">
        <v>2756</v>
      </c>
      <c r="K21">
        <v>9224</v>
      </c>
      <c r="L21">
        <v>2420</v>
      </c>
      <c r="M21">
        <v>7171</v>
      </c>
      <c r="N21">
        <v>2832</v>
      </c>
      <c r="O21">
        <v>6318</v>
      </c>
      <c r="P21">
        <v>1878</v>
      </c>
      <c r="Q21">
        <v>3219</v>
      </c>
      <c r="R21">
        <v>2584</v>
      </c>
      <c r="S21">
        <v>3369</v>
      </c>
      <c r="T21">
        <v>2632</v>
      </c>
      <c r="U21">
        <v>2614</v>
      </c>
      <c r="V21">
        <v>2229</v>
      </c>
      <c r="W21">
        <v>2599</v>
      </c>
      <c r="X21">
        <v>2511</v>
      </c>
      <c r="Y21">
        <v>2663</v>
      </c>
      <c r="Z21">
        <v>2854</v>
      </c>
      <c r="AA21">
        <v>2432</v>
      </c>
      <c r="AB21">
        <v>2125</v>
      </c>
      <c r="AC21">
        <v>2610</v>
      </c>
      <c r="AD21">
        <v>2207</v>
      </c>
      <c r="AE21">
        <v>2200</v>
      </c>
      <c r="AF21">
        <v>2590</v>
      </c>
      <c r="AG21">
        <v>2720</v>
      </c>
      <c r="AH21">
        <v>2167</v>
      </c>
      <c r="AI21">
        <v>2744</v>
      </c>
    </row>
    <row r="22" spans="1:35" x14ac:dyDescent="0.45">
      <c r="A22">
        <v>8122</v>
      </c>
      <c r="B22">
        <v>2436</v>
      </c>
      <c r="C22">
        <v>17531</v>
      </c>
      <c r="D22">
        <v>2536</v>
      </c>
      <c r="E22">
        <v>13721</v>
      </c>
      <c r="F22">
        <v>3130</v>
      </c>
      <c r="G22">
        <v>3351</v>
      </c>
      <c r="H22">
        <v>2123</v>
      </c>
      <c r="I22">
        <v>3370</v>
      </c>
      <c r="J22">
        <v>2515</v>
      </c>
      <c r="K22">
        <v>5933</v>
      </c>
      <c r="L22">
        <v>2468</v>
      </c>
      <c r="M22">
        <v>7072</v>
      </c>
      <c r="N22">
        <v>2377</v>
      </c>
      <c r="O22">
        <v>5299</v>
      </c>
      <c r="P22">
        <v>2347</v>
      </c>
      <c r="Q22">
        <v>3513</v>
      </c>
      <c r="R22">
        <v>2298</v>
      </c>
      <c r="S22">
        <v>3386</v>
      </c>
      <c r="T22">
        <v>5048</v>
      </c>
      <c r="U22">
        <v>2057</v>
      </c>
      <c r="V22">
        <v>2863</v>
      </c>
      <c r="W22">
        <v>2863</v>
      </c>
      <c r="X22">
        <v>5018</v>
      </c>
      <c r="Y22">
        <v>4847</v>
      </c>
      <c r="Z22">
        <v>2345</v>
      </c>
      <c r="AA22">
        <v>2266</v>
      </c>
      <c r="AB22">
        <v>2150</v>
      </c>
      <c r="AC22">
        <v>2716</v>
      </c>
      <c r="AD22">
        <v>1951</v>
      </c>
      <c r="AE22">
        <v>2198</v>
      </c>
      <c r="AF22">
        <v>2881</v>
      </c>
      <c r="AG22">
        <v>2514</v>
      </c>
      <c r="AH22">
        <v>2004</v>
      </c>
      <c r="AI22">
        <v>2473</v>
      </c>
    </row>
    <row r="23" spans="1:35" x14ac:dyDescent="0.45">
      <c r="A23">
        <v>16988</v>
      </c>
      <c r="B23">
        <v>2366</v>
      </c>
      <c r="C23">
        <v>16546</v>
      </c>
      <c r="D23">
        <v>2112</v>
      </c>
      <c r="E23">
        <v>14010</v>
      </c>
      <c r="F23">
        <v>3874</v>
      </c>
      <c r="G23">
        <v>3283</v>
      </c>
      <c r="H23">
        <v>2204</v>
      </c>
      <c r="I23">
        <v>3310</v>
      </c>
      <c r="J23">
        <v>2460</v>
      </c>
      <c r="K23">
        <v>6877</v>
      </c>
      <c r="L23">
        <v>2318</v>
      </c>
      <c r="M23">
        <v>4482</v>
      </c>
      <c r="N23">
        <v>2458</v>
      </c>
      <c r="O23">
        <v>5266</v>
      </c>
      <c r="P23">
        <v>1784</v>
      </c>
      <c r="Q23">
        <v>2832</v>
      </c>
      <c r="R23">
        <v>2845</v>
      </c>
      <c r="S23">
        <v>3815</v>
      </c>
      <c r="T23">
        <v>2615</v>
      </c>
      <c r="U23">
        <v>2610</v>
      </c>
      <c r="V23">
        <v>2531</v>
      </c>
      <c r="W23">
        <v>2632</v>
      </c>
      <c r="X23">
        <v>2127</v>
      </c>
      <c r="Y23">
        <v>2616</v>
      </c>
      <c r="Z23">
        <v>2877</v>
      </c>
      <c r="AA23">
        <v>2246</v>
      </c>
      <c r="AB23">
        <v>2411</v>
      </c>
      <c r="AC23">
        <v>2614</v>
      </c>
      <c r="AD23">
        <v>2605</v>
      </c>
      <c r="AE23">
        <v>2550</v>
      </c>
      <c r="AF23">
        <v>2655</v>
      </c>
      <c r="AG23">
        <v>2102</v>
      </c>
      <c r="AH23">
        <v>2554</v>
      </c>
      <c r="AI23">
        <v>2572</v>
      </c>
    </row>
    <row r="24" spans="1:35" x14ac:dyDescent="0.45">
      <c r="A24">
        <v>22740</v>
      </c>
      <c r="B24">
        <v>2425</v>
      </c>
      <c r="C24">
        <v>29091</v>
      </c>
      <c r="D24">
        <v>2528</v>
      </c>
      <c r="E24">
        <v>8929</v>
      </c>
      <c r="F24">
        <v>3222</v>
      </c>
      <c r="G24">
        <v>4028</v>
      </c>
      <c r="H24">
        <v>2346</v>
      </c>
      <c r="I24">
        <v>3575</v>
      </c>
      <c r="J24">
        <v>2898</v>
      </c>
      <c r="K24">
        <v>10087</v>
      </c>
      <c r="L24">
        <v>2208</v>
      </c>
      <c r="M24">
        <v>6638</v>
      </c>
      <c r="N24">
        <v>2485</v>
      </c>
      <c r="O24">
        <v>5868</v>
      </c>
      <c r="P24">
        <v>2103</v>
      </c>
      <c r="Q24">
        <v>3431</v>
      </c>
      <c r="R24">
        <v>1289</v>
      </c>
      <c r="S24">
        <v>3085</v>
      </c>
      <c r="T24">
        <v>2386</v>
      </c>
      <c r="U24">
        <v>2401</v>
      </c>
      <c r="V24">
        <v>2401</v>
      </c>
      <c r="W24">
        <v>2926</v>
      </c>
      <c r="X24">
        <v>2174</v>
      </c>
      <c r="Y24">
        <v>2201</v>
      </c>
      <c r="Z24">
        <v>2571</v>
      </c>
      <c r="AA24">
        <v>2360</v>
      </c>
      <c r="AB24">
        <v>2099</v>
      </c>
      <c r="AC24">
        <v>2818</v>
      </c>
      <c r="AD24">
        <v>2508</v>
      </c>
      <c r="AE24">
        <v>2332</v>
      </c>
      <c r="AF24">
        <v>2950</v>
      </c>
      <c r="AG24">
        <v>2262</v>
      </c>
      <c r="AH24">
        <v>2270</v>
      </c>
      <c r="AI24">
        <v>2468</v>
      </c>
    </row>
    <row r="25" spans="1:35" x14ac:dyDescent="0.45">
      <c r="A25">
        <v>16291</v>
      </c>
      <c r="B25">
        <v>2704</v>
      </c>
      <c r="C25">
        <v>18123</v>
      </c>
      <c r="D25">
        <v>2037</v>
      </c>
      <c r="E25">
        <v>12742</v>
      </c>
      <c r="F25">
        <v>3140</v>
      </c>
      <c r="G25">
        <v>2651</v>
      </c>
      <c r="H25">
        <v>2473</v>
      </c>
      <c r="I25">
        <v>3957</v>
      </c>
      <c r="J25">
        <v>2361</v>
      </c>
      <c r="K25">
        <v>5667</v>
      </c>
      <c r="L25">
        <v>2604</v>
      </c>
      <c r="M25">
        <v>4395</v>
      </c>
      <c r="N25">
        <v>2890</v>
      </c>
      <c r="O25">
        <v>5484</v>
      </c>
      <c r="P25">
        <v>1961</v>
      </c>
      <c r="Q25">
        <v>3965</v>
      </c>
      <c r="R25">
        <v>2452</v>
      </c>
      <c r="S25">
        <v>3516</v>
      </c>
      <c r="T25">
        <v>2304</v>
      </c>
      <c r="U25">
        <v>2284</v>
      </c>
      <c r="V25">
        <v>2228</v>
      </c>
      <c r="W25">
        <v>2340</v>
      </c>
      <c r="X25">
        <v>2427</v>
      </c>
      <c r="Y25">
        <v>2304</v>
      </c>
      <c r="Z25">
        <v>2567</v>
      </c>
      <c r="AA25">
        <v>2235</v>
      </c>
      <c r="AB25">
        <v>2224</v>
      </c>
      <c r="AC25">
        <v>2408</v>
      </c>
      <c r="AD25">
        <v>2248</v>
      </c>
      <c r="AE25">
        <v>2192</v>
      </c>
      <c r="AF25">
        <v>2327</v>
      </c>
      <c r="AG25">
        <v>2497</v>
      </c>
      <c r="AH25">
        <v>2439</v>
      </c>
      <c r="AI25">
        <v>2710</v>
      </c>
    </row>
    <row r="26" spans="1:35" x14ac:dyDescent="0.45">
      <c r="A26">
        <v>12073</v>
      </c>
      <c r="B26">
        <v>2263</v>
      </c>
      <c r="C26">
        <v>16294</v>
      </c>
      <c r="D26">
        <v>2474</v>
      </c>
      <c r="E26">
        <v>16106</v>
      </c>
      <c r="F26">
        <v>3047</v>
      </c>
      <c r="G26">
        <v>3507</v>
      </c>
      <c r="H26">
        <v>2875</v>
      </c>
      <c r="I26">
        <v>3505</v>
      </c>
      <c r="J26">
        <v>2775</v>
      </c>
      <c r="K26">
        <v>6106</v>
      </c>
      <c r="L26">
        <v>2677</v>
      </c>
      <c r="M26">
        <v>5080</v>
      </c>
      <c r="N26">
        <v>2618</v>
      </c>
      <c r="O26">
        <v>6405</v>
      </c>
      <c r="P26">
        <v>1500</v>
      </c>
      <c r="Q26">
        <v>2837</v>
      </c>
      <c r="R26">
        <v>2305</v>
      </c>
      <c r="S26">
        <v>3257</v>
      </c>
      <c r="T26">
        <v>2339</v>
      </c>
      <c r="U26">
        <v>2245</v>
      </c>
      <c r="V26">
        <v>2192</v>
      </c>
      <c r="W26">
        <v>2397</v>
      </c>
      <c r="X26">
        <v>2251</v>
      </c>
      <c r="Y26">
        <v>2336</v>
      </c>
      <c r="Z26">
        <v>2484</v>
      </c>
      <c r="AA26">
        <v>2067</v>
      </c>
      <c r="AB26">
        <v>2196</v>
      </c>
      <c r="AC26">
        <v>2455</v>
      </c>
      <c r="AD26">
        <v>2226</v>
      </c>
      <c r="AE26">
        <v>2169</v>
      </c>
      <c r="AF26">
        <v>2451</v>
      </c>
      <c r="AG26">
        <v>2314</v>
      </c>
      <c r="AH26">
        <v>2236</v>
      </c>
      <c r="AI26">
        <v>2562</v>
      </c>
    </row>
    <row r="27" spans="1:35" x14ac:dyDescent="0.45">
      <c r="A27">
        <v>15271</v>
      </c>
      <c r="B27">
        <v>2873</v>
      </c>
      <c r="C27">
        <v>14074</v>
      </c>
      <c r="D27">
        <v>2298</v>
      </c>
      <c r="E27">
        <v>19038</v>
      </c>
      <c r="F27">
        <v>3231</v>
      </c>
      <c r="G27">
        <v>2218</v>
      </c>
      <c r="H27">
        <v>2364</v>
      </c>
      <c r="I27">
        <v>3658</v>
      </c>
      <c r="J27">
        <v>2226</v>
      </c>
      <c r="K27">
        <v>7354</v>
      </c>
      <c r="L27">
        <v>2454</v>
      </c>
      <c r="M27">
        <v>4386</v>
      </c>
      <c r="N27">
        <v>2423</v>
      </c>
      <c r="O27">
        <v>6348</v>
      </c>
      <c r="P27">
        <v>2190</v>
      </c>
      <c r="Q27">
        <v>3484</v>
      </c>
      <c r="R27">
        <v>2497</v>
      </c>
      <c r="S27">
        <v>3164</v>
      </c>
      <c r="T27">
        <v>2220</v>
      </c>
      <c r="U27">
        <v>2422</v>
      </c>
      <c r="V27">
        <v>2308</v>
      </c>
      <c r="W27">
        <v>2892</v>
      </c>
      <c r="X27">
        <v>2242</v>
      </c>
      <c r="Y27">
        <v>2210</v>
      </c>
      <c r="Z27">
        <v>2391</v>
      </c>
      <c r="AA27">
        <v>2083</v>
      </c>
      <c r="AB27">
        <v>2302</v>
      </c>
      <c r="AC27">
        <v>2748</v>
      </c>
      <c r="AD27">
        <v>1887</v>
      </c>
      <c r="AE27">
        <v>2295</v>
      </c>
      <c r="AF27">
        <v>2876</v>
      </c>
      <c r="AG27">
        <v>2206</v>
      </c>
      <c r="AH27">
        <v>2196</v>
      </c>
      <c r="AI27">
        <v>2462</v>
      </c>
    </row>
    <row r="28" spans="1:35" x14ac:dyDescent="0.45">
      <c r="A28">
        <v>10829</v>
      </c>
      <c r="B28">
        <v>2321</v>
      </c>
      <c r="C28">
        <v>15417</v>
      </c>
      <c r="D28">
        <v>2134</v>
      </c>
      <c r="E28">
        <v>7835</v>
      </c>
      <c r="F28">
        <v>3546</v>
      </c>
      <c r="G28">
        <v>3139</v>
      </c>
      <c r="H28">
        <v>2421</v>
      </c>
      <c r="I28">
        <v>3265</v>
      </c>
      <c r="J28">
        <v>2624</v>
      </c>
      <c r="K28">
        <v>6279</v>
      </c>
      <c r="L28">
        <v>2335</v>
      </c>
      <c r="M28">
        <v>4765</v>
      </c>
      <c r="N28">
        <v>2198</v>
      </c>
      <c r="O28">
        <v>5039</v>
      </c>
      <c r="P28">
        <v>1986</v>
      </c>
      <c r="Q28">
        <v>3481</v>
      </c>
      <c r="R28">
        <v>2383</v>
      </c>
      <c r="S28">
        <v>3565</v>
      </c>
      <c r="T28">
        <v>2600</v>
      </c>
      <c r="U28">
        <v>2485</v>
      </c>
      <c r="V28">
        <v>2547</v>
      </c>
      <c r="W28">
        <v>2668</v>
      </c>
      <c r="X28">
        <v>2407</v>
      </c>
      <c r="Y28">
        <v>2586</v>
      </c>
      <c r="Z28">
        <v>2694</v>
      </c>
      <c r="AA28">
        <v>2514</v>
      </c>
      <c r="AB28">
        <v>2569</v>
      </c>
      <c r="AC28">
        <v>2708</v>
      </c>
      <c r="AD28">
        <v>2357</v>
      </c>
      <c r="AE28">
        <v>2406</v>
      </c>
      <c r="AF28">
        <v>2695</v>
      </c>
      <c r="AG28">
        <v>2241</v>
      </c>
      <c r="AH28">
        <v>2421</v>
      </c>
      <c r="AI28">
        <v>2437</v>
      </c>
    </row>
    <row r="29" spans="1:35" x14ac:dyDescent="0.45">
      <c r="A29">
        <v>11609</v>
      </c>
      <c r="B29">
        <v>2398</v>
      </c>
      <c r="C29">
        <v>15519</v>
      </c>
      <c r="D29">
        <v>2661</v>
      </c>
      <c r="E29">
        <v>15697</v>
      </c>
      <c r="F29">
        <v>3162</v>
      </c>
      <c r="G29">
        <v>3045</v>
      </c>
      <c r="H29">
        <v>2550</v>
      </c>
      <c r="I29">
        <v>3138</v>
      </c>
      <c r="J29">
        <v>2613</v>
      </c>
      <c r="K29">
        <v>5676</v>
      </c>
      <c r="L29">
        <v>2763</v>
      </c>
      <c r="M29">
        <v>5480</v>
      </c>
      <c r="N29">
        <v>2761</v>
      </c>
      <c r="O29">
        <v>5079</v>
      </c>
      <c r="P29">
        <v>2187</v>
      </c>
      <c r="Q29">
        <v>3793</v>
      </c>
      <c r="R29">
        <v>2247</v>
      </c>
      <c r="S29">
        <v>3641</v>
      </c>
      <c r="T29">
        <v>2280</v>
      </c>
      <c r="U29">
        <v>2253</v>
      </c>
      <c r="V29">
        <v>2133</v>
      </c>
      <c r="W29">
        <v>2383</v>
      </c>
      <c r="X29">
        <v>2114</v>
      </c>
      <c r="Y29">
        <v>2080</v>
      </c>
      <c r="Z29">
        <v>2445</v>
      </c>
      <c r="AA29">
        <v>2284</v>
      </c>
      <c r="AB29">
        <v>2247</v>
      </c>
      <c r="AC29">
        <v>2320</v>
      </c>
      <c r="AD29">
        <v>2224</v>
      </c>
      <c r="AE29">
        <v>2202</v>
      </c>
      <c r="AF29">
        <v>2324</v>
      </c>
      <c r="AG29">
        <v>2330</v>
      </c>
      <c r="AH29">
        <v>2115</v>
      </c>
      <c r="AI29">
        <v>2508</v>
      </c>
    </row>
    <row r="30" spans="1:35" x14ac:dyDescent="0.45">
      <c r="A30">
        <v>5784</v>
      </c>
      <c r="B30">
        <v>3012</v>
      </c>
      <c r="C30">
        <v>8310</v>
      </c>
      <c r="D30">
        <v>2989</v>
      </c>
      <c r="E30">
        <v>6969</v>
      </c>
      <c r="F30">
        <v>2834</v>
      </c>
      <c r="G30">
        <v>3446</v>
      </c>
      <c r="H30">
        <v>4826</v>
      </c>
      <c r="I30">
        <v>3772</v>
      </c>
      <c r="J30">
        <v>2436</v>
      </c>
      <c r="K30">
        <v>5302</v>
      </c>
      <c r="L30">
        <v>2628</v>
      </c>
      <c r="M30">
        <v>4847</v>
      </c>
      <c r="N30">
        <v>2907</v>
      </c>
      <c r="O30">
        <v>5824</v>
      </c>
      <c r="P30">
        <v>1524</v>
      </c>
      <c r="Q30">
        <v>3602</v>
      </c>
      <c r="R30">
        <v>2274</v>
      </c>
      <c r="S30">
        <v>3456</v>
      </c>
      <c r="T30">
        <v>2454</v>
      </c>
      <c r="U30">
        <v>2377</v>
      </c>
      <c r="V30">
        <v>2358</v>
      </c>
      <c r="W30">
        <v>2489</v>
      </c>
      <c r="X30">
        <v>2157</v>
      </c>
      <c r="Y30">
        <v>2461</v>
      </c>
      <c r="Z30">
        <v>2494</v>
      </c>
      <c r="AA30">
        <v>2202</v>
      </c>
      <c r="AB30">
        <v>2000</v>
      </c>
      <c r="AC30">
        <v>2782</v>
      </c>
      <c r="AD30">
        <v>2671</v>
      </c>
      <c r="AE30">
        <v>2348</v>
      </c>
      <c r="AF30">
        <v>2504</v>
      </c>
      <c r="AG30">
        <v>2484</v>
      </c>
      <c r="AH30">
        <v>2290</v>
      </c>
      <c r="AI30">
        <v>2752</v>
      </c>
    </row>
    <row r="31" spans="1:35" x14ac:dyDescent="0.45">
      <c r="A31">
        <v>10767</v>
      </c>
      <c r="B31">
        <v>1989</v>
      </c>
      <c r="C31">
        <v>12230</v>
      </c>
      <c r="D31">
        <v>1547</v>
      </c>
      <c r="E31">
        <v>7778</v>
      </c>
      <c r="F31">
        <v>3245</v>
      </c>
      <c r="G31">
        <v>2696</v>
      </c>
      <c r="H31">
        <v>2289</v>
      </c>
      <c r="I31">
        <v>3286</v>
      </c>
      <c r="J31">
        <v>2449</v>
      </c>
      <c r="K31">
        <v>6408</v>
      </c>
      <c r="L31">
        <v>2426</v>
      </c>
      <c r="M31">
        <v>7569</v>
      </c>
      <c r="N31">
        <v>2654</v>
      </c>
      <c r="O31">
        <v>6403</v>
      </c>
      <c r="P31">
        <v>2177</v>
      </c>
      <c r="Q31">
        <v>3716</v>
      </c>
      <c r="R31">
        <v>2283</v>
      </c>
      <c r="S31">
        <v>3754</v>
      </c>
      <c r="T31">
        <v>2637</v>
      </c>
      <c r="U31">
        <v>2758</v>
      </c>
      <c r="V31">
        <v>2689</v>
      </c>
      <c r="W31">
        <v>2686</v>
      </c>
      <c r="X31">
        <v>2278</v>
      </c>
      <c r="Y31">
        <v>2225</v>
      </c>
      <c r="Z31">
        <v>2460</v>
      </c>
      <c r="AA31">
        <v>2299</v>
      </c>
      <c r="AB31">
        <v>2115</v>
      </c>
      <c r="AC31">
        <v>2682</v>
      </c>
      <c r="AD31">
        <v>2714</v>
      </c>
      <c r="AE31">
        <v>2714</v>
      </c>
      <c r="AF31">
        <v>2690</v>
      </c>
      <c r="AG31">
        <v>2479</v>
      </c>
      <c r="AH31">
        <v>2231</v>
      </c>
      <c r="AI31">
        <v>2402</v>
      </c>
    </row>
    <row r="32" spans="1:35" x14ac:dyDescent="0.45">
      <c r="A32">
        <v>10472</v>
      </c>
      <c r="B32">
        <v>2479</v>
      </c>
      <c r="C32">
        <v>9210</v>
      </c>
      <c r="D32">
        <v>1169</v>
      </c>
      <c r="E32">
        <v>7505</v>
      </c>
      <c r="F32">
        <v>2444</v>
      </c>
      <c r="G32">
        <v>2316</v>
      </c>
      <c r="H32">
        <v>2364</v>
      </c>
      <c r="I32">
        <v>3563</v>
      </c>
      <c r="J32">
        <v>2523</v>
      </c>
      <c r="K32">
        <v>6091</v>
      </c>
      <c r="L32">
        <v>2759</v>
      </c>
      <c r="M32">
        <v>4102</v>
      </c>
      <c r="N32">
        <v>2129</v>
      </c>
      <c r="O32">
        <v>5236</v>
      </c>
      <c r="P32">
        <v>2193</v>
      </c>
      <c r="Q32">
        <v>3833</v>
      </c>
      <c r="R32">
        <v>2422</v>
      </c>
      <c r="S32">
        <v>3199</v>
      </c>
      <c r="T32">
        <v>2411</v>
      </c>
      <c r="U32">
        <v>2602</v>
      </c>
      <c r="V32">
        <v>2399</v>
      </c>
      <c r="W32">
        <v>2433</v>
      </c>
      <c r="X32">
        <v>2558</v>
      </c>
      <c r="Y32">
        <v>2399</v>
      </c>
      <c r="Z32">
        <v>2607</v>
      </c>
      <c r="AA32">
        <v>1968</v>
      </c>
      <c r="AB32">
        <v>2323</v>
      </c>
      <c r="AC32">
        <v>2739</v>
      </c>
      <c r="AD32">
        <v>2291</v>
      </c>
      <c r="AE32">
        <v>2509</v>
      </c>
      <c r="AF32">
        <v>2471</v>
      </c>
      <c r="AG32">
        <v>2445</v>
      </c>
      <c r="AH32">
        <v>2466</v>
      </c>
      <c r="AI32">
        <v>2898</v>
      </c>
    </row>
    <row r="33" spans="1:35" x14ac:dyDescent="0.45">
      <c r="A33">
        <v>27555</v>
      </c>
      <c r="B33">
        <v>2344</v>
      </c>
      <c r="C33">
        <v>10069</v>
      </c>
      <c r="D33">
        <v>2373</v>
      </c>
      <c r="E33">
        <v>10745</v>
      </c>
      <c r="F33">
        <v>3026</v>
      </c>
      <c r="G33">
        <v>2813</v>
      </c>
      <c r="H33">
        <v>2612</v>
      </c>
      <c r="I33">
        <v>2622</v>
      </c>
      <c r="J33">
        <v>2357</v>
      </c>
      <c r="K33">
        <v>11354</v>
      </c>
      <c r="L33">
        <v>2344</v>
      </c>
      <c r="M33">
        <v>5831</v>
      </c>
      <c r="N33">
        <v>2300</v>
      </c>
      <c r="O33">
        <v>5667</v>
      </c>
      <c r="P33">
        <v>2156</v>
      </c>
      <c r="Q33">
        <v>3629</v>
      </c>
      <c r="R33">
        <v>2415</v>
      </c>
      <c r="S33">
        <v>3561</v>
      </c>
      <c r="T33">
        <v>2739</v>
      </c>
      <c r="U33">
        <v>2212</v>
      </c>
      <c r="V33">
        <v>2201</v>
      </c>
      <c r="W33">
        <v>2724</v>
      </c>
      <c r="X33">
        <v>2319</v>
      </c>
      <c r="Y33">
        <v>2048</v>
      </c>
      <c r="Z33">
        <v>2465</v>
      </c>
      <c r="AA33">
        <v>2293</v>
      </c>
      <c r="AB33">
        <v>2000</v>
      </c>
      <c r="AC33">
        <v>2746</v>
      </c>
      <c r="AD33">
        <v>2194</v>
      </c>
      <c r="AE33">
        <v>4293</v>
      </c>
      <c r="AF33">
        <v>2734</v>
      </c>
      <c r="AG33">
        <v>2335</v>
      </c>
      <c r="AH33">
        <v>4922</v>
      </c>
      <c r="AI33">
        <v>2367</v>
      </c>
    </row>
    <row r="34" spans="1:35" x14ac:dyDescent="0.45">
      <c r="A34">
        <v>8218</v>
      </c>
      <c r="B34">
        <v>2767</v>
      </c>
      <c r="C34">
        <v>12731</v>
      </c>
      <c r="D34">
        <v>1875</v>
      </c>
      <c r="E34">
        <v>10422</v>
      </c>
      <c r="F34">
        <v>2759</v>
      </c>
      <c r="G34">
        <v>3919</v>
      </c>
      <c r="H34">
        <v>2408</v>
      </c>
      <c r="I34">
        <v>3905</v>
      </c>
      <c r="J34">
        <v>2401</v>
      </c>
      <c r="K34">
        <v>5920</v>
      </c>
      <c r="L34">
        <v>2740</v>
      </c>
      <c r="M34">
        <v>5165</v>
      </c>
      <c r="N34">
        <v>2769</v>
      </c>
      <c r="O34">
        <v>8511</v>
      </c>
      <c r="P34">
        <v>1246</v>
      </c>
      <c r="Q34">
        <v>3571</v>
      </c>
      <c r="R34">
        <v>2671</v>
      </c>
      <c r="S34">
        <v>3378</v>
      </c>
      <c r="T34">
        <v>2457</v>
      </c>
      <c r="U34">
        <v>2351</v>
      </c>
      <c r="V34">
        <v>2350</v>
      </c>
      <c r="W34">
        <v>2465</v>
      </c>
      <c r="X34">
        <v>2328</v>
      </c>
      <c r="Y34">
        <v>2246</v>
      </c>
      <c r="Z34">
        <v>2574</v>
      </c>
      <c r="AA34">
        <v>2375</v>
      </c>
      <c r="AB34">
        <v>2420</v>
      </c>
      <c r="AC34">
        <v>2462</v>
      </c>
      <c r="AD34">
        <v>4608</v>
      </c>
      <c r="AE34">
        <v>2356</v>
      </c>
      <c r="AF34">
        <v>2462</v>
      </c>
      <c r="AG34">
        <v>2327</v>
      </c>
      <c r="AH34">
        <v>2419</v>
      </c>
      <c r="AI34">
        <v>2493</v>
      </c>
    </row>
    <row r="35" spans="1:35" x14ac:dyDescent="0.45">
      <c r="A35">
        <v>9864</v>
      </c>
      <c r="B35">
        <v>3100</v>
      </c>
      <c r="C35">
        <v>12578</v>
      </c>
      <c r="D35">
        <v>2282</v>
      </c>
      <c r="E35">
        <v>9727</v>
      </c>
      <c r="F35">
        <v>2963</v>
      </c>
      <c r="G35">
        <v>2712</v>
      </c>
      <c r="H35">
        <v>2294</v>
      </c>
      <c r="I35">
        <v>3602</v>
      </c>
      <c r="J35">
        <v>2086</v>
      </c>
      <c r="K35">
        <v>5746</v>
      </c>
      <c r="L35">
        <v>2247</v>
      </c>
      <c r="M35">
        <v>5711</v>
      </c>
      <c r="N35">
        <v>2760</v>
      </c>
      <c r="O35">
        <v>5728</v>
      </c>
      <c r="P35">
        <v>2348</v>
      </c>
      <c r="Q35">
        <v>3516</v>
      </c>
      <c r="R35">
        <v>2119</v>
      </c>
      <c r="S35">
        <v>4056</v>
      </c>
      <c r="T35">
        <v>2752</v>
      </c>
      <c r="U35">
        <v>2366</v>
      </c>
      <c r="V35">
        <v>4310</v>
      </c>
      <c r="W35">
        <v>2747</v>
      </c>
      <c r="X35">
        <v>2413</v>
      </c>
      <c r="Y35">
        <v>2132</v>
      </c>
      <c r="Z35">
        <v>2605</v>
      </c>
      <c r="AA35">
        <v>2156</v>
      </c>
      <c r="AB35">
        <v>1893</v>
      </c>
      <c r="AC35">
        <v>2773</v>
      </c>
      <c r="AD35">
        <v>2348</v>
      </c>
      <c r="AE35">
        <v>2358</v>
      </c>
      <c r="AF35">
        <v>2768</v>
      </c>
      <c r="AG35">
        <v>5118</v>
      </c>
      <c r="AH35">
        <v>7069</v>
      </c>
      <c r="AI35">
        <v>2347</v>
      </c>
    </row>
    <row r="36" spans="1:35" x14ac:dyDescent="0.45">
      <c r="A36">
        <v>15759</v>
      </c>
      <c r="B36">
        <v>2325</v>
      </c>
      <c r="C36">
        <v>19702</v>
      </c>
      <c r="D36">
        <v>1926</v>
      </c>
      <c r="E36">
        <v>19450</v>
      </c>
      <c r="F36">
        <v>2511</v>
      </c>
      <c r="G36">
        <v>3603</v>
      </c>
      <c r="H36">
        <v>2515</v>
      </c>
      <c r="I36">
        <v>3118</v>
      </c>
      <c r="J36">
        <v>2452</v>
      </c>
      <c r="K36">
        <v>6135</v>
      </c>
      <c r="L36">
        <v>2483</v>
      </c>
      <c r="M36">
        <v>7652</v>
      </c>
      <c r="N36">
        <v>2451</v>
      </c>
      <c r="O36">
        <v>5319</v>
      </c>
      <c r="P36">
        <v>2030</v>
      </c>
      <c r="Q36">
        <v>3532</v>
      </c>
      <c r="R36">
        <v>1647</v>
      </c>
      <c r="S36">
        <v>3432</v>
      </c>
      <c r="T36">
        <v>2636</v>
      </c>
      <c r="U36">
        <v>2432</v>
      </c>
      <c r="V36">
        <v>2249</v>
      </c>
      <c r="W36">
        <v>2471</v>
      </c>
      <c r="X36">
        <v>2560</v>
      </c>
      <c r="Y36">
        <v>2359</v>
      </c>
      <c r="Z36">
        <v>2854</v>
      </c>
      <c r="AA36">
        <v>1943</v>
      </c>
      <c r="AB36">
        <v>2215</v>
      </c>
      <c r="AC36">
        <v>2721</v>
      </c>
      <c r="AD36">
        <v>2669</v>
      </c>
      <c r="AE36">
        <v>2336</v>
      </c>
      <c r="AF36">
        <v>2472</v>
      </c>
      <c r="AG36">
        <v>2551</v>
      </c>
      <c r="AH36">
        <v>2269</v>
      </c>
      <c r="AI36">
        <v>2835</v>
      </c>
    </row>
    <row r="37" spans="1:35" x14ac:dyDescent="0.45">
      <c r="A37">
        <v>18465</v>
      </c>
      <c r="B37">
        <v>2539</v>
      </c>
      <c r="C37">
        <v>16533</v>
      </c>
      <c r="D37">
        <v>2431</v>
      </c>
      <c r="E37">
        <v>16655</v>
      </c>
      <c r="F37">
        <v>3157</v>
      </c>
      <c r="G37">
        <v>3848</v>
      </c>
      <c r="H37">
        <v>2767</v>
      </c>
      <c r="I37">
        <v>2782</v>
      </c>
      <c r="J37">
        <v>2568</v>
      </c>
      <c r="K37">
        <v>9693</v>
      </c>
      <c r="L37">
        <v>2488</v>
      </c>
      <c r="M37">
        <v>10546</v>
      </c>
      <c r="N37">
        <v>2651</v>
      </c>
      <c r="O37">
        <v>11410</v>
      </c>
      <c r="P37">
        <v>2194</v>
      </c>
      <c r="Q37">
        <v>3602</v>
      </c>
      <c r="R37">
        <v>2487</v>
      </c>
      <c r="S37">
        <v>3285</v>
      </c>
      <c r="T37">
        <v>2338</v>
      </c>
      <c r="U37">
        <v>2354</v>
      </c>
      <c r="V37">
        <v>2224</v>
      </c>
      <c r="W37">
        <v>2344</v>
      </c>
      <c r="X37">
        <v>2638</v>
      </c>
      <c r="Y37">
        <v>2451</v>
      </c>
      <c r="Z37">
        <v>2581</v>
      </c>
      <c r="AA37">
        <v>2224</v>
      </c>
      <c r="AB37">
        <v>2199</v>
      </c>
      <c r="AC37">
        <v>2408</v>
      </c>
      <c r="AD37">
        <v>2236</v>
      </c>
      <c r="AE37">
        <v>2202</v>
      </c>
      <c r="AF37">
        <v>2449</v>
      </c>
      <c r="AG37">
        <v>2285</v>
      </c>
      <c r="AH37">
        <v>2271</v>
      </c>
      <c r="AI37">
        <v>2322</v>
      </c>
    </row>
    <row r="38" spans="1:35" x14ac:dyDescent="0.45">
      <c r="A38">
        <v>14025</v>
      </c>
      <c r="B38">
        <v>2399</v>
      </c>
      <c r="C38">
        <v>15319</v>
      </c>
      <c r="D38">
        <v>2590</v>
      </c>
      <c r="E38">
        <v>8013</v>
      </c>
      <c r="F38">
        <v>3414</v>
      </c>
      <c r="G38">
        <v>3325</v>
      </c>
      <c r="H38">
        <v>2328</v>
      </c>
      <c r="I38">
        <v>3353</v>
      </c>
      <c r="J38">
        <v>2828</v>
      </c>
      <c r="K38">
        <v>5541</v>
      </c>
      <c r="L38">
        <v>2640</v>
      </c>
      <c r="M38">
        <v>6761</v>
      </c>
      <c r="N38">
        <v>2411</v>
      </c>
      <c r="O38">
        <v>5652</v>
      </c>
      <c r="P38">
        <v>2269</v>
      </c>
      <c r="Q38">
        <v>3665</v>
      </c>
      <c r="R38">
        <v>2206</v>
      </c>
      <c r="S38">
        <v>3706</v>
      </c>
      <c r="T38">
        <v>2235</v>
      </c>
      <c r="U38">
        <v>1946</v>
      </c>
      <c r="V38">
        <v>2108</v>
      </c>
      <c r="W38">
        <v>2459</v>
      </c>
      <c r="X38">
        <v>2441</v>
      </c>
      <c r="Y38">
        <v>2363</v>
      </c>
      <c r="Z38">
        <v>2756</v>
      </c>
      <c r="AA38">
        <v>1284</v>
      </c>
      <c r="AB38">
        <v>1907</v>
      </c>
      <c r="AC38">
        <v>2485</v>
      </c>
      <c r="AD38">
        <v>2062</v>
      </c>
      <c r="AE38">
        <v>2086</v>
      </c>
      <c r="AF38">
        <v>2485</v>
      </c>
      <c r="AG38">
        <v>2447</v>
      </c>
      <c r="AH38">
        <v>2354</v>
      </c>
      <c r="AI38">
        <v>2851</v>
      </c>
    </row>
    <row r="39" spans="1:35" x14ac:dyDescent="0.45">
      <c r="A39">
        <v>21949</v>
      </c>
      <c r="B39">
        <v>2431</v>
      </c>
      <c r="C39">
        <v>17488</v>
      </c>
      <c r="D39">
        <v>2448</v>
      </c>
      <c r="E39">
        <v>16409</v>
      </c>
      <c r="F39">
        <v>3840</v>
      </c>
      <c r="G39">
        <v>2245</v>
      </c>
      <c r="H39">
        <v>1740</v>
      </c>
      <c r="I39">
        <v>3317</v>
      </c>
      <c r="J39">
        <v>2396</v>
      </c>
      <c r="K39">
        <v>7248</v>
      </c>
      <c r="L39">
        <v>2455</v>
      </c>
      <c r="M39">
        <v>6603</v>
      </c>
      <c r="N39">
        <v>2215</v>
      </c>
      <c r="O39">
        <v>5043</v>
      </c>
      <c r="P39">
        <v>2183</v>
      </c>
      <c r="Q39">
        <v>3004</v>
      </c>
      <c r="R39">
        <v>2351</v>
      </c>
      <c r="S39">
        <v>3717</v>
      </c>
      <c r="T39">
        <v>2704</v>
      </c>
      <c r="U39">
        <v>2703</v>
      </c>
      <c r="V39">
        <v>2330</v>
      </c>
      <c r="W39">
        <v>2722</v>
      </c>
      <c r="X39">
        <v>2270</v>
      </c>
      <c r="Y39">
        <v>2683</v>
      </c>
      <c r="Z39">
        <v>2614</v>
      </c>
      <c r="AA39">
        <v>2261</v>
      </c>
      <c r="AB39">
        <v>3890</v>
      </c>
      <c r="AC39">
        <v>2600</v>
      </c>
      <c r="AD39">
        <v>2161</v>
      </c>
      <c r="AE39">
        <v>2225</v>
      </c>
      <c r="AF39">
        <v>2840</v>
      </c>
      <c r="AG39">
        <v>2285</v>
      </c>
      <c r="AH39">
        <v>2277</v>
      </c>
      <c r="AI39">
        <v>2454</v>
      </c>
    </row>
    <row r="40" spans="1:35" x14ac:dyDescent="0.45">
      <c r="A40">
        <v>17703</v>
      </c>
      <c r="B40">
        <v>2825</v>
      </c>
      <c r="C40">
        <v>12084</v>
      </c>
      <c r="D40">
        <v>2381</v>
      </c>
      <c r="E40">
        <v>10450</v>
      </c>
      <c r="F40">
        <v>2890</v>
      </c>
      <c r="G40">
        <v>1773</v>
      </c>
      <c r="H40">
        <v>2307</v>
      </c>
      <c r="I40">
        <v>3266</v>
      </c>
      <c r="J40">
        <v>2156</v>
      </c>
      <c r="K40">
        <v>8443</v>
      </c>
      <c r="L40">
        <v>2581</v>
      </c>
      <c r="M40">
        <v>6341</v>
      </c>
      <c r="N40">
        <v>2238</v>
      </c>
      <c r="O40">
        <v>5610</v>
      </c>
      <c r="P40">
        <v>2263</v>
      </c>
      <c r="Q40">
        <v>3667</v>
      </c>
      <c r="R40">
        <v>2686</v>
      </c>
      <c r="S40">
        <v>3549</v>
      </c>
      <c r="T40">
        <v>2192</v>
      </c>
      <c r="U40">
        <v>2218</v>
      </c>
      <c r="V40">
        <v>2121</v>
      </c>
      <c r="W40">
        <v>2410</v>
      </c>
      <c r="X40">
        <v>2379</v>
      </c>
      <c r="Y40">
        <v>2114</v>
      </c>
      <c r="Z40">
        <v>2482</v>
      </c>
      <c r="AA40">
        <v>2253</v>
      </c>
      <c r="AB40">
        <v>2230</v>
      </c>
      <c r="AC40">
        <v>2431</v>
      </c>
      <c r="AD40">
        <v>2296</v>
      </c>
      <c r="AE40">
        <v>2101</v>
      </c>
      <c r="AF40">
        <v>2437</v>
      </c>
      <c r="AG40">
        <v>2387</v>
      </c>
      <c r="AH40">
        <v>2114</v>
      </c>
      <c r="AI40">
        <v>2551</v>
      </c>
    </row>
    <row r="41" spans="1:35" x14ac:dyDescent="0.45">
      <c r="A41">
        <v>33271</v>
      </c>
      <c r="B41">
        <v>2412</v>
      </c>
      <c r="C41">
        <v>26682</v>
      </c>
      <c r="D41">
        <v>2283</v>
      </c>
      <c r="E41">
        <v>7113</v>
      </c>
      <c r="F41">
        <v>3272</v>
      </c>
      <c r="G41">
        <v>2957</v>
      </c>
      <c r="H41">
        <v>2265</v>
      </c>
      <c r="I41">
        <v>3282</v>
      </c>
      <c r="J41">
        <v>2726</v>
      </c>
      <c r="K41">
        <v>5426</v>
      </c>
      <c r="L41">
        <v>2539</v>
      </c>
      <c r="M41">
        <v>4076</v>
      </c>
      <c r="N41">
        <v>2053</v>
      </c>
      <c r="O41">
        <v>5120</v>
      </c>
      <c r="P41">
        <v>2134</v>
      </c>
      <c r="Q41">
        <v>3515</v>
      </c>
      <c r="R41">
        <v>2486</v>
      </c>
      <c r="S41">
        <v>3568</v>
      </c>
      <c r="T41">
        <v>2408</v>
      </c>
      <c r="U41">
        <v>2245</v>
      </c>
      <c r="V41">
        <v>2217</v>
      </c>
      <c r="W41">
        <v>2480</v>
      </c>
      <c r="X41">
        <v>2730</v>
      </c>
      <c r="Y41">
        <v>2227</v>
      </c>
      <c r="Z41">
        <v>2924</v>
      </c>
      <c r="AA41">
        <v>1214</v>
      </c>
      <c r="AB41">
        <v>1722</v>
      </c>
      <c r="AC41">
        <v>2251</v>
      </c>
      <c r="AD41">
        <v>2185</v>
      </c>
      <c r="AE41">
        <v>2223</v>
      </c>
      <c r="AF41">
        <v>2432</v>
      </c>
      <c r="AG41">
        <v>5030</v>
      </c>
      <c r="AH41">
        <v>2271</v>
      </c>
      <c r="AI41">
        <v>2938</v>
      </c>
    </row>
    <row r="42" spans="1:35" x14ac:dyDescent="0.45">
      <c r="A42">
        <v>18115</v>
      </c>
      <c r="B42">
        <v>2322</v>
      </c>
      <c r="C42">
        <v>28470</v>
      </c>
      <c r="D42">
        <v>2298</v>
      </c>
      <c r="E42">
        <v>8473</v>
      </c>
      <c r="F42">
        <v>3199</v>
      </c>
      <c r="G42">
        <v>2936</v>
      </c>
      <c r="H42">
        <v>2460</v>
      </c>
      <c r="I42">
        <v>2972</v>
      </c>
      <c r="J42">
        <v>2371</v>
      </c>
      <c r="K42">
        <v>5700</v>
      </c>
      <c r="L42">
        <v>2673</v>
      </c>
      <c r="M42">
        <v>6603</v>
      </c>
      <c r="N42">
        <v>2539</v>
      </c>
      <c r="O42">
        <v>5972</v>
      </c>
      <c r="P42">
        <v>2502</v>
      </c>
      <c r="Q42">
        <v>3460</v>
      </c>
      <c r="R42">
        <v>2312</v>
      </c>
      <c r="S42">
        <v>3417</v>
      </c>
      <c r="T42">
        <v>2293</v>
      </c>
      <c r="U42">
        <v>2294</v>
      </c>
      <c r="V42">
        <v>2172</v>
      </c>
      <c r="W42">
        <v>2362</v>
      </c>
      <c r="X42">
        <v>2281</v>
      </c>
      <c r="Y42">
        <v>2216</v>
      </c>
      <c r="Z42">
        <v>2470</v>
      </c>
      <c r="AA42">
        <v>2268</v>
      </c>
      <c r="AB42">
        <v>2288</v>
      </c>
      <c r="AC42">
        <v>2417</v>
      </c>
      <c r="AD42">
        <v>2282</v>
      </c>
      <c r="AE42">
        <v>2245</v>
      </c>
      <c r="AF42">
        <v>2345</v>
      </c>
      <c r="AG42">
        <v>2684</v>
      </c>
      <c r="AH42">
        <v>2231</v>
      </c>
      <c r="AI42">
        <v>2459</v>
      </c>
    </row>
    <row r="43" spans="1:35" x14ac:dyDescent="0.45">
      <c r="A43">
        <v>6044</v>
      </c>
      <c r="B43">
        <v>2398</v>
      </c>
      <c r="C43">
        <v>7775</v>
      </c>
      <c r="D43">
        <v>1153</v>
      </c>
      <c r="E43">
        <v>7803</v>
      </c>
      <c r="F43">
        <v>2910</v>
      </c>
      <c r="G43">
        <v>3392</v>
      </c>
      <c r="H43">
        <v>2226</v>
      </c>
      <c r="I43">
        <v>3454</v>
      </c>
      <c r="J43">
        <v>2378</v>
      </c>
      <c r="K43">
        <v>5612</v>
      </c>
      <c r="L43">
        <v>2496</v>
      </c>
      <c r="M43">
        <v>5617</v>
      </c>
      <c r="N43">
        <v>2430</v>
      </c>
      <c r="O43">
        <v>5692</v>
      </c>
      <c r="P43">
        <v>2208</v>
      </c>
      <c r="Q43">
        <v>2800</v>
      </c>
      <c r="R43">
        <v>2412</v>
      </c>
      <c r="S43">
        <v>3263</v>
      </c>
      <c r="T43">
        <v>2403</v>
      </c>
      <c r="U43">
        <v>2439</v>
      </c>
      <c r="V43">
        <v>2338</v>
      </c>
      <c r="W43">
        <v>2506</v>
      </c>
      <c r="X43">
        <v>2293</v>
      </c>
      <c r="Y43">
        <v>2399</v>
      </c>
      <c r="Z43">
        <v>2449</v>
      </c>
      <c r="AA43">
        <v>4671</v>
      </c>
      <c r="AB43">
        <v>2398</v>
      </c>
      <c r="AC43">
        <v>2509</v>
      </c>
      <c r="AD43">
        <v>2360</v>
      </c>
      <c r="AE43">
        <v>2404</v>
      </c>
      <c r="AF43">
        <v>2432</v>
      </c>
      <c r="AG43">
        <v>2293</v>
      </c>
      <c r="AH43">
        <v>2405</v>
      </c>
      <c r="AI43">
        <v>2501</v>
      </c>
    </row>
    <row r="44" spans="1:35" x14ac:dyDescent="0.45">
      <c r="A44">
        <v>3614</v>
      </c>
      <c r="B44">
        <v>2227</v>
      </c>
      <c r="C44">
        <v>15675</v>
      </c>
      <c r="D44">
        <v>2202</v>
      </c>
      <c r="E44">
        <v>12900</v>
      </c>
      <c r="F44">
        <v>2745</v>
      </c>
      <c r="G44">
        <v>3411</v>
      </c>
      <c r="H44">
        <v>2593</v>
      </c>
      <c r="I44">
        <v>3606</v>
      </c>
      <c r="J44">
        <v>2645</v>
      </c>
      <c r="K44">
        <v>5673</v>
      </c>
      <c r="L44">
        <v>2526</v>
      </c>
      <c r="M44">
        <v>3678</v>
      </c>
      <c r="N44">
        <v>2453</v>
      </c>
      <c r="O44">
        <v>5198</v>
      </c>
      <c r="P44">
        <v>2232</v>
      </c>
      <c r="Q44">
        <v>3171</v>
      </c>
      <c r="R44">
        <v>2313</v>
      </c>
      <c r="S44">
        <v>3186</v>
      </c>
      <c r="T44">
        <v>2636</v>
      </c>
      <c r="U44">
        <v>2565</v>
      </c>
      <c r="V44">
        <v>4442</v>
      </c>
      <c r="W44">
        <v>2657</v>
      </c>
      <c r="X44">
        <v>3939</v>
      </c>
      <c r="Y44">
        <v>2082</v>
      </c>
      <c r="Z44">
        <v>2456</v>
      </c>
      <c r="AA44">
        <v>2118</v>
      </c>
      <c r="AB44">
        <v>2283</v>
      </c>
      <c r="AC44">
        <v>2495</v>
      </c>
      <c r="AD44">
        <v>2257</v>
      </c>
      <c r="AE44">
        <v>4469</v>
      </c>
      <c r="AF44">
        <v>2636</v>
      </c>
      <c r="AG44">
        <v>2203</v>
      </c>
      <c r="AH44">
        <v>2387</v>
      </c>
      <c r="AI44">
        <v>2692</v>
      </c>
    </row>
    <row r="45" spans="1:35" x14ac:dyDescent="0.45">
      <c r="A45">
        <v>8751</v>
      </c>
      <c r="B45">
        <v>2686</v>
      </c>
      <c r="C45">
        <v>16212</v>
      </c>
      <c r="D45">
        <v>2340</v>
      </c>
      <c r="E45">
        <v>18127</v>
      </c>
      <c r="F45">
        <v>2634</v>
      </c>
      <c r="G45">
        <v>3205</v>
      </c>
      <c r="H45">
        <v>2183</v>
      </c>
      <c r="I45">
        <v>3794</v>
      </c>
      <c r="J45">
        <v>2347</v>
      </c>
      <c r="K45">
        <v>6295</v>
      </c>
      <c r="L45">
        <v>2648</v>
      </c>
      <c r="M45">
        <v>6109</v>
      </c>
      <c r="N45">
        <v>2506</v>
      </c>
      <c r="O45">
        <v>5706</v>
      </c>
      <c r="P45">
        <v>2381</v>
      </c>
      <c r="Q45">
        <v>3573</v>
      </c>
      <c r="R45">
        <v>2501</v>
      </c>
      <c r="S45">
        <v>3480</v>
      </c>
      <c r="T45">
        <v>2349</v>
      </c>
      <c r="U45">
        <v>2203</v>
      </c>
      <c r="V45">
        <v>2178</v>
      </c>
      <c r="W45">
        <v>2316</v>
      </c>
      <c r="X45">
        <v>2485</v>
      </c>
      <c r="Y45">
        <v>2314</v>
      </c>
      <c r="Z45">
        <v>2415</v>
      </c>
      <c r="AA45">
        <v>1946</v>
      </c>
      <c r="AB45">
        <v>1976</v>
      </c>
      <c r="AC45">
        <v>2474</v>
      </c>
      <c r="AD45">
        <v>1784</v>
      </c>
      <c r="AE45">
        <v>2226</v>
      </c>
      <c r="AF45">
        <v>2314</v>
      </c>
      <c r="AG45">
        <v>2601</v>
      </c>
      <c r="AH45">
        <v>2283</v>
      </c>
      <c r="AI45">
        <v>2657</v>
      </c>
    </row>
    <row r="46" spans="1:35" x14ac:dyDescent="0.45">
      <c r="A46">
        <v>11284</v>
      </c>
      <c r="B46">
        <v>2202</v>
      </c>
      <c r="C46">
        <v>18565</v>
      </c>
      <c r="D46">
        <v>1710</v>
      </c>
      <c r="E46">
        <v>13294</v>
      </c>
      <c r="F46">
        <v>2780</v>
      </c>
      <c r="G46">
        <v>3954</v>
      </c>
      <c r="H46">
        <v>2404</v>
      </c>
      <c r="I46">
        <v>3858</v>
      </c>
      <c r="J46">
        <v>2433</v>
      </c>
      <c r="K46">
        <v>6569</v>
      </c>
      <c r="L46">
        <v>2900</v>
      </c>
      <c r="M46">
        <v>7587</v>
      </c>
      <c r="N46">
        <v>2797</v>
      </c>
      <c r="O46">
        <v>5738</v>
      </c>
      <c r="P46">
        <v>2182</v>
      </c>
      <c r="Q46">
        <v>4530</v>
      </c>
      <c r="R46">
        <v>2502</v>
      </c>
      <c r="S46">
        <v>3687</v>
      </c>
      <c r="T46">
        <v>2497</v>
      </c>
      <c r="U46">
        <v>2499</v>
      </c>
      <c r="V46">
        <v>2212</v>
      </c>
      <c r="W46">
        <v>2526</v>
      </c>
      <c r="X46">
        <v>2389</v>
      </c>
      <c r="Y46">
        <v>2196</v>
      </c>
      <c r="Z46">
        <v>2388</v>
      </c>
      <c r="AA46">
        <v>2298</v>
      </c>
      <c r="AB46">
        <v>2195</v>
      </c>
      <c r="AC46">
        <v>2378</v>
      </c>
      <c r="AD46">
        <v>2377</v>
      </c>
      <c r="AE46">
        <v>2206</v>
      </c>
      <c r="AF46">
        <v>2518</v>
      </c>
      <c r="AG46">
        <v>2466</v>
      </c>
      <c r="AH46">
        <v>2153</v>
      </c>
      <c r="AI46">
        <v>2587</v>
      </c>
    </row>
    <row r="47" spans="1:35" x14ac:dyDescent="0.45">
      <c r="A47">
        <v>11186</v>
      </c>
      <c r="B47">
        <v>2261</v>
      </c>
      <c r="C47">
        <v>21426</v>
      </c>
      <c r="D47">
        <v>1488</v>
      </c>
      <c r="E47">
        <v>12050</v>
      </c>
      <c r="F47">
        <v>2987</v>
      </c>
      <c r="G47">
        <v>3824</v>
      </c>
      <c r="H47">
        <v>2167</v>
      </c>
      <c r="I47">
        <v>3280</v>
      </c>
      <c r="J47">
        <v>2570</v>
      </c>
      <c r="K47">
        <v>6742</v>
      </c>
      <c r="L47">
        <v>2433</v>
      </c>
      <c r="M47">
        <v>4581</v>
      </c>
      <c r="N47">
        <v>2584</v>
      </c>
      <c r="O47">
        <v>5909</v>
      </c>
      <c r="P47">
        <v>2258</v>
      </c>
      <c r="Q47">
        <v>3595</v>
      </c>
      <c r="R47">
        <v>2857</v>
      </c>
      <c r="S47">
        <v>3931</v>
      </c>
      <c r="T47">
        <v>2323</v>
      </c>
      <c r="U47">
        <v>2464</v>
      </c>
      <c r="V47">
        <v>2369</v>
      </c>
      <c r="W47">
        <v>2407</v>
      </c>
      <c r="X47">
        <v>2487</v>
      </c>
      <c r="Y47">
        <v>2113</v>
      </c>
      <c r="Z47">
        <v>2574</v>
      </c>
      <c r="AA47">
        <v>2329</v>
      </c>
      <c r="AB47">
        <v>2014</v>
      </c>
      <c r="AC47">
        <v>2493</v>
      </c>
      <c r="AD47">
        <v>2310</v>
      </c>
      <c r="AE47">
        <v>2313</v>
      </c>
      <c r="AF47">
        <v>2464</v>
      </c>
      <c r="AG47">
        <v>2125</v>
      </c>
      <c r="AH47">
        <v>2276</v>
      </c>
      <c r="AI47">
        <v>2499</v>
      </c>
    </row>
    <row r="48" spans="1:35" x14ac:dyDescent="0.45">
      <c r="A48">
        <v>12136</v>
      </c>
      <c r="B48">
        <v>2048</v>
      </c>
      <c r="C48">
        <v>10519</v>
      </c>
      <c r="D48">
        <v>1891</v>
      </c>
      <c r="E48">
        <v>16725</v>
      </c>
      <c r="F48">
        <v>3149</v>
      </c>
      <c r="G48">
        <v>2459</v>
      </c>
      <c r="H48">
        <v>2411</v>
      </c>
      <c r="I48">
        <v>3735</v>
      </c>
      <c r="J48">
        <v>2920</v>
      </c>
      <c r="K48">
        <v>13363</v>
      </c>
      <c r="L48">
        <v>2343</v>
      </c>
      <c r="M48">
        <v>8375</v>
      </c>
      <c r="N48">
        <v>2485</v>
      </c>
      <c r="O48">
        <v>5739</v>
      </c>
      <c r="P48">
        <v>2258</v>
      </c>
      <c r="Q48">
        <v>4115</v>
      </c>
      <c r="R48">
        <v>2628</v>
      </c>
      <c r="S48">
        <v>3565</v>
      </c>
      <c r="T48">
        <v>2412</v>
      </c>
      <c r="U48">
        <v>2441</v>
      </c>
      <c r="V48">
        <v>2169</v>
      </c>
      <c r="W48">
        <v>2478</v>
      </c>
      <c r="X48">
        <v>2127</v>
      </c>
      <c r="Y48">
        <v>4592</v>
      </c>
      <c r="Z48">
        <v>2665</v>
      </c>
      <c r="AA48">
        <v>2181</v>
      </c>
      <c r="AB48">
        <v>2362</v>
      </c>
      <c r="AC48">
        <v>2490</v>
      </c>
      <c r="AD48">
        <v>2280</v>
      </c>
      <c r="AE48">
        <v>2217</v>
      </c>
      <c r="AF48">
        <v>2452</v>
      </c>
      <c r="AG48">
        <v>2293</v>
      </c>
      <c r="AH48">
        <v>2168</v>
      </c>
      <c r="AI48">
        <v>2521</v>
      </c>
    </row>
    <row r="49" spans="1:35" x14ac:dyDescent="0.45">
      <c r="A49">
        <v>10445</v>
      </c>
      <c r="B49">
        <v>2434</v>
      </c>
      <c r="C49">
        <v>8364</v>
      </c>
      <c r="D49">
        <v>2290</v>
      </c>
      <c r="E49">
        <v>9118</v>
      </c>
      <c r="F49">
        <v>3990</v>
      </c>
      <c r="G49">
        <v>2301</v>
      </c>
      <c r="H49">
        <v>2401</v>
      </c>
      <c r="I49">
        <v>3473</v>
      </c>
      <c r="J49">
        <v>2972</v>
      </c>
      <c r="K49">
        <v>6054</v>
      </c>
      <c r="L49">
        <v>3151</v>
      </c>
      <c r="M49">
        <v>6034</v>
      </c>
      <c r="N49">
        <v>2684</v>
      </c>
      <c r="O49">
        <v>5863</v>
      </c>
      <c r="P49">
        <v>2326</v>
      </c>
      <c r="Q49">
        <v>3997</v>
      </c>
      <c r="R49">
        <v>2915</v>
      </c>
      <c r="S49">
        <v>3598</v>
      </c>
      <c r="T49">
        <v>2513</v>
      </c>
      <c r="U49">
        <v>2499</v>
      </c>
      <c r="V49">
        <v>2447</v>
      </c>
      <c r="W49">
        <v>2505</v>
      </c>
      <c r="X49">
        <v>2580</v>
      </c>
      <c r="Y49">
        <v>2495</v>
      </c>
      <c r="Z49">
        <v>2606</v>
      </c>
      <c r="AA49">
        <v>2558</v>
      </c>
      <c r="AB49">
        <v>2325</v>
      </c>
      <c r="AC49">
        <v>2515</v>
      </c>
      <c r="AD49">
        <v>2455</v>
      </c>
      <c r="AE49">
        <v>2462</v>
      </c>
      <c r="AF49">
        <v>2509</v>
      </c>
      <c r="AG49">
        <v>2429</v>
      </c>
      <c r="AH49">
        <v>2393</v>
      </c>
      <c r="AI49">
        <v>2774</v>
      </c>
    </row>
    <row r="50" spans="1:35" x14ac:dyDescent="0.45">
      <c r="A50">
        <v>14813</v>
      </c>
      <c r="B50">
        <v>2422</v>
      </c>
      <c r="C50">
        <v>27424</v>
      </c>
      <c r="D50">
        <v>2038</v>
      </c>
      <c r="E50">
        <v>13643</v>
      </c>
      <c r="F50">
        <v>2629</v>
      </c>
      <c r="G50">
        <v>3263</v>
      </c>
      <c r="H50">
        <v>2520</v>
      </c>
      <c r="I50">
        <v>3151</v>
      </c>
      <c r="J50">
        <v>2200</v>
      </c>
      <c r="K50">
        <v>13564</v>
      </c>
      <c r="L50">
        <v>2279</v>
      </c>
      <c r="M50">
        <v>4058</v>
      </c>
      <c r="N50">
        <v>2244</v>
      </c>
      <c r="O50">
        <v>5624</v>
      </c>
      <c r="P50">
        <v>2408</v>
      </c>
      <c r="Q50">
        <v>3921</v>
      </c>
      <c r="R50">
        <v>1244</v>
      </c>
      <c r="S50">
        <v>3628</v>
      </c>
      <c r="T50">
        <v>2532</v>
      </c>
      <c r="U50">
        <v>2791</v>
      </c>
      <c r="V50">
        <v>2385</v>
      </c>
      <c r="W50">
        <v>2524</v>
      </c>
      <c r="X50">
        <v>2504</v>
      </c>
      <c r="Y50">
        <v>2178</v>
      </c>
      <c r="Z50">
        <v>2573</v>
      </c>
      <c r="AA50">
        <v>2152</v>
      </c>
      <c r="AB50">
        <v>2159</v>
      </c>
      <c r="AC50">
        <v>2513</v>
      </c>
      <c r="AD50">
        <v>2388</v>
      </c>
      <c r="AE50">
        <v>2236</v>
      </c>
      <c r="AF50">
        <v>2554</v>
      </c>
      <c r="AG50">
        <v>2511</v>
      </c>
      <c r="AH50">
        <v>2175</v>
      </c>
      <c r="AI50">
        <v>2758</v>
      </c>
    </row>
    <row r="51" spans="1:35" x14ac:dyDescent="0.45">
      <c r="A51">
        <v>33350</v>
      </c>
      <c r="B51">
        <v>2553</v>
      </c>
      <c r="C51">
        <v>53725</v>
      </c>
      <c r="D51">
        <v>2256</v>
      </c>
      <c r="E51">
        <v>17630</v>
      </c>
      <c r="F51">
        <v>2964</v>
      </c>
      <c r="G51">
        <v>1703</v>
      </c>
      <c r="H51">
        <v>2457</v>
      </c>
      <c r="I51">
        <v>3414</v>
      </c>
      <c r="J51">
        <v>2732</v>
      </c>
      <c r="K51">
        <v>10045</v>
      </c>
      <c r="L51">
        <v>3056</v>
      </c>
      <c r="M51">
        <v>12339</v>
      </c>
      <c r="N51">
        <v>2692</v>
      </c>
      <c r="O51">
        <v>6189</v>
      </c>
      <c r="P51">
        <v>2288</v>
      </c>
      <c r="Q51">
        <v>4043</v>
      </c>
      <c r="R51">
        <v>2453</v>
      </c>
      <c r="S51">
        <v>3431</v>
      </c>
      <c r="T51">
        <v>2419</v>
      </c>
      <c r="U51">
        <v>2205</v>
      </c>
      <c r="V51">
        <v>2225</v>
      </c>
      <c r="W51">
        <v>2708</v>
      </c>
      <c r="X51">
        <v>2255</v>
      </c>
      <c r="Y51">
        <v>2412</v>
      </c>
      <c r="Z51">
        <v>2850</v>
      </c>
      <c r="AA51">
        <v>4453</v>
      </c>
      <c r="AB51">
        <v>2262</v>
      </c>
      <c r="AC51">
        <v>2726</v>
      </c>
      <c r="AD51">
        <v>2215</v>
      </c>
      <c r="AE51">
        <v>2214</v>
      </c>
      <c r="AF51">
        <v>2736</v>
      </c>
      <c r="AG51">
        <v>2247</v>
      </c>
      <c r="AH51">
        <v>2450</v>
      </c>
      <c r="AI51">
        <v>2807</v>
      </c>
    </row>
    <row r="52" spans="1:35" x14ac:dyDescent="0.45">
      <c r="A52">
        <v>14002</v>
      </c>
      <c r="B52">
        <v>2464</v>
      </c>
      <c r="C52">
        <v>12269</v>
      </c>
      <c r="D52">
        <v>2463</v>
      </c>
      <c r="E52">
        <v>6816</v>
      </c>
      <c r="F52">
        <v>2733</v>
      </c>
      <c r="G52">
        <v>4943</v>
      </c>
      <c r="H52">
        <v>2656</v>
      </c>
      <c r="I52">
        <v>3498</v>
      </c>
      <c r="J52">
        <v>2482</v>
      </c>
      <c r="K52">
        <v>6515</v>
      </c>
      <c r="L52">
        <v>2217</v>
      </c>
      <c r="M52">
        <v>6017</v>
      </c>
      <c r="N52">
        <v>2413</v>
      </c>
      <c r="O52">
        <v>6168</v>
      </c>
      <c r="P52">
        <v>1250</v>
      </c>
      <c r="Q52">
        <v>3287</v>
      </c>
      <c r="R52">
        <v>2468</v>
      </c>
      <c r="S52">
        <v>3000</v>
      </c>
      <c r="T52">
        <v>2360</v>
      </c>
      <c r="U52">
        <v>4163</v>
      </c>
      <c r="V52">
        <v>2114</v>
      </c>
      <c r="W52">
        <v>2360</v>
      </c>
      <c r="X52">
        <v>2342</v>
      </c>
      <c r="Y52">
        <v>2326</v>
      </c>
      <c r="Z52">
        <v>2491</v>
      </c>
      <c r="AA52">
        <v>2233</v>
      </c>
      <c r="AB52">
        <v>3955</v>
      </c>
      <c r="AC52">
        <v>2410</v>
      </c>
      <c r="AD52">
        <v>2209</v>
      </c>
      <c r="AE52">
        <v>2110</v>
      </c>
      <c r="AF52">
        <v>2364</v>
      </c>
      <c r="AG52">
        <v>2354</v>
      </c>
      <c r="AH52">
        <v>4099</v>
      </c>
      <c r="AI52">
        <v>2622</v>
      </c>
    </row>
    <row r="53" spans="1:35" x14ac:dyDescent="0.45">
      <c r="A53">
        <v>25650</v>
      </c>
      <c r="B53">
        <v>2501</v>
      </c>
      <c r="C53">
        <v>25863</v>
      </c>
      <c r="D53">
        <v>2414</v>
      </c>
      <c r="E53">
        <v>8676</v>
      </c>
      <c r="F53">
        <v>3360</v>
      </c>
      <c r="G53">
        <v>3781</v>
      </c>
      <c r="H53">
        <v>2631</v>
      </c>
      <c r="I53">
        <v>3130</v>
      </c>
      <c r="J53">
        <v>2629</v>
      </c>
      <c r="K53">
        <v>6036</v>
      </c>
      <c r="L53">
        <v>2862</v>
      </c>
      <c r="M53">
        <v>6884</v>
      </c>
      <c r="N53">
        <v>2889</v>
      </c>
      <c r="O53">
        <v>5963</v>
      </c>
      <c r="P53">
        <v>1697</v>
      </c>
      <c r="Q53">
        <v>2767</v>
      </c>
      <c r="R53">
        <v>2542</v>
      </c>
      <c r="S53">
        <v>3448</v>
      </c>
      <c r="T53">
        <v>2385</v>
      </c>
      <c r="U53">
        <v>2575</v>
      </c>
      <c r="V53">
        <v>2273</v>
      </c>
      <c r="W53">
        <v>2454</v>
      </c>
      <c r="X53">
        <v>2555</v>
      </c>
      <c r="Y53">
        <v>2539</v>
      </c>
      <c r="Z53">
        <v>2826</v>
      </c>
      <c r="AA53">
        <v>2379</v>
      </c>
      <c r="AB53">
        <v>2315</v>
      </c>
      <c r="AC53">
        <v>2527</v>
      </c>
      <c r="AD53">
        <v>2337</v>
      </c>
      <c r="AE53">
        <v>2332</v>
      </c>
      <c r="AF53">
        <v>2493</v>
      </c>
      <c r="AG53">
        <v>2354</v>
      </c>
      <c r="AH53">
        <v>4705</v>
      </c>
      <c r="AI53">
        <v>2416</v>
      </c>
    </row>
    <row r="54" spans="1:35" x14ac:dyDescent="0.45">
      <c r="A54">
        <v>10190</v>
      </c>
      <c r="B54">
        <v>2583</v>
      </c>
      <c r="C54">
        <v>13511</v>
      </c>
      <c r="D54">
        <v>2491</v>
      </c>
      <c r="E54">
        <v>6061</v>
      </c>
      <c r="F54">
        <v>2637</v>
      </c>
      <c r="G54">
        <v>3337</v>
      </c>
      <c r="H54">
        <v>2811</v>
      </c>
      <c r="I54">
        <v>3147</v>
      </c>
      <c r="J54">
        <v>2253</v>
      </c>
      <c r="K54">
        <v>5235</v>
      </c>
      <c r="L54">
        <v>2465</v>
      </c>
      <c r="M54">
        <v>4241</v>
      </c>
      <c r="N54">
        <v>2503</v>
      </c>
      <c r="O54">
        <v>4728</v>
      </c>
      <c r="P54">
        <v>2303</v>
      </c>
      <c r="Q54">
        <v>3252</v>
      </c>
      <c r="R54">
        <v>1443</v>
      </c>
      <c r="S54">
        <v>2981</v>
      </c>
      <c r="T54">
        <v>2417</v>
      </c>
      <c r="U54">
        <v>2744</v>
      </c>
      <c r="V54">
        <v>2258</v>
      </c>
      <c r="W54">
        <v>2441</v>
      </c>
      <c r="X54">
        <v>2661</v>
      </c>
      <c r="Y54">
        <v>2209</v>
      </c>
      <c r="Z54">
        <v>2805</v>
      </c>
      <c r="AA54">
        <v>2282</v>
      </c>
      <c r="AB54">
        <v>2136</v>
      </c>
      <c r="AC54">
        <v>2435</v>
      </c>
      <c r="AD54">
        <v>2259</v>
      </c>
      <c r="AE54">
        <v>2446</v>
      </c>
      <c r="AF54">
        <v>2460</v>
      </c>
      <c r="AG54">
        <v>2173</v>
      </c>
      <c r="AH54">
        <v>2417</v>
      </c>
      <c r="AI54">
        <v>2490</v>
      </c>
    </row>
    <row r="55" spans="1:35" x14ac:dyDescent="0.45">
      <c r="A55">
        <v>13936</v>
      </c>
      <c r="B55">
        <v>2494</v>
      </c>
      <c r="C55">
        <v>20149</v>
      </c>
      <c r="D55">
        <v>2437</v>
      </c>
      <c r="E55">
        <v>8167</v>
      </c>
      <c r="F55">
        <v>2963</v>
      </c>
      <c r="G55">
        <v>3346</v>
      </c>
      <c r="H55">
        <v>2824</v>
      </c>
      <c r="I55">
        <v>3789</v>
      </c>
      <c r="J55">
        <v>2632</v>
      </c>
      <c r="K55">
        <v>9610</v>
      </c>
      <c r="L55">
        <v>2396</v>
      </c>
      <c r="M55">
        <v>6980</v>
      </c>
      <c r="N55">
        <v>2233</v>
      </c>
      <c r="O55">
        <v>5317</v>
      </c>
      <c r="P55">
        <v>2139</v>
      </c>
      <c r="Q55">
        <v>3313</v>
      </c>
      <c r="R55">
        <v>2552</v>
      </c>
      <c r="S55">
        <v>3788</v>
      </c>
      <c r="T55">
        <v>2320</v>
      </c>
      <c r="U55">
        <v>2402</v>
      </c>
      <c r="V55">
        <v>2359</v>
      </c>
      <c r="W55">
        <v>2826</v>
      </c>
      <c r="X55">
        <v>2319</v>
      </c>
      <c r="Y55">
        <v>2095</v>
      </c>
      <c r="Z55">
        <v>2513</v>
      </c>
      <c r="AA55">
        <v>1747</v>
      </c>
      <c r="AB55">
        <v>2242</v>
      </c>
      <c r="AC55">
        <v>2660</v>
      </c>
      <c r="AD55">
        <v>2576</v>
      </c>
      <c r="AE55">
        <v>2343</v>
      </c>
      <c r="AF55">
        <v>2862</v>
      </c>
      <c r="AG55">
        <v>2314</v>
      </c>
      <c r="AH55">
        <v>2119</v>
      </c>
      <c r="AI55">
        <v>2487</v>
      </c>
    </row>
    <row r="56" spans="1:35" x14ac:dyDescent="0.45">
      <c r="A56">
        <v>9559</v>
      </c>
      <c r="B56">
        <v>2215</v>
      </c>
      <c r="C56">
        <v>19716</v>
      </c>
      <c r="D56">
        <v>2111</v>
      </c>
      <c r="E56">
        <v>9406</v>
      </c>
      <c r="F56">
        <v>2546</v>
      </c>
      <c r="G56">
        <v>2938</v>
      </c>
      <c r="H56">
        <v>2291</v>
      </c>
      <c r="I56">
        <v>3559</v>
      </c>
      <c r="J56">
        <v>2284</v>
      </c>
      <c r="K56">
        <v>6506</v>
      </c>
      <c r="L56">
        <v>2237</v>
      </c>
      <c r="M56">
        <v>5766</v>
      </c>
      <c r="N56">
        <v>2711</v>
      </c>
      <c r="O56">
        <v>5467</v>
      </c>
      <c r="P56">
        <v>2264</v>
      </c>
      <c r="Q56">
        <v>3498</v>
      </c>
      <c r="R56">
        <v>2503</v>
      </c>
      <c r="S56">
        <v>3629</v>
      </c>
      <c r="T56">
        <v>2193</v>
      </c>
      <c r="U56">
        <v>2325</v>
      </c>
      <c r="V56">
        <v>4091</v>
      </c>
      <c r="W56">
        <v>2420</v>
      </c>
      <c r="X56">
        <v>2260</v>
      </c>
      <c r="Y56">
        <v>2157</v>
      </c>
      <c r="Z56">
        <v>2570</v>
      </c>
      <c r="AA56">
        <v>2147</v>
      </c>
      <c r="AB56">
        <v>1992</v>
      </c>
      <c r="AC56">
        <v>2474</v>
      </c>
      <c r="AD56">
        <v>2168</v>
      </c>
      <c r="AE56">
        <v>2187</v>
      </c>
      <c r="AF56">
        <v>2441</v>
      </c>
      <c r="AG56">
        <v>2400</v>
      </c>
      <c r="AH56">
        <v>2425</v>
      </c>
      <c r="AI56">
        <v>2511</v>
      </c>
    </row>
    <row r="57" spans="1:35" x14ac:dyDescent="0.45">
      <c r="A57">
        <v>12541</v>
      </c>
      <c r="B57">
        <v>2445</v>
      </c>
      <c r="C57">
        <v>30287</v>
      </c>
      <c r="D57">
        <v>2403</v>
      </c>
      <c r="E57">
        <v>14039</v>
      </c>
      <c r="F57">
        <v>2883</v>
      </c>
      <c r="G57">
        <v>3293</v>
      </c>
      <c r="H57">
        <v>2106</v>
      </c>
      <c r="I57">
        <v>2467</v>
      </c>
      <c r="J57">
        <v>2133</v>
      </c>
      <c r="K57">
        <v>12795</v>
      </c>
      <c r="L57">
        <v>2111</v>
      </c>
      <c r="M57">
        <v>4589</v>
      </c>
      <c r="N57">
        <v>2118</v>
      </c>
      <c r="O57">
        <v>5702</v>
      </c>
      <c r="P57">
        <v>1963</v>
      </c>
      <c r="Q57">
        <v>3409</v>
      </c>
      <c r="R57">
        <v>2738</v>
      </c>
      <c r="S57">
        <v>3436</v>
      </c>
      <c r="T57">
        <v>2442</v>
      </c>
      <c r="U57">
        <v>2148</v>
      </c>
      <c r="V57">
        <v>2127</v>
      </c>
      <c r="W57">
        <v>2461</v>
      </c>
      <c r="X57">
        <v>2192</v>
      </c>
      <c r="Y57">
        <v>2126</v>
      </c>
      <c r="Z57">
        <v>2720</v>
      </c>
      <c r="AA57">
        <v>2535</v>
      </c>
      <c r="AB57">
        <v>2123</v>
      </c>
      <c r="AC57">
        <v>2456</v>
      </c>
      <c r="AD57">
        <v>2112</v>
      </c>
      <c r="AE57">
        <v>2101</v>
      </c>
      <c r="AF57">
        <v>2460</v>
      </c>
      <c r="AG57">
        <v>2208</v>
      </c>
      <c r="AH57">
        <v>2153</v>
      </c>
      <c r="AI57">
        <v>2723</v>
      </c>
    </row>
    <row r="58" spans="1:35" x14ac:dyDescent="0.45">
      <c r="A58">
        <v>10651</v>
      </c>
      <c r="B58">
        <v>2307</v>
      </c>
      <c r="C58">
        <v>13746</v>
      </c>
      <c r="D58">
        <v>2367</v>
      </c>
      <c r="E58">
        <v>8636</v>
      </c>
      <c r="F58">
        <v>3068</v>
      </c>
      <c r="G58">
        <v>3498</v>
      </c>
      <c r="H58">
        <v>2458</v>
      </c>
      <c r="I58">
        <v>5173</v>
      </c>
      <c r="J58">
        <v>2476</v>
      </c>
      <c r="K58">
        <v>6253</v>
      </c>
      <c r="L58">
        <v>2706</v>
      </c>
      <c r="M58">
        <v>4872</v>
      </c>
      <c r="N58">
        <v>2955</v>
      </c>
      <c r="O58">
        <v>5806</v>
      </c>
      <c r="P58">
        <v>1978</v>
      </c>
      <c r="Q58">
        <v>3727</v>
      </c>
      <c r="R58">
        <v>1001</v>
      </c>
      <c r="S58">
        <v>3642</v>
      </c>
      <c r="T58">
        <v>2321</v>
      </c>
      <c r="U58">
        <v>2263</v>
      </c>
      <c r="V58">
        <v>2186</v>
      </c>
      <c r="W58">
        <v>2433</v>
      </c>
      <c r="X58">
        <v>2413</v>
      </c>
      <c r="Y58">
        <v>2154</v>
      </c>
      <c r="Z58">
        <v>2622</v>
      </c>
      <c r="AA58">
        <v>4367</v>
      </c>
      <c r="AB58">
        <v>2244</v>
      </c>
      <c r="AC58">
        <v>2442</v>
      </c>
      <c r="AD58">
        <v>2238</v>
      </c>
      <c r="AE58">
        <v>2260</v>
      </c>
      <c r="AF58">
        <v>2464</v>
      </c>
      <c r="AG58">
        <v>2190</v>
      </c>
      <c r="AH58">
        <v>2223</v>
      </c>
      <c r="AI58">
        <v>2390</v>
      </c>
    </row>
    <row r="59" spans="1:35" x14ac:dyDescent="0.45">
      <c r="A59">
        <v>10719</v>
      </c>
      <c r="B59">
        <v>2315</v>
      </c>
      <c r="C59">
        <v>21304</v>
      </c>
      <c r="D59">
        <v>2289</v>
      </c>
      <c r="E59">
        <v>6982</v>
      </c>
      <c r="F59">
        <v>3930</v>
      </c>
      <c r="G59">
        <v>3194</v>
      </c>
      <c r="H59">
        <v>2476</v>
      </c>
      <c r="I59">
        <v>3024</v>
      </c>
      <c r="J59">
        <v>2362</v>
      </c>
      <c r="K59">
        <v>5748</v>
      </c>
      <c r="L59">
        <v>2316</v>
      </c>
      <c r="M59">
        <v>3701</v>
      </c>
      <c r="N59">
        <v>1408</v>
      </c>
      <c r="O59">
        <v>5365</v>
      </c>
      <c r="P59">
        <v>1977</v>
      </c>
      <c r="Q59">
        <v>3151</v>
      </c>
      <c r="R59">
        <v>2516</v>
      </c>
      <c r="S59">
        <v>3033</v>
      </c>
      <c r="T59">
        <v>2584</v>
      </c>
      <c r="U59">
        <v>2745</v>
      </c>
      <c r="V59">
        <v>5249</v>
      </c>
      <c r="W59">
        <v>2644</v>
      </c>
      <c r="X59">
        <v>2588</v>
      </c>
      <c r="Y59">
        <v>2588</v>
      </c>
      <c r="Z59">
        <v>2913</v>
      </c>
      <c r="AA59">
        <v>1328</v>
      </c>
      <c r="AB59">
        <v>2303</v>
      </c>
      <c r="AC59">
        <v>2469</v>
      </c>
      <c r="AD59">
        <v>2220</v>
      </c>
      <c r="AE59">
        <v>2739</v>
      </c>
      <c r="AF59">
        <v>2669</v>
      </c>
      <c r="AG59">
        <v>2460</v>
      </c>
      <c r="AH59">
        <v>2329</v>
      </c>
      <c r="AI59">
        <v>2754</v>
      </c>
    </row>
    <row r="60" spans="1:35" x14ac:dyDescent="0.45">
      <c r="A60">
        <v>12202</v>
      </c>
      <c r="B60">
        <v>2410</v>
      </c>
      <c r="C60">
        <v>21293</v>
      </c>
      <c r="D60">
        <v>2169</v>
      </c>
      <c r="E60">
        <v>10191</v>
      </c>
      <c r="F60">
        <v>2689</v>
      </c>
      <c r="G60">
        <v>3622</v>
      </c>
      <c r="H60">
        <v>2299</v>
      </c>
      <c r="I60">
        <v>3720</v>
      </c>
      <c r="J60">
        <v>2416</v>
      </c>
      <c r="K60">
        <v>6653</v>
      </c>
      <c r="L60">
        <v>2433</v>
      </c>
      <c r="M60">
        <v>4303</v>
      </c>
      <c r="N60">
        <v>2574</v>
      </c>
      <c r="O60">
        <v>6312</v>
      </c>
      <c r="P60">
        <v>2223</v>
      </c>
      <c r="Q60">
        <v>3623</v>
      </c>
      <c r="R60">
        <v>2393</v>
      </c>
      <c r="S60">
        <v>3369</v>
      </c>
      <c r="T60">
        <v>2373</v>
      </c>
      <c r="U60">
        <v>2233</v>
      </c>
      <c r="V60">
        <v>2149</v>
      </c>
      <c r="W60">
        <v>2384</v>
      </c>
      <c r="X60">
        <v>2319</v>
      </c>
      <c r="Y60">
        <v>2130</v>
      </c>
      <c r="Z60">
        <v>2581</v>
      </c>
      <c r="AA60">
        <v>1388</v>
      </c>
      <c r="AB60">
        <v>1753</v>
      </c>
      <c r="AC60">
        <v>2685</v>
      </c>
      <c r="AD60">
        <v>1725</v>
      </c>
      <c r="AE60">
        <v>2118</v>
      </c>
      <c r="AF60">
        <v>2405</v>
      </c>
      <c r="AG60">
        <v>2301</v>
      </c>
      <c r="AH60">
        <v>2164</v>
      </c>
      <c r="AI60">
        <v>2632</v>
      </c>
    </row>
    <row r="61" spans="1:35" x14ac:dyDescent="0.45">
      <c r="A61">
        <v>6436</v>
      </c>
      <c r="B61">
        <v>2357</v>
      </c>
      <c r="C61">
        <v>17322</v>
      </c>
      <c r="D61">
        <v>2543</v>
      </c>
      <c r="E61">
        <v>12384</v>
      </c>
      <c r="F61">
        <v>2836</v>
      </c>
      <c r="G61">
        <v>3371</v>
      </c>
      <c r="H61">
        <v>2340</v>
      </c>
      <c r="I61">
        <v>3464</v>
      </c>
      <c r="J61">
        <v>2332</v>
      </c>
      <c r="K61">
        <v>5195</v>
      </c>
      <c r="L61">
        <v>2150</v>
      </c>
      <c r="M61">
        <v>4338</v>
      </c>
      <c r="N61">
        <v>2618</v>
      </c>
      <c r="O61">
        <v>5328</v>
      </c>
      <c r="P61">
        <v>1902</v>
      </c>
      <c r="Q61">
        <v>2917</v>
      </c>
      <c r="R61">
        <v>2610</v>
      </c>
      <c r="S61">
        <v>3263</v>
      </c>
      <c r="T61">
        <v>2730</v>
      </c>
      <c r="U61">
        <v>2380</v>
      </c>
      <c r="V61">
        <v>2384</v>
      </c>
      <c r="W61">
        <v>2729</v>
      </c>
      <c r="X61">
        <v>2356</v>
      </c>
      <c r="Y61">
        <v>2155</v>
      </c>
      <c r="Z61">
        <v>2532</v>
      </c>
      <c r="AA61">
        <v>2230</v>
      </c>
      <c r="AB61">
        <v>2151</v>
      </c>
      <c r="AC61">
        <v>2731</v>
      </c>
      <c r="AD61">
        <v>2377</v>
      </c>
      <c r="AE61">
        <v>4559</v>
      </c>
      <c r="AF61">
        <v>2702</v>
      </c>
      <c r="AG61">
        <v>2189</v>
      </c>
      <c r="AH61">
        <v>2693</v>
      </c>
      <c r="AI61">
        <v>2417</v>
      </c>
    </row>
    <row r="62" spans="1:35" x14ac:dyDescent="0.45">
      <c r="A62">
        <v>4753</v>
      </c>
      <c r="B62">
        <v>2385</v>
      </c>
      <c r="C62">
        <v>5941</v>
      </c>
      <c r="D62">
        <v>2133</v>
      </c>
      <c r="E62">
        <v>10236</v>
      </c>
      <c r="F62">
        <v>3019</v>
      </c>
      <c r="G62">
        <v>2017</v>
      </c>
      <c r="H62">
        <v>2422</v>
      </c>
      <c r="I62">
        <v>3194</v>
      </c>
      <c r="J62">
        <v>4577</v>
      </c>
      <c r="K62">
        <v>5575</v>
      </c>
      <c r="L62">
        <v>2746</v>
      </c>
      <c r="M62">
        <v>4839</v>
      </c>
      <c r="N62">
        <v>2376</v>
      </c>
      <c r="O62">
        <v>4729</v>
      </c>
      <c r="P62">
        <v>1975</v>
      </c>
      <c r="Q62">
        <v>3185</v>
      </c>
      <c r="R62">
        <v>2623</v>
      </c>
      <c r="S62">
        <v>3283</v>
      </c>
      <c r="T62">
        <v>2484</v>
      </c>
      <c r="U62">
        <v>2606</v>
      </c>
      <c r="V62">
        <v>5021</v>
      </c>
      <c r="W62">
        <v>2511</v>
      </c>
      <c r="X62">
        <v>2591</v>
      </c>
      <c r="Y62">
        <v>2485</v>
      </c>
      <c r="Z62">
        <v>2860</v>
      </c>
      <c r="AA62">
        <v>2155</v>
      </c>
      <c r="AB62">
        <v>2478</v>
      </c>
      <c r="AC62">
        <v>2522</v>
      </c>
      <c r="AD62">
        <v>5034</v>
      </c>
      <c r="AE62">
        <v>4827</v>
      </c>
      <c r="AF62">
        <v>2558</v>
      </c>
      <c r="AG62">
        <v>2392</v>
      </c>
      <c r="AH62">
        <v>2734</v>
      </c>
      <c r="AI62">
        <v>2864</v>
      </c>
    </row>
    <row r="63" spans="1:35" x14ac:dyDescent="0.45">
      <c r="A63">
        <v>8338</v>
      </c>
      <c r="B63">
        <v>2639</v>
      </c>
      <c r="C63">
        <v>7635</v>
      </c>
      <c r="D63">
        <v>2579</v>
      </c>
      <c r="E63">
        <v>6631</v>
      </c>
      <c r="F63">
        <v>2656</v>
      </c>
      <c r="G63">
        <v>3031</v>
      </c>
      <c r="H63">
        <v>2642</v>
      </c>
      <c r="I63">
        <v>3294</v>
      </c>
      <c r="J63">
        <v>2488</v>
      </c>
      <c r="K63">
        <v>5848</v>
      </c>
      <c r="L63">
        <v>2307</v>
      </c>
      <c r="M63">
        <v>6296</v>
      </c>
      <c r="N63">
        <v>2342</v>
      </c>
      <c r="O63">
        <v>5110</v>
      </c>
      <c r="P63">
        <v>2104</v>
      </c>
      <c r="Q63">
        <v>4072</v>
      </c>
      <c r="R63">
        <v>1754</v>
      </c>
      <c r="S63">
        <v>2303</v>
      </c>
      <c r="T63">
        <v>2531</v>
      </c>
      <c r="U63">
        <v>1763</v>
      </c>
      <c r="V63">
        <v>2371</v>
      </c>
      <c r="W63">
        <v>2508</v>
      </c>
      <c r="X63">
        <v>2660</v>
      </c>
      <c r="Y63">
        <v>2149</v>
      </c>
      <c r="Z63">
        <v>2571</v>
      </c>
      <c r="AA63">
        <v>2292</v>
      </c>
      <c r="AB63">
        <v>2101</v>
      </c>
      <c r="AC63">
        <v>2500</v>
      </c>
      <c r="AD63">
        <v>2385</v>
      </c>
      <c r="AE63">
        <v>2396</v>
      </c>
      <c r="AF63">
        <v>2510</v>
      </c>
      <c r="AG63">
        <v>2261</v>
      </c>
      <c r="AH63">
        <v>2464</v>
      </c>
      <c r="AI63">
        <v>2488</v>
      </c>
    </row>
    <row r="64" spans="1:35" x14ac:dyDescent="0.45">
      <c r="A64">
        <v>13305</v>
      </c>
      <c r="B64">
        <v>2537</v>
      </c>
      <c r="C64">
        <v>13388</v>
      </c>
      <c r="D64">
        <v>2378</v>
      </c>
      <c r="E64">
        <v>9476</v>
      </c>
      <c r="F64">
        <v>3138</v>
      </c>
      <c r="G64">
        <v>3415</v>
      </c>
      <c r="H64">
        <v>2387</v>
      </c>
      <c r="I64">
        <v>3469</v>
      </c>
      <c r="J64">
        <v>2323</v>
      </c>
      <c r="K64">
        <v>6305</v>
      </c>
      <c r="L64">
        <v>2269</v>
      </c>
      <c r="M64">
        <v>4282</v>
      </c>
      <c r="N64">
        <v>2133</v>
      </c>
      <c r="O64">
        <v>6045</v>
      </c>
      <c r="P64">
        <v>1614</v>
      </c>
      <c r="Q64">
        <v>2901</v>
      </c>
      <c r="R64">
        <v>1949</v>
      </c>
      <c r="S64">
        <v>3853</v>
      </c>
      <c r="T64">
        <v>2563</v>
      </c>
      <c r="U64">
        <v>2598</v>
      </c>
      <c r="V64">
        <v>2395</v>
      </c>
      <c r="W64">
        <v>2783</v>
      </c>
      <c r="X64">
        <v>2341</v>
      </c>
      <c r="Y64">
        <v>2437</v>
      </c>
      <c r="Z64">
        <v>2846</v>
      </c>
      <c r="AA64">
        <v>2599</v>
      </c>
      <c r="AB64">
        <v>2542</v>
      </c>
      <c r="AC64">
        <v>2748</v>
      </c>
      <c r="AD64">
        <v>2550</v>
      </c>
      <c r="AE64">
        <v>2450</v>
      </c>
      <c r="AF64">
        <v>2707</v>
      </c>
      <c r="AG64">
        <v>2264</v>
      </c>
      <c r="AH64">
        <v>2579</v>
      </c>
      <c r="AI64">
        <v>2653</v>
      </c>
    </row>
    <row r="65" spans="1:35" x14ac:dyDescent="0.45">
      <c r="A65">
        <v>10806</v>
      </c>
      <c r="B65">
        <v>2448</v>
      </c>
      <c r="C65">
        <v>15861</v>
      </c>
      <c r="D65">
        <v>2435</v>
      </c>
      <c r="E65">
        <v>6873</v>
      </c>
      <c r="F65">
        <v>3922</v>
      </c>
      <c r="G65">
        <v>3767</v>
      </c>
      <c r="H65">
        <v>2287</v>
      </c>
      <c r="I65">
        <v>3347</v>
      </c>
      <c r="J65">
        <v>2358</v>
      </c>
      <c r="K65">
        <v>6182</v>
      </c>
      <c r="L65">
        <v>2565</v>
      </c>
      <c r="M65">
        <v>4697</v>
      </c>
      <c r="N65">
        <v>2303</v>
      </c>
      <c r="O65">
        <v>4463</v>
      </c>
      <c r="P65">
        <v>1971</v>
      </c>
      <c r="Q65">
        <v>3256</v>
      </c>
      <c r="R65">
        <v>2855</v>
      </c>
      <c r="S65">
        <v>4202</v>
      </c>
      <c r="T65">
        <v>2570</v>
      </c>
      <c r="U65">
        <v>2995</v>
      </c>
      <c r="V65">
        <v>2540</v>
      </c>
      <c r="W65">
        <v>2775</v>
      </c>
      <c r="X65">
        <v>2257</v>
      </c>
      <c r="Y65">
        <v>2551</v>
      </c>
      <c r="Z65">
        <v>3122</v>
      </c>
      <c r="AA65">
        <v>2993</v>
      </c>
      <c r="AB65">
        <v>2541</v>
      </c>
      <c r="AC65">
        <v>2689</v>
      </c>
      <c r="AD65">
        <v>2935</v>
      </c>
      <c r="AE65">
        <v>2926</v>
      </c>
      <c r="AF65">
        <v>2655</v>
      </c>
      <c r="AG65">
        <v>2235</v>
      </c>
      <c r="AH65">
        <v>2228</v>
      </c>
      <c r="AI65">
        <v>2444</v>
      </c>
    </row>
    <row r="66" spans="1:35" x14ac:dyDescent="0.45">
      <c r="A66">
        <v>8902</v>
      </c>
      <c r="B66">
        <v>2675</v>
      </c>
      <c r="C66">
        <v>19528</v>
      </c>
      <c r="D66">
        <v>2123</v>
      </c>
      <c r="E66">
        <v>6959</v>
      </c>
      <c r="F66">
        <v>2967</v>
      </c>
      <c r="G66">
        <v>3606</v>
      </c>
      <c r="H66">
        <v>2342</v>
      </c>
      <c r="I66">
        <v>3352</v>
      </c>
      <c r="J66">
        <v>2619</v>
      </c>
      <c r="K66">
        <v>6258</v>
      </c>
      <c r="L66">
        <v>2788</v>
      </c>
      <c r="M66">
        <v>6578</v>
      </c>
      <c r="N66">
        <v>2531</v>
      </c>
      <c r="O66">
        <v>5641</v>
      </c>
      <c r="P66">
        <v>2091</v>
      </c>
      <c r="Q66">
        <v>3677</v>
      </c>
      <c r="R66">
        <v>2167</v>
      </c>
      <c r="S66">
        <v>2649</v>
      </c>
      <c r="T66">
        <v>2164</v>
      </c>
      <c r="U66">
        <v>1388</v>
      </c>
      <c r="V66">
        <v>2137</v>
      </c>
      <c r="W66">
        <v>2535</v>
      </c>
      <c r="X66">
        <v>2119</v>
      </c>
      <c r="Y66">
        <v>2295</v>
      </c>
      <c r="Z66">
        <v>2769</v>
      </c>
      <c r="AA66">
        <v>2513</v>
      </c>
      <c r="AB66">
        <v>2382</v>
      </c>
      <c r="AC66">
        <v>2508</v>
      </c>
      <c r="AD66">
        <v>2281</v>
      </c>
      <c r="AE66">
        <v>2339</v>
      </c>
      <c r="AF66">
        <v>2451</v>
      </c>
      <c r="AG66">
        <v>2353</v>
      </c>
      <c r="AH66">
        <v>4013</v>
      </c>
      <c r="AI66">
        <v>2727</v>
      </c>
    </row>
    <row r="67" spans="1:35" x14ac:dyDescent="0.45">
      <c r="A67">
        <v>11367</v>
      </c>
      <c r="B67">
        <v>2761</v>
      </c>
      <c r="C67">
        <v>11912</v>
      </c>
      <c r="D67">
        <v>2413</v>
      </c>
      <c r="E67">
        <v>12577</v>
      </c>
      <c r="F67">
        <v>2603</v>
      </c>
      <c r="G67">
        <v>2528</v>
      </c>
      <c r="H67">
        <v>1756</v>
      </c>
      <c r="I67">
        <v>3628</v>
      </c>
      <c r="J67">
        <v>2485</v>
      </c>
      <c r="K67">
        <v>5790</v>
      </c>
      <c r="L67">
        <v>2387</v>
      </c>
      <c r="M67">
        <v>6015</v>
      </c>
      <c r="N67">
        <v>2406</v>
      </c>
      <c r="O67">
        <v>5428</v>
      </c>
      <c r="P67">
        <v>2088</v>
      </c>
      <c r="Q67">
        <v>3678</v>
      </c>
      <c r="R67">
        <v>2372</v>
      </c>
      <c r="S67">
        <v>3407</v>
      </c>
      <c r="T67">
        <v>2464</v>
      </c>
      <c r="U67">
        <v>2314</v>
      </c>
      <c r="V67">
        <v>2274</v>
      </c>
      <c r="W67">
        <v>2500</v>
      </c>
      <c r="X67">
        <v>2448</v>
      </c>
      <c r="Y67">
        <v>2256</v>
      </c>
      <c r="Z67">
        <v>2852</v>
      </c>
      <c r="AA67">
        <v>2451</v>
      </c>
      <c r="AB67">
        <v>2386</v>
      </c>
      <c r="AC67">
        <v>2761</v>
      </c>
      <c r="AD67">
        <v>2308</v>
      </c>
      <c r="AE67">
        <v>1949</v>
      </c>
      <c r="AF67">
        <v>2476</v>
      </c>
      <c r="AG67">
        <v>2479</v>
      </c>
      <c r="AH67">
        <v>2363</v>
      </c>
      <c r="AI67">
        <v>2717</v>
      </c>
    </row>
    <row r="68" spans="1:35" x14ac:dyDescent="0.45">
      <c r="A68">
        <v>12645</v>
      </c>
      <c r="B68">
        <v>4865</v>
      </c>
      <c r="C68">
        <v>18638</v>
      </c>
      <c r="D68">
        <v>2461</v>
      </c>
      <c r="E68">
        <v>13613</v>
      </c>
      <c r="F68">
        <v>2909</v>
      </c>
      <c r="G68">
        <v>3703</v>
      </c>
      <c r="H68">
        <v>2447</v>
      </c>
      <c r="I68">
        <v>3598</v>
      </c>
      <c r="J68">
        <v>2568</v>
      </c>
      <c r="K68">
        <v>6203</v>
      </c>
      <c r="L68">
        <v>2506</v>
      </c>
      <c r="M68">
        <v>3867</v>
      </c>
      <c r="N68">
        <v>2336</v>
      </c>
      <c r="O68">
        <v>5140</v>
      </c>
      <c r="P68">
        <v>1618</v>
      </c>
      <c r="Q68">
        <v>2870</v>
      </c>
      <c r="R68">
        <v>2242</v>
      </c>
      <c r="S68">
        <v>3154</v>
      </c>
      <c r="T68">
        <v>2485</v>
      </c>
      <c r="U68">
        <v>4158</v>
      </c>
      <c r="V68">
        <v>2289</v>
      </c>
      <c r="W68">
        <v>2507</v>
      </c>
      <c r="X68">
        <v>2375</v>
      </c>
      <c r="Y68">
        <v>2046</v>
      </c>
      <c r="Z68">
        <v>2695</v>
      </c>
      <c r="AA68">
        <v>2360</v>
      </c>
      <c r="AB68">
        <v>2339</v>
      </c>
      <c r="AC68">
        <v>2738</v>
      </c>
      <c r="AD68">
        <v>2530</v>
      </c>
      <c r="AE68">
        <v>2319</v>
      </c>
      <c r="AF68">
        <v>2472</v>
      </c>
      <c r="AG68">
        <v>2464</v>
      </c>
      <c r="AH68">
        <v>2016</v>
      </c>
      <c r="AI68">
        <v>2579</v>
      </c>
    </row>
    <row r="69" spans="1:35" x14ac:dyDescent="0.45">
      <c r="A69">
        <v>16117</v>
      </c>
      <c r="B69">
        <v>2399</v>
      </c>
      <c r="C69">
        <v>19190</v>
      </c>
      <c r="D69">
        <v>2515</v>
      </c>
      <c r="E69">
        <v>19756</v>
      </c>
      <c r="F69">
        <v>3589</v>
      </c>
      <c r="G69">
        <v>3527</v>
      </c>
      <c r="H69">
        <v>2276</v>
      </c>
      <c r="I69">
        <v>4183</v>
      </c>
      <c r="J69">
        <v>2549</v>
      </c>
      <c r="K69">
        <v>6843</v>
      </c>
      <c r="L69">
        <v>2344</v>
      </c>
      <c r="M69">
        <v>5338</v>
      </c>
      <c r="N69">
        <v>2428</v>
      </c>
      <c r="O69">
        <v>6308</v>
      </c>
      <c r="P69">
        <v>2004</v>
      </c>
      <c r="Q69">
        <v>3570</v>
      </c>
      <c r="R69">
        <v>2354</v>
      </c>
      <c r="S69">
        <v>3269</v>
      </c>
      <c r="T69">
        <v>2330</v>
      </c>
      <c r="U69">
        <v>1616</v>
      </c>
      <c r="V69">
        <v>2299</v>
      </c>
      <c r="W69">
        <v>2591</v>
      </c>
      <c r="X69">
        <v>2230</v>
      </c>
      <c r="Y69">
        <v>2232</v>
      </c>
      <c r="Z69">
        <v>2400</v>
      </c>
      <c r="AA69">
        <v>2448</v>
      </c>
      <c r="AB69">
        <v>2030</v>
      </c>
      <c r="AC69">
        <v>2582</v>
      </c>
      <c r="AD69">
        <v>2422</v>
      </c>
      <c r="AE69">
        <v>2342</v>
      </c>
      <c r="AF69">
        <v>2583</v>
      </c>
      <c r="AG69">
        <v>2188</v>
      </c>
      <c r="AH69">
        <v>2202</v>
      </c>
      <c r="AI69">
        <v>2418</v>
      </c>
    </row>
    <row r="70" spans="1:35" x14ac:dyDescent="0.45">
      <c r="A70">
        <v>17642</v>
      </c>
      <c r="B70">
        <v>2360</v>
      </c>
      <c r="C70">
        <v>10309</v>
      </c>
      <c r="D70">
        <v>2718</v>
      </c>
      <c r="E70">
        <v>20470</v>
      </c>
      <c r="F70">
        <v>3369</v>
      </c>
      <c r="G70">
        <v>3825</v>
      </c>
      <c r="H70">
        <v>2425</v>
      </c>
      <c r="I70">
        <v>3619</v>
      </c>
      <c r="J70">
        <v>2656</v>
      </c>
      <c r="K70">
        <v>6886</v>
      </c>
      <c r="L70">
        <v>2476</v>
      </c>
      <c r="M70">
        <v>4145</v>
      </c>
      <c r="N70">
        <v>2484</v>
      </c>
      <c r="O70">
        <v>5565</v>
      </c>
      <c r="P70">
        <v>1811</v>
      </c>
      <c r="Q70">
        <v>2535</v>
      </c>
      <c r="R70">
        <v>2640</v>
      </c>
      <c r="S70">
        <v>3648</v>
      </c>
      <c r="T70">
        <v>2312</v>
      </c>
      <c r="U70">
        <v>2213</v>
      </c>
      <c r="V70">
        <v>2318</v>
      </c>
      <c r="W70">
        <v>2429</v>
      </c>
      <c r="X70">
        <v>2543</v>
      </c>
      <c r="Y70">
        <v>2215</v>
      </c>
      <c r="Z70">
        <v>2431</v>
      </c>
      <c r="AA70">
        <v>2361</v>
      </c>
      <c r="AB70">
        <v>2111</v>
      </c>
      <c r="AC70">
        <v>2411</v>
      </c>
      <c r="AD70">
        <v>2230</v>
      </c>
      <c r="AE70">
        <v>2409</v>
      </c>
      <c r="AF70">
        <v>2409</v>
      </c>
      <c r="AG70">
        <v>2271</v>
      </c>
      <c r="AH70">
        <v>2409</v>
      </c>
      <c r="AI70">
        <v>2404</v>
      </c>
    </row>
    <row r="71" spans="1:35" x14ac:dyDescent="0.45">
      <c r="A71">
        <v>10825</v>
      </c>
      <c r="B71">
        <v>2553</v>
      </c>
      <c r="C71">
        <v>11328</v>
      </c>
      <c r="D71">
        <v>2061</v>
      </c>
      <c r="E71">
        <v>7263</v>
      </c>
      <c r="F71">
        <v>3076</v>
      </c>
      <c r="G71">
        <v>2855</v>
      </c>
      <c r="H71">
        <v>2363</v>
      </c>
      <c r="I71">
        <v>2985</v>
      </c>
      <c r="J71">
        <v>2713</v>
      </c>
      <c r="K71">
        <v>6442</v>
      </c>
      <c r="L71">
        <v>2828</v>
      </c>
      <c r="M71">
        <v>5027</v>
      </c>
      <c r="N71">
        <v>2806</v>
      </c>
      <c r="O71">
        <v>5976</v>
      </c>
      <c r="P71">
        <v>2199</v>
      </c>
      <c r="Q71">
        <v>3270</v>
      </c>
      <c r="R71">
        <v>2645</v>
      </c>
      <c r="S71">
        <v>3872</v>
      </c>
      <c r="T71">
        <v>2583</v>
      </c>
      <c r="U71">
        <v>2534</v>
      </c>
      <c r="V71">
        <v>2569</v>
      </c>
      <c r="W71">
        <v>2570</v>
      </c>
      <c r="X71">
        <v>2570</v>
      </c>
      <c r="Y71">
        <v>2574</v>
      </c>
      <c r="Z71">
        <v>2625</v>
      </c>
      <c r="AA71">
        <v>2451</v>
      </c>
      <c r="AB71">
        <v>2315</v>
      </c>
      <c r="AC71">
        <v>2593</v>
      </c>
      <c r="AD71">
        <v>2521</v>
      </c>
      <c r="AE71">
        <v>2558</v>
      </c>
      <c r="AF71">
        <v>2641</v>
      </c>
      <c r="AG71">
        <v>2448</v>
      </c>
      <c r="AH71">
        <v>2588</v>
      </c>
      <c r="AI71">
        <v>2669</v>
      </c>
    </row>
    <row r="72" spans="1:35" x14ac:dyDescent="0.45">
      <c r="A72">
        <v>21193</v>
      </c>
      <c r="B72">
        <v>2581</v>
      </c>
      <c r="C72">
        <v>38465</v>
      </c>
      <c r="D72">
        <v>2479</v>
      </c>
      <c r="E72">
        <v>7293</v>
      </c>
      <c r="F72">
        <v>3209</v>
      </c>
      <c r="G72">
        <v>3509</v>
      </c>
      <c r="H72">
        <v>2400</v>
      </c>
      <c r="I72">
        <v>3746</v>
      </c>
      <c r="J72">
        <v>2578</v>
      </c>
      <c r="K72">
        <v>6391</v>
      </c>
      <c r="L72">
        <v>2375</v>
      </c>
      <c r="M72">
        <v>4717</v>
      </c>
      <c r="N72">
        <v>2468</v>
      </c>
      <c r="O72">
        <v>5989</v>
      </c>
      <c r="P72">
        <v>1355</v>
      </c>
      <c r="Q72">
        <v>4059</v>
      </c>
      <c r="R72">
        <v>2565</v>
      </c>
      <c r="S72">
        <v>3531</v>
      </c>
      <c r="T72">
        <v>2800</v>
      </c>
      <c r="U72">
        <v>2394</v>
      </c>
      <c r="V72">
        <v>2398</v>
      </c>
      <c r="W72">
        <v>2788</v>
      </c>
      <c r="X72">
        <v>2788</v>
      </c>
      <c r="Y72">
        <v>2790</v>
      </c>
      <c r="Z72">
        <v>2444</v>
      </c>
      <c r="AA72">
        <v>2358</v>
      </c>
      <c r="AB72">
        <v>2165</v>
      </c>
      <c r="AC72">
        <v>2441</v>
      </c>
      <c r="AD72">
        <v>2457</v>
      </c>
      <c r="AE72">
        <v>2396</v>
      </c>
      <c r="AF72">
        <v>2794</v>
      </c>
      <c r="AG72">
        <v>2416</v>
      </c>
      <c r="AH72">
        <v>2189</v>
      </c>
      <c r="AI72">
        <v>2748</v>
      </c>
    </row>
    <row r="73" spans="1:35" x14ac:dyDescent="0.45">
      <c r="A73">
        <v>13085</v>
      </c>
      <c r="B73">
        <v>2605</v>
      </c>
      <c r="C73">
        <v>17514</v>
      </c>
      <c r="D73">
        <v>2189</v>
      </c>
      <c r="E73">
        <v>8525</v>
      </c>
      <c r="F73">
        <v>2911</v>
      </c>
      <c r="G73">
        <v>2070</v>
      </c>
      <c r="H73">
        <v>2339</v>
      </c>
      <c r="I73">
        <v>3208</v>
      </c>
      <c r="J73">
        <v>2563</v>
      </c>
      <c r="K73">
        <v>6478</v>
      </c>
      <c r="L73">
        <v>2515</v>
      </c>
      <c r="M73">
        <v>6105</v>
      </c>
      <c r="N73">
        <v>4440</v>
      </c>
      <c r="O73">
        <v>5205</v>
      </c>
      <c r="P73">
        <v>2216</v>
      </c>
      <c r="Q73">
        <v>3623</v>
      </c>
      <c r="R73">
        <v>2823</v>
      </c>
      <c r="S73">
        <v>3315</v>
      </c>
      <c r="T73">
        <v>2582</v>
      </c>
      <c r="U73">
        <v>2256</v>
      </c>
      <c r="V73">
        <v>2158</v>
      </c>
      <c r="W73">
        <v>4829</v>
      </c>
      <c r="X73">
        <v>2625</v>
      </c>
      <c r="Y73">
        <v>2515</v>
      </c>
      <c r="Z73">
        <v>3010</v>
      </c>
      <c r="AA73">
        <v>1293</v>
      </c>
      <c r="AB73">
        <v>2443</v>
      </c>
      <c r="AC73">
        <v>2712</v>
      </c>
      <c r="AD73">
        <v>5087</v>
      </c>
      <c r="AE73">
        <v>2301</v>
      </c>
      <c r="AF73">
        <v>2565</v>
      </c>
      <c r="AG73">
        <v>2878</v>
      </c>
      <c r="AH73">
        <v>2163</v>
      </c>
      <c r="AI73">
        <v>2906</v>
      </c>
    </row>
    <row r="74" spans="1:35" x14ac:dyDescent="0.45">
      <c r="A74">
        <v>5565</v>
      </c>
      <c r="B74">
        <v>1961</v>
      </c>
      <c r="C74">
        <v>10272</v>
      </c>
      <c r="D74">
        <v>2267</v>
      </c>
      <c r="E74">
        <v>20271</v>
      </c>
      <c r="F74">
        <v>3245</v>
      </c>
      <c r="G74">
        <v>3560</v>
      </c>
      <c r="H74">
        <v>2377</v>
      </c>
      <c r="I74">
        <v>2759</v>
      </c>
      <c r="J74">
        <v>2363</v>
      </c>
      <c r="K74">
        <v>6892</v>
      </c>
      <c r="L74">
        <v>2496</v>
      </c>
      <c r="M74">
        <v>4606</v>
      </c>
      <c r="N74">
        <v>2119</v>
      </c>
      <c r="O74">
        <v>5234</v>
      </c>
      <c r="P74">
        <v>2051</v>
      </c>
      <c r="Q74">
        <v>3376</v>
      </c>
      <c r="R74">
        <v>2608</v>
      </c>
      <c r="S74">
        <v>3751</v>
      </c>
      <c r="T74">
        <v>2318</v>
      </c>
      <c r="U74">
        <v>4803</v>
      </c>
      <c r="V74">
        <v>2133</v>
      </c>
      <c r="W74">
        <v>2367</v>
      </c>
      <c r="X74">
        <v>2377</v>
      </c>
      <c r="Y74">
        <v>2410</v>
      </c>
      <c r="Z74">
        <v>3001</v>
      </c>
      <c r="AA74">
        <v>2495</v>
      </c>
      <c r="AB74">
        <v>2290</v>
      </c>
      <c r="AC74">
        <v>2334</v>
      </c>
      <c r="AD74">
        <v>2228</v>
      </c>
      <c r="AE74">
        <v>2124</v>
      </c>
      <c r="AF74">
        <v>2334</v>
      </c>
      <c r="AG74">
        <v>2227</v>
      </c>
      <c r="AH74">
        <v>2225</v>
      </c>
      <c r="AI74">
        <v>2519</v>
      </c>
    </row>
    <row r="75" spans="1:35" x14ac:dyDescent="0.45">
      <c r="A75">
        <v>24364</v>
      </c>
      <c r="B75">
        <v>2751</v>
      </c>
      <c r="C75">
        <v>27237</v>
      </c>
      <c r="D75">
        <v>2353</v>
      </c>
      <c r="E75">
        <v>10268</v>
      </c>
      <c r="F75">
        <v>3053</v>
      </c>
      <c r="G75">
        <v>3552</v>
      </c>
      <c r="H75">
        <v>2703</v>
      </c>
      <c r="I75">
        <v>3091</v>
      </c>
      <c r="J75">
        <v>2704</v>
      </c>
      <c r="K75">
        <v>5707</v>
      </c>
      <c r="L75">
        <v>2893</v>
      </c>
      <c r="M75">
        <v>3585</v>
      </c>
      <c r="N75">
        <v>2390</v>
      </c>
      <c r="O75">
        <v>5153</v>
      </c>
      <c r="P75">
        <v>1785</v>
      </c>
      <c r="Q75">
        <v>2815</v>
      </c>
      <c r="R75">
        <v>2863</v>
      </c>
      <c r="S75">
        <v>3449</v>
      </c>
      <c r="T75">
        <v>2423</v>
      </c>
      <c r="U75">
        <v>2481</v>
      </c>
      <c r="V75">
        <v>2258</v>
      </c>
      <c r="W75">
        <v>2464</v>
      </c>
      <c r="X75">
        <v>2670</v>
      </c>
      <c r="Y75">
        <v>2432</v>
      </c>
      <c r="Z75">
        <v>2487</v>
      </c>
      <c r="AA75">
        <v>2381</v>
      </c>
      <c r="AB75">
        <v>2254</v>
      </c>
      <c r="AC75">
        <v>2476</v>
      </c>
      <c r="AD75">
        <v>2348</v>
      </c>
      <c r="AE75">
        <v>2242</v>
      </c>
      <c r="AF75">
        <v>2428</v>
      </c>
      <c r="AG75">
        <v>2625</v>
      </c>
      <c r="AH75">
        <v>4679</v>
      </c>
      <c r="AI75">
        <v>2795</v>
      </c>
    </row>
    <row r="76" spans="1:35" x14ac:dyDescent="0.45">
      <c r="A76">
        <v>7738</v>
      </c>
      <c r="B76">
        <v>2508</v>
      </c>
      <c r="C76">
        <v>11780</v>
      </c>
      <c r="D76">
        <v>2435</v>
      </c>
      <c r="E76">
        <v>10869</v>
      </c>
      <c r="F76">
        <v>2934</v>
      </c>
      <c r="G76">
        <v>2591</v>
      </c>
      <c r="H76">
        <v>2859</v>
      </c>
      <c r="I76">
        <v>3994</v>
      </c>
      <c r="J76">
        <v>2527</v>
      </c>
      <c r="K76">
        <v>5391</v>
      </c>
      <c r="L76">
        <v>2313</v>
      </c>
      <c r="M76">
        <v>4272</v>
      </c>
      <c r="N76">
        <v>2404</v>
      </c>
      <c r="O76">
        <v>4314</v>
      </c>
      <c r="P76">
        <v>1058</v>
      </c>
      <c r="Q76">
        <v>2282</v>
      </c>
      <c r="R76">
        <v>2661</v>
      </c>
      <c r="S76">
        <v>3264</v>
      </c>
      <c r="T76">
        <v>2517</v>
      </c>
      <c r="U76">
        <v>2294</v>
      </c>
      <c r="V76">
        <v>4386</v>
      </c>
      <c r="W76">
        <v>2520</v>
      </c>
      <c r="X76">
        <v>2682</v>
      </c>
      <c r="Y76">
        <v>2181</v>
      </c>
      <c r="Z76">
        <v>2698</v>
      </c>
      <c r="AA76">
        <v>2434</v>
      </c>
      <c r="AB76">
        <v>2066</v>
      </c>
      <c r="AC76">
        <v>2561</v>
      </c>
      <c r="AD76">
        <v>4456</v>
      </c>
      <c r="AE76">
        <v>2340</v>
      </c>
      <c r="AF76">
        <v>2512</v>
      </c>
      <c r="AG76">
        <v>2384</v>
      </c>
      <c r="AH76">
        <v>2100</v>
      </c>
      <c r="AI76">
        <v>2562</v>
      </c>
    </row>
    <row r="77" spans="1:35" x14ac:dyDescent="0.45">
      <c r="A77">
        <v>13172</v>
      </c>
      <c r="B77">
        <v>2500</v>
      </c>
      <c r="C77">
        <v>11763</v>
      </c>
      <c r="D77">
        <v>2517</v>
      </c>
      <c r="E77">
        <v>11861</v>
      </c>
      <c r="F77">
        <v>3643</v>
      </c>
      <c r="G77">
        <v>2988</v>
      </c>
      <c r="H77">
        <v>2369</v>
      </c>
      <c r="I77">
        <v>3595</v>
      </c>
      <c r="J77">
        <v>2541</v>
      </c>
      <c r="K77">
        <v>6544</v>
      </c>
      <c r="L77">
        <v>2490</v>
      </c>
      <c r="M77">
        <v>5640</v>
      </c>
      <c r="N77">
        <v>2304</v>
      </c>
      <c r="O77">
        <v>6117</v>
      </c>
      <c r="P77">
        <v>2138</v>
      </c>
      <c r="Q77">
        <v>3058</v>
      </c>
      <c r="R77">
        <v>2602</v>
      </c>
      <c r="S77">
        <v>3713</v>
      </c>
      <c r="T77">
        <v>2723</v>
      </c>
      <c r="U77">
        <v>2528</v>
      </c>
      <c r="V77">
        <v>2634</v>
      </c>
      <c r="W77">
        <v>2568</v>
      </c>
      <c r="X77">
        <v>2202</v>
      </c>
      <c r="Y77">
        <v>2558</v>
      </c>
      <c r="Z77">
        <v>2466</v>
      </c>
      <c r="AA77">
        <v>2707</v>
      </c>
      <c r="AB77">
        <v>2462</v>
      </c>
      <c r="AC77">
        <v>2646</v>
      </c>
      <c r="AD77">
        <v>5156</v>
      </c>
      <c r="AE77">
        <v>2472</v>
      </c>
      <c r="AF77">
        <v>2701</v>
      </c>
      <c r="AG77">
        <v>2550</v>
      </c>
      <c r="AH77">
        <v>2516</v>
      </c>
      <c r="AI77">
        <v>2682</v>
      </c>
    </row>
    <row r="78" spans="1:35" x14ac:dyDescent="0.45">
      <c r="A78">
        <v>21494</v>
      </c>
      <c r="B78">
        <v>4568</v>
      </c>
      <c r="C78">
        <v>32954</v>
      </c>
      <c r="D78">
        <v>2852</v>
      </c>
      <c r="E78">
        <v>17942</v>
      </c>
      <c r="F78">
        <v>2556</v>
      </c>
      <c r="G78">
        <v>4028</v>
      </c>
      <c r="H78">
        <v>2229</v>
      </c>
      <c r="I78">
        <v>3582</v>
      </c>
      <c r="J78">
        <v>2499</v>
      </c>
      <c r="K78">
        <v>6647</v>
      </c>
      <c r="L78">
        <v>2536</v>
      </c>
      <c r="M78">
        <v>5734</v>
      </c>
      <c r="N78">
        <v>2495</v>
      </c>
      <c r="O78">
        <v>5477</v>
      </c>
      <c r="P78">
        <v>2258</v>
      </c>
      <c r="Q78">
        <v>4068</v>
      </c>
      <c r="R78">
        <v>1260</v>
      </c>
      <c r="S78">
        <v>3161</v>
      </c>
      <c r="T78">
        <v>2369</v>
      </c>
      <c r="U78">
        <v>2203</v>
      </c>
      <c r="V78">
        <v>4052</v>
      </c>
      <c r="W78">
        <v>2513</v>
      </c>
      <c r="X78">
        <v>2208</v>
      </c>
      <c r="Y78">
        <v>2635</v>
      </c>
      <c r="Z78">
        <v>2629</v>
      </c>
      <c r="AA78">
        <v>1324</v>
      </c>
      <c r="AB78">
        <v>2641</v>
      </c>
      <c r="AC78">
        <v>2544</v>
      </c>
      <c r="AD78">
        <v>2572</v>
      </c>
      <c r="AE78">
        <v>2052</v>
      </c>
      <c r="AF78">
        <v>2514</v>
      </c>
      <c r="AG78">
        <v>2409</v>
      </c>
      <c r="AH78">
        <v>2141</v>
      </c>
      <c r="AI78">
        <v>2671</v>
      </c>
    </row>
    <row r="79" spans="1:35" x14ac:dyDescent="0.45">
      <c r="A79">
        <v>7900</v>
      </c>
      <c r="B79">
        <v>2373</v>
      </c>
      <c r="C79">
        <v>8671</v>
      </c>
      <c r="D79">
        <v>2992</v>
      </c>
      <c r="E79">
        <v>13663</v>
      </c>
      <c r="F79">
        <v>2680</v>
      </c>
      <c r="G79">
        <v>3548</v>
      </c>
      <c r="H79">
        <v>2506</v>
      </c>
      <c r="I79">
        <v>2896</v>
      </c>
      <c r="J79">
        <v>2553</v>
      </c>
      <c r="K79">
        <v>5290</v>
      </c>
      <c r="L79">
        <v>2385</v>
      </c>
      <c r="M79">
        <v>3798</v>
      </c>
      <c r="N79">
        <v>2757</v>
      </c>
      <c r="O79">
        <v>4978</v>
      </c>
      <c r="P79">
        <v>2024</v>
      </c>
      <c r="Q79">
        <v>3179</v>
      </c>
      <c r="R79">
        <v>2453</v>
      </c>
      <c r="S79">
        <v>3206</v>
      </c>
      <c r="T79">
        <v>2547</v>
      </c>
      <c r="U79">
        <v>2389</v>
      </c>
      <c r="V79">
        <v>2393</v>
      </c>
      <c r="W79">
        <v>2553</v>
      </c>
      <c r="X79">
        <v>2634</v>
      </c>
      <c r="Y79">
        <v>2287</v>
      </c>
      <c r="Z79">
        <v>5736</v>
      </c>
      <c r="AA79">
        <v>1432</v>
      </c>
      <c r="AB79">
        <v>1466</v>
      </c>
      <c r="AC79">
        <v>2553</v>
      </c>
      <c r="AD79">
        <v>2718</v>
      </c>
      <c r="AE79">
        <v>2376</v>
      </c>
      <c r="AF79">
        <v>2535</v>
      </c>
      <c r="AG79">
        <v>2728</v>
      </c>
      <c r="AH79">
        <v>2271</v>
      </c>
      <c r="AI79">
        <v>2947</v>
      </c>
    </row>
    <row r="80" spans="1:35" x14ac:dyDescent="0.45">
      <c r="A80">
        <v>9206</v>
      </c>
      <c r="B80">
        <v>2644</v>
      </c>
      <c r="C80">
        <v>6933</v>
      </c>
      <c r="D80">
        <v>2556</v>
      </c>
      <c r="E80">
        <v>10408</v>
      </c>
      <c r="F80">
        <v>2684</v>
      </c>
      <c r="G80">
        <v>3579</v>
      </c>
      <c r="H80">
        <v>2071</v>
      </c>
      <c r="I80">
        <v>3487</v>
      </c>
      <c r="J80">
        <v>2403</v>
      </c>
      <c r="K80">
        <v>5969</v>
      </c>
      <c r="L80">
        <v>2450</v>
      </c>
      <c r="M80">
        <v>3895</v>
      </c>
      <c r="N80">
        <v>2532</v>
      </c>
      <c r="O80">
        <v>5492</v>
      </c>
      <c r="P80">
        <v>2301</v>
      </c>
      <c r="Q80">
        <v>3799</v>
      </c>
      <c r="R80">
        <v>2567</v>
      </c>
      <c r="S80">
        <v>3494</v>
      </c>
      <c r="T80">
        <v>2496</v>
      </c>
      <c r="U80">
        <v>2047</v>
      </c>
      <c r="V80">
        <v>2490</v>
      </c>
      <c r="W80">
        <v>2511</v>
      </c>
      <c r="X80">
        <v>2426</v>
      </c>
      <c r="Y80">
        <v>4532</v>
      </c>
      <c r="Z80">
        <v>2393</v>
      </c>
      <c r="AA80">
        <v>2103</v>
      </c>
      <c r="AB80">
        <v>2111</v>
      </c>
      <c r="AC80">
        <v>2609</v>
      </c>
      <c r="AD80">
        <v>2463</v>
      </c>
      <c r="AE80">
        <v>2056</v>
      </c>
      <c r="AF80">
        <v>2517</v>
      </c>
      <c r="AG80">
        <v>2457</v>
      </c>
      <c r="AH80">
        <v>2349</v>
      </c>
      <c r="AI80">
        <v>2631</v>
      </c>
    </row>
    <row r="81" spans="1:35" x14ac:dyDescent="0.45">
      <c r="A81">
        <v>22188</v>
      </c>
      <c r="B81">
        <v>2709</v>
      </c>
      <c r="C81">
        <v>26340</v>
      </c>
      <c r="D81">
        <v>2505</v>
      </c>
      <c r="E81">
        <v>15236</v>
      </c>
      <c r="F81">
        <v>3227</v>
      </c>
      <c r="G81">
        <v>3482</v>
      </c>
      <c r="H81">
        <v>2739</v>
      </c>
      <c r="I81">
        <v>3301</v>
      </c>
      <c r="J81">
        <v>2428</v>
      </c>
      <c r="K81">
        <v>7219</v>
      </c>
      <c r="L81">
        <v>2562</v>
      </c>
      <c r="M81">
        <v>5276</v>
      </c>
      <c r="N81">
        <v>2440</v>
      </c>
      <c r="O81">
        <v>5637</v>
      </c>
      <c r="P81">
        <v>2337</v>
      </c>
      <c r="Q81">
        <v>3350</v>
      </c>
      <c r="R81">
        <v>2070</v>
      </c>
      <c r="S81">
        <v>2903</v>
      </c>
      <c r="T81">
        <v>2508</v>
      </c>
      <c r="U81">
        <v>2402</v>
      </c>
      <c r="V81">
        <v>2393</v>
      </c>
      <c r="W81">
        <v>2735</v>
      </c>
      <c r="X81">
        <v>2383</v>
      </c>
      <c r="Y81">
        <v>2210</v>
      </c>
      <c r="Z81">
        <v>2466</v>
      </c>
      <c r="AA81">
        <v>2436</v>
      </c>
      <c r="AB81">
        <v>2141</v>
      </c>
      <c r="AC81">
        <v>2580</v>
      </c>
      <c r="AD81">
        <v>2457</v>
      </c>
      <c r="AE81">
        <v>2385</v>
      </c>
      <c r="AF81">
        <v>2744</v>
      </c>
      <c r="AG81">
        <v>2337</v>
      </c>
      <c r="AH81">
        <v>2192</v>
      </c>
      <c r="AI81">
        <v>2541</v>
      </c>
    </row>
    <row r="82" spans="1:35" x14ac:dyDescent="0.45">
      <c r="A82">
        <v>11643</v>
      </c>
      <c r="B82">
        <v>2320</v>
      </c>
      <c r="C82">
        <v>12247</v>
      </c>
      <c r="D82">
        <v>2555</v>
      </c>
      <c r="E82">
        <v>7796</v>
      </c>
      <c r="F82">
        <v>2968</v>
      </c>
      <c r="G82">
        <v>3405</v>
      </c>
      <c r="H82">
        <v>2324</v>
      </c>
      <c r="I82">
        <v>3321</v>
      </c>
      <c r="J82">
        <v>2300</v>
      </c>
      <c r="K82">
        <v>6504</v>
      </c>
      <c r="L82">
        <v>2253</v>
      </c>
      <c r="M82">
        <v>6472</v>
      </c>
      <c r="N82">
        <v>2311</v>
      </c>
      <c r="O82">
        <v>5272</v>
      </c>
      <c r="P82">
        <v>2044</v>
      </c>
      <c r="Q82">
        <v>3401</v>
      </c>
      <c r="R82">
        <v>1606</v>
      </c>
      <c r="S82">
        <v>4001</v>
      </c>
      <c r="T82">
        <v>2589</v>
      </c>
      <c r="U82">
        <v>2696</v>
      </c>
      <c r="V82">
        <v>2405</v>
      </c>
      <c r="W82">
        <v>2415</v>
      </c>
      <c r="X82">
        <v>2412</v>
      </c>
      <c r="Y82">
        <v>2172</v>
      </c>
      <c r="Z82">
        <v>2584</v>
      </c>
      <c r="AA82">
        <v>1537</v>
      </c>
      <c r="AB82">
        <v>1960</v>
      </c>
      <c r="AC82">
        <v>2964</v>
      </c>
      <c r="AD82">
        <v>3313</v>
      </c>
      <c r="AE82">
        <v>2524</v>
      </c>
      <c r="AF82">
        <v>2766</v>
      </c>
      <c r="AG82">
        <v>2587</v>
      </c>
      <c r="AH82">
        <v>2725</v>
      </c>
      <c r="AI82">
        <v>2720</v>
      </c>
    </row>
    <row r="83" spans="1:35" x14ac:dyDescent="0.45">
      <c r="A83">
        <v>24839</v>
      </c>
      <c r="B83">
        <v>2288</v>
      </c>
      <c r="C83">
        <v>24554</v>
      </c>
      <c r="D83">
        <v>1802</v>
      </c>
      <c r="E83">
        <v>21911</v>
      </c>
      <c r="F83">
        <v>4779</v>
      </c>
      <c r="G83">
        <v>3246</v>
      </c>
      <c r="H83">
        <v>2390</v>
      </c>
      <c r="I83">
        <v>3172</v>
      </c>
      <c r="J83">
        <v>2454</v>
      </c>
      <c r="K83">
        <v>6590</v>
      </c>
      <c r="L83">
        <v>2351</v>
      </c>
      <c r="M83">
        <v>4339</v>
      </c>
      <c r="N83">
        <v>2406</v>
      </c>
      <c r="O83">
        <v>6216</v>
      </c>
      <c r="P83">
        <v>2079</v>
      </c>
      <c r="Q83">
        <v>3529</v>
      </c>
      <c r="R83">
        <v>2510</v>
      </c>
      <c r="S83">
        <v>3308</v>
      </c>
      <c r="T83">
        <v>2663</v>
      </c>
      <c r="U83">
        <v>2452</v>
      </c>
      <c r="V83">
        <v>2343</v>
      </c>
      <c r="W83">
        <v>2487</v>
      </c>
      <c r="X83">
        <v>2383</v>
      </c>
      <c r="Y83">
        <v>4620</v>
      </c>
      <c r="Z83">
        <v>2521</v>
      </c>
      <c r="AA83">
        <v>2438</v>
      </c>
      <c r="AB83">
        <v>2352</v>
      </c>
      <c r="AC83">
        <v>2551</v>
      </c>
      <c r="AD83">
        <v>2350</v>
      </c>
      <c r="AE83">
        <v>2393</v>
      </c>
      <c r="AF83">
        <v>2398</v>
      </c>
      <c r="AG83">
        <v>2399</v>
      </c>
      <c r="AH83">
        <v>2359</v>
      </c>
      <c r="AI83">
        <v>2717</v>
      </c>
    </row>
    <row r="84" spans="1:35" x14ac:dyDescent="0.45">
      <c r="A84">
        <v>10334</v>
      </c>
      <c r="B84">
        <v>2306</v>
      </c>
      <c r="C84">
        <v>12196</v>
      </c>
      <c r="D84">
        <v>2230</v>
      </c>
      <c r="E84">
        <v>13335</v>
      </c>
      <c r="F84">
        <v>3057</v>
      </c>
      <c r="G84">
        <v>2161</v>
      </c>
      <c r="H84">
        <v>1955</v>
      </c>
      <c r="I84">
        <v>2650</v>
      </c>
      <c r="J84">
        <v>2392</v>
      </c>
      <c r="K84">
        <v>7847</v>
      </c>
      <c r="L84">
        <v>2849</v>
      </c>
      <c r="M84">
        <v>4648</v>
      </c>
      <c r="N84">
        <v>2590</v>
      </c>
      <c r="O84">
        <v>5020</v>
      </c>
      <c r="P84">
        <v>2024</v>
      </c>
      <c r="Q84">
        <v>4161</v>
      </c>
      <c r="R84">
        <v>2648</v>
      </c>
      <c r="S84">
        <v>3387</v>
      </c>
      <c r="T84">
        <v>2366</v>
      </c>
      <c r="U84">
        <v>2345</v>
      </c>
      <c r="V84">
        <v>2261</v>
      </c>
      <c r="W84">
        <v>2431</v>
      </c>
      <c r="X84">
        <v>2309</v>
      </c>
      <c r="Y84">
        <v>2290</v>
      </c>
      <c r="Z84">
        <v>2761</v>
      </c>
      <c r="AA84">
        <v>2483</v>
      </c>
      <c r="AB84">
        <v>2242</v>
      </c>
      <c r="AC84">
        <v>2479</v>
      </c>
      <c r="AD84">
        <v>2235</v>
      </c>
      <c r="AE84">
        <v>2287</v>
      </c>
      <c r="AF84">
        <v>2392</v>
      </c>
      <c r="AG84">
        <v>2364</v>
      </c>
      <c r="AH84">
        <v>2313</v>
      </c>
      <c r="AI84">
        <v>2750</v>
      </c>
    </row>
    <row r="85" spans="1:35" x14ac:dyDescent="0.45">
      <c r="A85">
        <v>7626</v>
      </c>
      <c r="B85">
        <v>2409</v>
      </c>
      <c r="C85">
        <v>6107</v>
      </c>
      <c r="D85">
        <v>1920</v>
      </c>
      <c r="E85">
        <v>7168</v>
      </c>
      <c r="F85">
        <v>2848</v>
      </c>
      <c r="G85">
        <v>2538</v>
      </c>
      <c r="H85">
        <v>2574</v>
      </c>
      <c r="I85">
        <v>2953</v>
      </c>
      <c r="J85">
        <v>2930</v>
      </c>
      <c r="K85">
        <v>6094</v>
      </c>
      <c r="L85">
        <v>2591</v>
      </c>
      <c r="M85">
        <v>6652</v>
      </c>
      <c r="N85">
        <v>2275</v>
      </c>
      <c r="O85">
        <v>5139</v>
      </c>
      <c r="P85">
        <v>2646</v>
      </c>
      <c r="Q85">
        <v>3616</v>
      </c>
      <c r="R85">
        <v>2458</v>
      </c>
      <c r="S85">
        <v>6830</v>
      </c>
      <c r="T85">
        <v>2481</v>
      </c>
      <c r="U85">
        <v>4636</v>
      </c>
      <c r="V85">
        <v>2454</v>
      </c>
      <c r="W85">
        <v>2549</v>
      </c>
      <c r="X85">
        <v>2426</v>
      </c>
      <c r="Y85">
        <v>4858</v>
      </c>
      <c r="Z85">
        <v>2573</v>
      </c>
      <c r="AA85">
        <v>2237</v>
      </c>
      <c r="AB85">
        <v>2561</v>
      </c>
      <c r="AC85">
        <v>2531</v>
      </c>
      <c r="AD85">
        <v>2444</v>
      </c>
      <c r="AE85">
        <v>2381</v>
      </c>
      <c r="AF85">
        <v>2472</v>
      </c>
      <c r="AG85">
        <v>2774</v>
      </c>
      <c r="AH85">
        <v>2300</v>
      </c>
      <c r="AI85">
        <v>2742</v>
      </c>
    </row>
    <row r="86" spans="1:35" x14ac:dyDescent="0.45">
      <c r="A86">
        <v>8639</v>
      </c>
      <c r="B86">
        <v>2034</v>
      </c>
      <c r="C86">
        <v>15816</v>
      </c>
      <c r="D86">
        <v>2363</v>
      </c>
      <c r="E86">
        <v>7150</v>
      </c>
      <c r="F86">
        <v>2945</v>
      </c>
      <c r="G86">
        <v>2490</v>
      </c>
      <c r="H86">
        <v>2363</v>
      </c>
      <c r="I86">
        <v>3704</v>
      </c>
      <c r="J86">
        <v>2329</v>
      </c>
      <c r="K86">
        <v>5240</v>
      </c>
      <c r="L86">
        <v>2412</v>
      </c>
      <c r="M86">
        <v>4132</v>
      </c>
      <c r="N86">
        <v>2747</v>
      </c>
      <c r="O86">
        <v>4843</v>
      </c>
      <c r="P86">
        <v>2083</v>
      </c>
      <c r="Q86">
        <v>3758</v>
      </c>
      <c r="R86">
        <v>1787</v>
      </c>
      <c r="S86">
        <v>3547</v>
      </c>
      <c r="T86">
        <v>2361</v>
      </c>
      <c r="U86">
        <v>2381</v>
      </c>
      <c r="V86">
        <v>2270</v>
      </c>
      <c r="W86">
        <v>2531</v>
      </c>
      <c r="X86">
        <v>2415</v>
      </c>
      <c r="Y86">
        <v>2386</v>
      </c>
      <c r="Z86">
        <v>2540</v>
      </c>
      <c r="AA86">
        <v>2524</v>
      </c>
      <c r="AB86">
        <v>2282</v>
      </c>
      <c r="AC86">
        <v>2425</v>
      </c>
      <c r="AD86">
        <v>2551</v>
      </c>
      <c r="AE86">
        <v>2304</v>
      </c>
      <c r="AF86">
        <v>2471</v>
      </c>
      <c r="AG86">
        <v>2281</v>
      </c>
      <c r="AH86">
        <v>2281</v>
      </c>
      <c r="AI86">
        <v>2542</v>
      </c>
    </row>
    <row r="87" spans="1:35" x14ac:dyDescent="0.45">
      <c r="A87">
        <v>16371</v>
      </c>
      <c r="B87">
        <v>2140</v>
      </c>
      <c r="C87">
        <v>20444</v>
      </c>
      <c r="D87">
        <v>2279</v>
      </c>
      <c r="E87">
        <v>6304</v>
      </c>
      <c r="F87">
        <v>3332</v>
      </c>
      <c r="G87">
        <v>6208</v>
      </c>
      <c r="H87">
        <v>2185</v>
      </c>
      <c r="I87">
        <v>3646</v>
      </c>
      <c r="J87">
        <v>2521</v>
      </c>
      <c r="K87">
        <v>5414</v>
      </c>
      <c r="L87">
        <v>2377</v>
      </c>
      <c r="M87">
        <v>4912</v>
      </c>
      <c r="N87">
        <v>2308</v>
      </c>
      <c r="O87">
        <v>5954</v>
      </c>
      <c r="P87">
        <v>1639</v>
      </c>
      <c r="Q87">
        <v>3232</v>
      </c>
      <c r="R87">
        <v>2303</v>
      </c>
      <c r="S87">
        <v>3684</v>
      </c>
      <c r="T87">
        <v>4972</v>
      </c>
      <c r="U87">
        <v>2189</v>
      </c>
      <c r="V87">
        <v>2291</v>
      </c>
      <c r="W87">
        <v>2809</v>
      </c>
      <c r="X87">
        <v>2770</v>
      </c>
      <c r="Y87">
        <v>4912</v>
      </c>
      <c r="Z87">
        <v>2892</v>
      </c>
      <c r="AA87">
        <v>1614</v>
      </c>
      <c r="AB87">
        <v>2251</v>
      </c>
      <c r="AC87">
        <v>2647</v>
      </c>
      <c r="AD87">
        <v>2203</v>
      </c>
      <c r="AE87">
        <v>2182</v>
      </c>
      <c r="AF87">
        <v>2814</v>
      </c>
      <c r="AG87">
        <v>2178</v>
      </c>
      <c r="AH87">
        <v>2077</v>
      </c>
      <c r="AI87">
        <v>2462</v>
      </c>
    </row>
    <row r="88" spans="1:35" x14ac:dyDescent="0.45">
      <c r="A88">
        <v>13422</v>
      </c>
      <c r="B88">
        <v>2352</v>
      </c>
      <c r="C88">
        <v>29686</v>
      </c>
      <c r="D88">
        <v>2355</v>
      </c>
      <c r="E88">
        <v>6399</v>
      </c>
      <c r="F88">
        <v>2679</v>
      </c>
      <c r="G88">
        <v>5671</v>
      </c>
      <c r="H88">
        <v>2369</v>
      </c>
      <c r="I88">
        <v>3403</v>
      </c>
      <c r="J88">
        <v>2296</v>
      </c>
      <c r="K88">
        <v>5680</v>
      </c>
      <c r="L88">
        <v>2894</v>
      </c>
      <c r="M88">
        <v>6137</v>
      </c>
      <c r="N88">
        <v>2339</v>
      </c>
      <c r="O88">
        <v>4968</v>
      </c>
      <c r="P88">
        <v>2466</v>
      </c>
      <c r="Q88">
        <v>3778</v>
      </c>
      <c r="R88">
        <v>2398</v>
      </c>
      <c r="S88">
        <v>3581</v>
      </c>
      <c r="T88">
        <v>2253</v>
      </c>
      <c r="U88">
        <v>2258</v>
      </c>
      <c r="V88">
        <v>2097</v>
      </c>
      <c r="W88">
        <v>2370</v>
      </c>
      <c r="X88">
        <v>2314</v>
      </c>
      <c r="Y88">
        <v>2331</v>
      </c>
      <c r="Z88">
        <v>2311</v>
      </c>
      <c r="AA88">
        <v>2255</v>
      </c>
      <c r="AB88">
        <v>2226</v>
      </c>
      <c r="AC88">
        <v>2370</v>
      </c>
      <c r="AD88">
        <v>2148</v>
      </c>
      <c r="AE88">
        <v>2111</v>
      </c>
      <c r="AF88">
        <v>2402</v>
      </c>
      <c r="AG88">
        <v>2204</v>
      </c>
      <c r="AH88">
        <v>2226</v>
      </c>
      <c r="AI88">
        <v>2395</v>
      </c>
    </row>
    <row r="89" spans="1:35" x14ac:dyDescent="0.45">
      <c r="A89">
        <v>7183</v>
      </c>
      <c r="B89">
        <v>2588</v>
      </c>
      <c r="C89">
        <v>10790</v>
      </c>
      <c r="D89">
        <v>1603</v>
      </c>
      <c r="E89">
        <v>15516</v>
      </c>
      <c r="F89">
        <v>2557</v>
      </c>
      <c r="G89">
        <v>3153</v>
      </c>
      <c r="H89">
        <v>2437</v>
      </c>
      <c r="I89">
        <v>3805</v>
      </c>
      <c r="J89">
        <v>2441</v>
      </c>
      <c r="K89">
        <v>5981</v>
      </c>
      <c r="L89">
        <v>2548</v>
      </c>
      <c r="M89">
        <v>5267</v>
      </c>
      <c r="N89">
        <v>2340</v>
      </c>
      <c r="O89">
        <v>5963</v>
      </c>
      <c r="P89">
        <v>2238</v>
      </c>
      <c r="Q89">
        <v>3913</v>
      </c>
      <c r="R89">
        <v>2342</v>
      </c>
      <c r="S89">
        <v>3632</v>
      </c>
      <c r="T89">
        <v>2426</v>
      </c>
      <c r="U89">
        <v>2427</v>
      </c>
      <c r="V89">
        <v>2413</v>
      </c>
      <c r="W89">
        <v>2433</v>
      </c>
      <c r="X89">
        <v>2213</v>
      </c>
      <c r="Y89">
        <v>2400</v>
      </c>
      <c r="Z89">
        <v>2564</v>
      </c>
      <c r="AA89">
        <v>2224</v>
      </c>
      <c r="AB89">
        <v>2316</v>
      </c>
      <c r="AC89">
        <v>2536</v>
      </c>
      <c r="AD89">
        <v>2358</v>
      </c>
      <c r="AE89">
        <v>2312</v>
      </c>
      <c r="AF89">
        <v>2466</v>
      </c>
      <c r="AG89">
        <v>2332</v>
      </c>
      <c r="AH89">
        <v>2366</v>
      </c>
      <c r="AI89">
        <v>2589</v>
      </c>
    </row>
    <row r="90" spans="1:35" x14ac:dyDescent="0.45">
      <c r="A90">
        <v>5447</v>
      </c>
      <c r="B90">
        <v>2426</v>
      </c>
      <c r="C90">
        <v>7812</v>
      </c>
      <c r="D90">
        <v>2070</v>
      </c>
      <c r="E90">
        <v>7923</v>
      </c>
      <c r="F90">
        <v>2978</v>
      </c>
      <c r="G90">
        <v>3201</v>
      </c>
      <c r="H90">
        <v>2623</v>
      </c>
      <c r="I90">
        <v>3482</v>
      </c>
      <c r="J90">
        <v>2312</v>
      </c>
      <c r="K90">
        <v>11053</v>
      </c>
      <c r="L90">
        <v>2490</v>
      </c>
      <c r="M90">
        <v>10173</v>
      </c>
      <c r="N90">
        <v>2569</v>
      </c>
      <c r="O90">
        <v>5386</v>
      </c>
      <c r="P90">
        <v>2057</v>
      </c>
      <c r="Q90">
        <v>3489</v>
      </c>
      <c r="R90">
        <v>2356</v>
      </c>
      <c r="S90">
        <v>3693</v>
      </c>
      <c r="T90">
        <v>2676</v>
      </c>
      <c r="U90">
        <v>2307</v>
      </c>
      <c r="V90">
        <v>2676</v>
      </c>
      <c r="W90">
        <v>2720</v>
      </c>
      <c r="X90">
        <v>2392</v>
      </c>
      <c r="Y90">
        <v>2688</v>
      </c>
      <c r="Z90">
        <v>2548</v>
      </c>
      <c r="AA90">
        <v>2560</v>
      </c>
      <c r="AB90">
        <v>2217</v>
      </c>
      <c r="AC90">
        <v>2737</v>
      </c>
      <c r="AD90">
        <v>2249</v>
      </c>
      <c r="AE90">
        <v>2242</v>
      </c>
      <c r="AF90">
        <v>2728</v>
      </c>
      <c r="AG90">
        <v>2289</v>
      </c>
      <c r="AH90">
        <v>2327</v>
      </c>
      <c r="AI90">
        <v>2423</v>
      </c>
    </row>
    <row r="91" spans="1:35" x14ac:dyDescent="0.45">
      <c r="A91">
        <v>8258</v>
      </c>
      <c r="B91">
        <v>2088</v>
      </c>
      <c r="C91">
        <v>19415</v>
      </c>
      <c r="D91">
        <v>1796</v>
      </c>
      <c r="E91">
        <v>7740</v>
      </c>
      <c r="F91">
        <v>3211</v>
      </c>
      <c r="G91">
        <v>1684</v>
      </c>
      <c r="H91">
        <v>2257</v>
      </c>
      <c r="I91">
        <v>3346</v>
      </c>
      <c r="J91">
        <v>2493</v>
      </c>
      <c r="K91">
        <v>7360</v>
      </c>
      <c r="L91">
        <v>2540</v>
      </c>
      <c r="M91">
        <v>8443</v>
      </c>
      <c r="N91">
        <v>2412</v>
      </c>
      <c r="O91">
        <v>6352</v>
      </c>
      <c r="P91">
        <v>2244</v>
      </c>
      <c r="Q91">
        <v>3326</v>
      </c>
      <c r="R91">
        <v>2343</v>
      </c>
      <c r="S91">
        <v>3508</v>
      </c>
      <c r="T91">
        <v>2446</v>
      </c>
      <c r="U91">
        <v>2660</v>
      </c>
      <c r="V91">
        <v>2337</v>
      </c>
      <c r="W91">
        <v>2529</v>
      </c>
      <c r="X91">
        <v>2480</v>
      </c>
      <c r="Y91">
        <v>2579</v>
      </c>
      <c r="Z91">
        <v>2297</v>
      </c>
      <c r="AA91">
        <v>2138</v>
      </c>
      <c r="AB91">
        <v>2197</v>
      </c>
      <c r="AC91">
        <v>2876</v>
      </c>
      <c r="AD91">
        <v>2480</v>
      </c>
      <c r="AE91">
        <v>2325</v>
      </c>
      <c r="AF91">
        <v>2624</v>
      </c>
      <c r="AG91">
        <v>2358</v>
      </c>
      <c r="AH91">
        <v>2503</v>
      </c>
      <c r="AI91">
        <v>2414</v>
      </c>
    </row>
    <row r="92" spans="1:35" x14ac:dyDescent="0.45">
      <c r="A92">
        <v>6751</v>
      </c>
      <c r="B92">
        <v>2312</v>
      </c>
      <c r="C92">
        <v>8668</v>
      </c>
      <c r="D92">
        <v>2368</v>
      </c>
      <c r="E92">
        <v>15203</v>
      </c>
      <c r="F92">
        <v>2988</v>
      </c>
      <c r="G92">
        <v>2178</v>
      </c>
      <c r="H92">
        <v>2201</v>
      </c>
      <c r="I92">
        <v>3253</v>
      </c>
      <c r="J92">
        <v>2738</v>
      </c>
      <c r="K92">
        <v>7318</v>
      </c>
      <c r="L92">
        <v>2190</v>
      </c>
      <c r="M92">
        <v>6006</v>
      </c>
      <c r="N92">
        <v>2344</v>
      </c>
      <c r="O92">
        <v>5766</v>
      </c>
      <c r="P92">
        <v>2171</v>
      </c>
      <c r="Q92">
        <v>3486</v>
      </c>
      <c r="R92">
        <v>2333</v>
      </c>
      <c r="S92">
        <v>3663</v>
      </c>
      <c r="T92">
        <v>2709</v>
      </c>
      <c r="U92">
        <v>2304</v>
      </c>
      <c r="V92">
        <v>2228</v>
      </c>
      <c r="W92">
        <v>2760</v>
      </c>
      <c r="X92">
        <v>2478</v>
      </c>
      <c r="Y92">
        <v>2193</v>
      </c>
      <c r="Z92">
        <v>2547</v>
      </c>
      <c r="AA92">
        <v>1991</v>
      </c>
      <c r="AB92">
        <v>2285</v>
      </c>
      <c r="AC92">
        <v>2631</v>
      </c>
      <c r="AD92">
        <v>2294</v>
      </c>
      <c r="AE92">
        <v>2274</v>
      </c>
      <c r="AF92">
        <v>2725</v>
      </c>
      <c r="AG92">
        <v>2241</v>
      </c>
      <c r="AH92">
        <v>2172</v>
      </c>
      <c r="AI92">
        <v>2562</v>
      </c>
    </row>
    <row r="93" spans="1:35" x14ac:dyDescent="0.45">
      <c r="A93">
        <v>16422</v>
      </c>
      <c r="B93">
        <v>2215</v>
      </c>
      <c r="C93">
        <v>31719</v>
      </c>
      <c r="D93">
        <v>1673</v>
      </c>
      <c r="E93">
        <v>9566</v>
      </c>
      <c r="F93">
        <v>3084</v>
      </c>
      <c r="G93">
        <v>3286</v>
      </c>
      <c r="H93">
        <v>2330</v>
      </c>
      <c r="I93">
        <v>3514</v>
      </c>
      <c r="J93">
        <v>2711</v>
      </c>
      <c r="K93">
        <v>5478</v>
      </c>
      <c r="L93">
        <v>2775</v>
      </c>
      <c r="M93">
        <v>4739</v>
      </c>
      <c r="N93">
        <v>2216</v>
      </c>
      <c r="O93">
        <v>5430</v>
      </c>
      <c r="P93">
        <v>4079</v>
      </c>
      <c r="Q93">
        <v>3813</v>
      </c>
      <c r="R93">
        <v>2278</v>
      </c>
      <c r="S93">
        <v>3637</v>
      </c>
      <c r="T93">
        <v>2355</v>
      </c>
      <c r="U93">
        <v>2403</v>
      </c>
      <c r="V93">
        <v>2349</v>
      </c>
      <c r="W93">
        <v>2422</v>
      </c>
      <c r="X93">
        <v>2314</v>
      </c>
      <c r="Y93">
        <v>2257</v>
      </c>
      <c r="Z93">
        <v>3025</v>
      </c>
      <c r="AA93">
        <v>2087</v>
      </c>
      <c r="AB93">
        <v>2253</v>
      </c>
      <c r="AC93">
        <v>2649</v>
      </c>
      <c r="AD93">
        <v>1910</v>
      </c>
      <c r="AE93">
        <v>2364</v>
      </c>
      <c r="AF93">
        <v>2390</v>
      </c>
      <c r="AG93">
        <v>2315</v>
      </c>
      <c r="AH93">
        <v>2277</v>
      </c>
      <c r="AI93">
        <v>2909</v>
      </c>
    </row>
    <row r="94" spans="1:35" x14ac:dyDescent="0.45">
      <c r="A94">
        <v>8527</v>
      </c>
      <c r="B94">
        <v>2284</v>
      </c>
      <c r="C94">
        <v>12438</v>
      </c>
      <c r="D94">
        <v>2555</v>
      </c>
      <c r="E94">
        <v>8707</v>
      </c>
      <c r="F94">
        <v>3286</v>
      </c>
      <c r="G94">
        <v>3864</v>
      </c>
      <c r="H94">
        <v>2333</v>
      </c>
      <c r="I94">
        <v>3841</v>
      </c>
      <c r="J94">
        <v>2186</v>
      </c>
      <c r="K94">
        <v>6360</v>
      </c>
      <c r="L94">
        <v>2302</v>
      </c>
      <c r="M94">
        <v>5008</v>
      </c>
      <c r="N94">
        <v>2432</v>
      </c>
      <c r="O94">
        <v>5231</v>
      </c>
      <c r="P94">
        <v>2288</v>
      </c>
      <c r="Q94">
        <v>2979</v>
      </c>
      <c r="R94">
        <v>2610</v>
      </c>
      <c r="S94">
        <v>3511</v>
      </c>
      <c r="T94">
        <v>2683</v>
      </c>
      <c r="U94">
        <v>4612</v>
      </c>
      <c r="V94">
        <v>2689</v>
      </c>
      <c r="W94">
        <v>2795</v>
      </c>
      <c r="X94">
        <v>2175</v>
      </c>
      <c r="Y94">
        <v>2680</v>
      </c>
      <c r="Z94">
        <v>2410</v>
      </c>
      <c r="AA94">
        <v>2222</v>
      </c>
      <c r="AB94">
        <v>2161</v>
      </c>
      <c r="AC94">
        <v>2767</v>
      </c>
      <c r="AD94">
        <v>2221</v>
      </c>
      <c r="AE94">
        <v>2167</v>
      </c>
      <c r="AF94">
        <v>2840</v>
      </c>
      <c r="AG94">
        <v>2373</v>
      </c>
      <c r="AH94">
        <v>2257</v>
      </c>
      <c r="AI94">
        <v>2486</v>
      </c>
    </row>
    <row r="95" spans="1:35" x14ac:dyDescent="0.45">
      <c r="A95">
        <v>14245</v>
      </c>
      <c r="B95">
        <v>2549</v>
      </c>
      <c r="C95">
        <v>29731</v>
      </c>
      <c r="D95">
        <v>2245</v>
      </c>
      <c r="E95">
        <v>7071</v>
      </c>
      <c r="F95">
        <v>3355</v>
      </c>
      <c r="G95">
        <v>2690</v>
      </c>
      <c r="H95">
        <v>2065</v>
      </c>
      <c r="I95">
        <v>3774</v>
      </c>
      <c r="J95">
        <v>2616</v>
      </c>
      <c r="K95">
        <v>10549</v>
      </c>
      <c r="L95">
        <v>2289</v>
      </c>
      <c r="M95">
        <v>4854</v>
      </c>
      <c r="N95">
        <v>2420</v>
      </c>
      <c r="O95">
        <v>5816</v>
      </c>
      <c r="P95">
        <v>1992</v>
      </c>
      <c r="Q95">
        <v>3715</v>
      </c>
      <c r="R95">
        <v>2659</v>
      </c>
      <c r="S95">
        <v>3154</v>
      </c>
      <c r="T95">
        <v>2521</v>
      </c>
      <c r="U95">
        <v>2682</v>
      </c>
      <c r="V95">
        <v>2680</v>
      </c>
      <c r="W95">
        <v>2485</v>
      </c>
      <c r="X95">
        <v>2529</v>
      </c>
      <c r="Y95">
        <v>2488</v>
      </c>
      <c r="Z95">
        <v>2712</v>
      </c>
      <c r="AA95">
        <v>2540</v>
      </c>
      <c r="AB95">
        <v>2291</v>
      </c>
      <c r="AC95">
        <v>2547</v>
      </c>
      <c r="AD95">
        <v>2646</v>
      </c>
      <c r="AE95">
        <v>7595</v>
      </c>
      <c r="AF95">
        <v>2657</v>
      </c>
      <c r="AG95">
        <v>4565</v>
      </c>
      <c r="AH95">
        <v>2550</v>
      </c>
      <c r="AI95">
        <v>2710</v>
      </c>
    </row>
    <row r="96" spans="1:35" x14ac:dyDescent="0.45">
      <c r="A96">
        <v>7556</v>
      </c>
      <c r="B96">
        <v>1910</v>
      </c>
      <c r="C96">
        <v>11177</v>
      </c>
      <c r="D96">
        <v>2169</v>
      </c>
      <c r="E96">
        <v>7777</v>
      </c>
      <c r="F96">
        <v>2792</v>
      </c>
      <c r="G96">
        <v>2812</v>
      </c>
      <c r="H96">
        <v>2526</v>
      </c>
      <c r="I96">
        <v>3703</v>
      </c>
      <c r="J96">
        <v>2554</v>
      </c>
      <c r="K96">
        <v>5857</v>
      </c>
      <c r="L96">
        <v>2665</v>
      </c>
      <c r="M96">
        <v>4519</v>
      </c>
      <c r="N96">
        <v>2269</v>
      </c>
      <c r="O96">
        <v>6069</v>
      </c>
      <c r="P96">
        <v>1919</v>
      </c>
      <c r="Q96">
        <v>2999</v>
      </c>
      <c r="R96">
        <v>2509</v>
      </c>
      <c r="S96">
        <v>3247</v>
      </c>
      <c r="T96">
        <v>2403</v>
      </c>
      <c r="U96">
        <v>2231</v>
      </c>
      <c r="V96">
        <v>2097</v>
      </c>
      <c r="W96">
        <v>2435</v>
      </c>
      <c r="X96">
        <v>2247</v>
      </c>
      <c r="Y96">
        <v>2391</v>
      </c>
      <c r="Z96">
        <v>2773</v>
      </c>
      <c r="AA96">
        <v>2339</v>
      </c>
      <c r="AB96">
        <v>2332</v>
      </c>
      <c r="AC96">
        <v>2417</v>
      </c>
      <c r="AD96">
        <v>2174</v>
      </c>
      <c r="AE96">
        <v>2153</v>
      </c>
      <c r="AF96">
        <v>2412</v>
      </c>
      <c r="AG96">
        <v>2553</v>
      </c>
      <c r="AH96">
        <v>2448</v>
      </c>
      <c r="AI96">
        <v>2945</v>
      </c>
    </row>
    <row r="97" spans="1:110" x14ac:dyDescent="0.45">
      <c r="A97">
        <v>28393</v>
      </c>
      <c r="B97">
        <v>2215</v>
      </c>
      <c r="C97">
        <v>24010</v>
      </c>
      <c r="D97">
        <v>2476</v>
      </c>
      <c r="E97">
        <v>12200</v>
      </c>
      <c r="F97">
        <v>2765</v>
      </c>
      <c r="G97">
        <v>3525</v>
      </c>
      <c r="H97">
        <v>2184</v>
      </c>
      <c r="I97">
        <v>3651</v>
      </c>
      <c r="J97">
        <v>2639</v>
      </c>
      <c r="K97">
        <v>6534</v>
      </c>
      <c r="L97">
        <v>2499</v>
      </c>
      <c r="M97">
        <v>4299</v>
      </c>
      <c r="N97">
        <v>2577</v>
      </c>
      <c r="O97">
        <v>6718</v>
      </c>
      <c r="P97">
        <v>1460</v>
      </c>
      <c r="Q97">
        <v>3198</v>
      </c>
      <c r="R97">
        <v>2359</v>
      </c>
      <c r="S97">
        <v>3405</v>
      </c>
      <c r="T97">
        <v>2466</v>
      </c>
      <c r="U97">
        <v>2569</v>
      </c>
      <c r="V97">
        <v>2120</v>
      </c>
      <c r="W97">
        <v>2504</v>
      </c>
      <c r="X97">
        <v>2372</v>
      </c>
      <c r="Y97">
        <v>2173</v>
      </c>
      <c r="Z97">
        <v>2496</v>
      </c>
      <c r="AA97">
        <v>2301</v>
      </c>
      <c r="AB97">
        <v>4610</v>
      </c>
      <c r="AC97">
        <v>2531</v>
      </c>
      <c r="AD97">
        <v>2325</v>
      </c>
      <c r="AE97">
        <v>2321</v>
      </c>
      <c r="AF97">
        <v>2511</v>
      </c>
      <c r="AG97">
        <v>2290</v>
      </c>
      <c r="AH97">
        <v>2309</v>
      </c>
      <c r="AI97">
        <v>2406</v>
      </c>
    </row>
    <row r="98" spans="1:110" x14ac:dyDescent="0.45">
      <c r="A98">
        <v>9344</v>
      </c>
      <c r="B98">
        <v>2205</v>
      </c>
      <c r="C98">
        <v>12854</v>
      </c>
      <c r="D98">
        <v>2845</v>
      </c>
      <c r="E98">
        <v>13442</v>
      </c>
      <c r="F98">
        <v>3201</v>
      </c>
      <c r="G98">
        <v>3435</v>
      </c>
      <c r="H98">
        <v>2619</v>
      </c>
      <c r="I98">
        <v>3487</v>
      </c>
      <c r="J98">
        <v>2577</v>
      </c>
      <c r="K98">
        <v>6409</v>
      </c>
      <c r="L98">
        <v>2333</v>
      </c>
      <c r="M98">
        <v>3887</v>
      </c>
      <c r="N98">
        <v>2760</v>
      </c>
      <c r="O98">
        <v>5354</v>
      </c>
      <c r="P98">
        <v>3778</v>
      </c>
      <c r="Q98">
        <v>3641</v>
      </c>
      <c r="R98">
        <v>2670</v>
      </c>
      <c r="S98">
        <v>3399</v>
      </c>
      <c r="T98">
        <v>2282</v>
      </c>
      <c r="U98">
        <v>2240</v>
      </c>
      <c r="V98">
        <v>2264</v>
      </c>
      <c r="W98">
        <v>2272</v>
      </c>
      <c r="X98">
        <v>2390</v>
      </c>
      <c r="Y98">
        <v>2145</v>
      </c>
      <c r="Z98">
        <v>2518</v>
      </c>
      <c r="AA98">
        <v>2130</v>
      </c>
      <c r="AB98">
        <v>4307</v>
      </c>
      <c r="AC98">
        <v>2312</v>
      </c>
      <c r="AD98">
        <v>2188</v>
      </c>
      <c r="AE98">
        <v>2238</v>
      </c>
      <c r="AF98">
        <v>2311</v>
      </c>
      <c r="AG98">
        <v>2358</v>
      </c>
      <c r="AH98">
        <v>2068</v>
      </c>
      <c r="AI98">
        <v>2407</v>
      </c>
    </row>
    <row r="99" spans="1:110" x14ac:dyDescent="0.45">
      <c r="A99">
        <v>7167</v>
      </c>
      <c r="B99">
        <v>1793</v>
      </c>
      <c r="C99">
        <v>21486</v>
      </c>
      <c r="D99">
        <v>1296</v>
      </c>
      <c r="E99">
        <v>11111</v>
      </c>
      <c r="F99">
        <v>2939</v>
      </c>
      <c r="G99">
        <v>3207</v>
      </c>
      <c r="H99">
        <v>2494</v>
      </c>
      <c r="I99">
        <v>3555</v>
      </c>
      <c r="J99">
        <v>2579</v>
      </c>
      <c r="K99">
        <v>6289</v>
      </c>
      <c r="L99">
        <v>2586</v>
      </c>
      <c r="M99">
        <v>6020</v>
      </c>
      <c r="N99">
        <v>2523</v>
      </c>
      <c r="O99">
        <v>6290</v>
      </c>
      <c r="P99">
        <v>2404</v>
      </c>
      <c r="Q99">
        <v>3248</v>
      </c>
      <c r="R99">
        <v>2254</v>
      </c>
      <c r="S99">
        <v>3397</v>
      </c>
      <c r="T99">
        <v>2289</v>
      </c>
      <c r="U99">
        <v>2446</v>
      </c>
      <c r="V99">
        <v>2393</v>
      </c>
      <c r="W99">
        <v>2616</v>
      </c>
      <c r="X99">
        <v>2299</v>
      </c>
      <c r="Y99" s="20">
        <v>2325</v>
      </c>
      <c r="Z99" s="20">
        <v>2479</v>
      </c>
      <c r="AA99" s="20">
        <v>2063</v>
      </c>
      <c r="AB99" s="20">
        <v>2148</v>
      </c>
      <c r="AC99" s="20">
        <v>2897</v>
      </c>
      <c r="AD99" s="20">
        <v>2110</v>
      </c>
      <c r="AE99" s="20">
        <v>2349</v>
      </c>
      <c r="AF99" s="20">
        <v>2651</v>
      </c>
      <c r="AG99">
        <v>2373</v>
      </c>
      <c r="AH99">
        <v>2339</v>
      </c>
      <c r="AI99">
        <v>2505</v>
      </c>
    </row>
    <row r="100" spans="1:110" x14ac:dyDescent="0.45">
      <c r="A100">
        <v>13543</v>
      </c>
      <c r="B100">
        <v>2187</v>
      </c>
      <c r="C100">
        <v>21551</v>
      </c>
      <c r="D100">
        <v>1819</v>
      </c>
      <c r="E100">
        <v>13646</v>
      </c>
      <c r="F100">
        <v>2703</v>
      </c>
      <c r="G100">
        <v>3721</v>
      </c>
      <c r="H100">
        <v>2486</v>
      </c>
      <c r="I100">
        <v>3951</v>
      </c>
      <c r="J100">
        <v>2661</v>
      </c>
      <c r="K100">
        <v>5657</v>
      </c>
      <c r="L100">
        <v>2615</v>
      </c>
      <c r="M100">
        <v>4109</v>
      </c>
      <c r="N100">
        <v>2357</v>
      </c>
      <c r="O100">
        <v>5515</v>
      </c>
      <c r="P100">
        <v>1975</v>
      </c>
      <c r="Q100">
        <v>3288</v>
      </c>
      <c r="R100">
        <v>2448</v>
      </c>
      <c r="S100">
        <v>3434</v>
      </c>
      <c r="T100">
        <v>2473</v>
      </c>
      <c r="U100">
        <v>2358</v>
      </c>
      <c r="V100">
        <v>2171</v>
      </c>
      <c r="W100">
        <v>2518</v>
      </c>
      <c r="X100">
        <v>2255</v>
      </c>
      <c r="Y100" s="20">
        <v>2397</v>
      </c>
      <c r="Z100" s="20">
        <v>2880</v>
      </c>
      <c r="AA100" s="20">
        <v>2147</v>
      </c>
      <c r="AB100" s="20">
        <v>2191</v>
      </c>
      <c r="AC100" s="20">
        <v>2693</v>
      </c>
      <c r="AD100" s="20">
        <v>2454</v>
      </c>
      <c r="AE100" s="20">
        <v>2288</v>
      </c>
      <c r="AF100" s="20">
        <v>2510</v>
      </c>
      <c r="AG100">
        <v>2297</v>
      </c>
      <c r="AH100">
        <v>2432</v>
      </c>
      <c r="AI100">
        <v>2760</v>
      </c>
    </row>
    <row r="101" spans="1:110" x14ac:dyDescent="0.45">
      <c r="A101">
        <v>8455</v>
      </c>
      <c r="B101">
        <v>2821</v>
      </c>
      <c r="C101">
        <v>12658</v>
      </c>
      <c r="D101">
        <v>2403</v>
      </c>
      <c r="E101">
        <v>15000</v>
      </c>
      <c r="F101">
        <v>6924</v>
      </c>
      <c r="G101">
        <v>3653</v>
      </c>
      <c r="H101">
        <v>2734</v>
      </c>
      <c r="I101">
        <v>3357</v>
      </c>
      <c r="J101">
        <v>2646</v>
      </c>
      <c r="K101">
        <v>5793</v>
      </c>
      <c r="L101">
        <v>2872</v>
      </c>
      <c r="M101">
        <v>4287</v>
      </c>
      <c r="N101">
        <v>2444</v>
      </c>
      <c r="O101">
        <v>6351</v>
      </c>
      <c r="P101">
        <v>2052</v>
      </c>
      <c r="Q101">
        <v>3531</v>
      </c>
      <c r="R101">
        <v>2509</v>
      </c>
      <c r="S101">
        <v>3904</v>
      </c>
      <c r="T101">
        <v>2450</v>
      </c>
      <c r="U101">
        <v>2448</v>
      </c>
      <c r="V101">
        <v>2439</v>
      </c>
      <c r="W101">
        <v>2477</v>
      </c>
      <c r="X101">
        <v>2153</v>
      </c>
      <c r="Y101" s="20">
        <v>2168</v>
      </c>
      <c r="Z101" s="20">
        <v>2807</v>
      </c>
      <c r="AA101" s="20">
        <v>2553</v>
      </c>
      <c r="AB101" s="20">
        <v>2072</v>
      </c>
      <c r="AC101" s="20">
        <v>2474</v>
      </c>
      <c r="AD101" s="20">
        <v>2436</v>
      </c>
      <c r="AE101" s="20">
        <v>2441</v>
      </c>
      <c r="AF101" s="20">
        <v>2474</v>
      </c>
      <c r="AG101">
        <v>1987</v>
      </c>
      <c r="AH101">
        <v>2430</v>
      </c>
      <c r="AI101">
        <v>2519</v>
      </c>
    </row>
    <row r="102" spans="1:110" x14ac:dyDescent="0.45">
      <c r="A102">
        <v>16126</v>
      </c>
      <c r="B102">
        <v>2527</v>
      </c>
      <c r="C102">
        <v>18718</v>
      </c>
      <c r="D102">
        <v>1974</v>
      </c>
      <c r="E102">
        <v>9508</v>
      </c>
      <c r="F102">
        <v>2765</v>
      </c>
      <c r="G102">
        <v>3850</v>
      </c>
      <c r="H102">
        <v>2602</v>
      </c>
      <c r="I102">
        <v>4023</v>
      </c>
      <c r="J102">
        <v>2694</v>
      </c>
      <c r="K102">
        <v>6028</v>
      </c>
      <c r="L102">
        <v>2572</v>
      </c>
      <c r="M102">
        <v>3920</v>
      </c>
      <c r="N102">
        <v>2379</v>
      </c>
      <c r="O102">
        <v>5584</v>
      </c>
      <c r="P102">
        <v>2055</v>
      </c>
      <c r="Q102">
        <v>4003</v>
      </c>
      <c r="R102">
        <v>2428</v>
      </c>
      <c r="S102">
        <v>3588</v>
      </c>
      <c r="T102">
        <v>2447</v>
      </c>
      <c r="U102">
        <v>2277</v>
      </c>
      <c r="V102">
        <v>2436</v>
      </c>
      <c r="W102">
        <v>2484</v>
      </c>
      <c r="X102">
        <v>2424</v>
      </c>
      <c r="Y102" s="20">
        <v>2435</v>
      </c>
      <c r="Z102" s="20">
        <v>2535</v>
      </c>
      <c r="AA102" s="20">
        <v>1786</v>
      </c>
      <c r="AB102" s="20">
        <v>2118</v>
      </c>
      <c r="AC102" s="20">
        <v>2872</v>
      </c>
      <c r="AD102" s="20">
        <v>2558</v>
      </c>
      <c r="AE102" s="20">
        <v>2207</v>
      </c>
      <c r="AF102" s="20">
        <v>2507</v>
      </c>
      <c r="AG102">
        <v>2552</v>
      </c>
      <c r="AH102">
        <v>2449</v>
      </c>
      <c r="AI102">
        <v>2632</v>
      </c>
    </row>
    <row r="103" spans="1:110" x14ac:dyDescent="0.45">
      <c r="Y103" s="20"/>
      <c r="Z103" s="20"/>
      <c r="AA103" s="20"/>
      <c r="AB103" s="20"/>
      <c r="AC103" s="20"/>
      <c r="AD103" s="20"/>
      <c r="AE103" s="20"/>
      <c r="AF103" s="20"/>
    </row>
    <row r="104" spans="1:110" x14ac:dyDescent="0.45">
      <c r="A104" t="s">
        <v>0</v>
      </c>
      <c r="Y104" s="20"/>
      <c r="Z104" s="20"/>
      <c r="AA104" s="20"/>
      <c r="AB104" s="20"/>
      <c r="AC104" s="20"/>
      <c r="AD104" s="20"/>
      <c r="AE104" s="20"/>
      <c r="AF104" s="20"/>
      <c r="AL104" t="s">
        <v>19</v>
      </c>
      <c r="AM104" s="3">
        <v>2.2000000000000002</v>
      </c>
      <c r="BW104" t="s">
        <v>31</v>
      </c>
    </row>
    <row r="105" spans="1:110" x14ac:dyDescent="0.45">
      <c r="Y105" s="20"/>
      <c r="Z105" s="20"/>
      <c r="AA105" s="20"/>
      <c r="AB105" s="20"/>
      <c r="AC105" s="20"/>
      <c r="AD105" s="20"/>
      <c r="AE105" s="20"/>
      <c r="AF105" s="20"/>
    </row>
    <row r="106" spans="1:11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 t="str">
        <f t="shared" si="0"/>
        <v>UF HardLog Cbrt</v>
      </c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 t="str">
        <f t="shared" si="0"/>
        <v>UFDistr HardLog Cbrt</v>
      </c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 t="str">
        <f t="shared" si="0"/>
        <v>UFCenter HardLog Cbrt</v>
      </c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</row>
    <row r="107" spans="1:110" x14ac:dyDescent="0.45">
      <c r="A107" t="s">
        <v>1</v>
      </c>
      <c r="B107">
        <f>AVERAGE(A3:A102)</f>
        <v>13055.05</v>
      </c>
      <c r="C107">
        <f t="shared" ref="C107:AJ107" si="3">AVERAGE(B3:B102)</f>
        <v>2522.09</v>
      </c>
      <c r="D107">
        <f t="shared" si="3"/>
        <v>17324.27</v>
      </c>
      <c r="E107">
        <f t="shared" si="3"/>
        <v>2262.2600000000002</v>
      </c>
      <c r="F107">
        <f t="shared" si="3"/>
        <v>11978.95</v>
      </c>
      <c r="G107">
        <f t="shared" si="3"/>
        <v>3160.66</v>
      </c>
      <c r="H107">
        <f t="shared" si="3"/>
        <v>3243.13</v>
      </c>
      <c r="I107">
        <f t="shared" si="3"/>
        <v>2421.19</v>
      </c>
      <c r="J107">
        <f t="shared" si="3"/>
        <v>3489.38</v>
      </c>
      <c r="K107">
        <f t="shared" si="3"/>
        <v>2543.85</v>
      </c>
      <c r="L107">
        <f t="shared" si="3"/>
        <v>7006.72</v>
      </c>
      <c r="M107">
        <f t="shared" si="3"/>
        <v>2564.69</v>
      </c>
      <c r="N107">
        <f t="shared" si="3"/>
        <v>5621.59</v>
      </c>
      <c r="O107">
        <f t="shared" si="3"/>
        <v>2508.65</v>
      </c>
      <c r="P107">
        <f t="shared" si="3"/>
        <v>5740.46</v>
      </c>
      <c r="Q107">
        <f t="shared" si="3"/>
        <v>2173.2199999999998</v>
      </c>
      <c r="R107">
        <f t="shared" si="3"/>
        <v>3499.99</v>
      </c>
      <c r="S107">
        <f t="shared" si="3"/>
        <v>2361.1</v>
      </c>
      <c r="T107">
        <f t="shared" si="3"/>
        <v>3519.78</v>
      </c>
      <c r="U107">
        <f t="shared" si="3"/>
        <v>2564.4699999999998</v>
      </c>
      <c r="V107">
        <f t="shared" si="3"/>
        <v>2510.36</v>
      </c>
      <c r="W107">
        <f t="shared" si="3"/>
        <v>2537.8000000000002</v>
      </c>
      <c r="X107">
        <f t="shared" si="3"/>
        <v>2584.44</v>
      </c>
      <c r="Y107" s="20">
        <f t="shared" si="3"/>
        <v>2476.15</v>
      </c>
      <c r="Z107" s="20">
        <f t="shared" si="3"/>
        <v>2547.34</v>
      </c>
      <c r="AA107" s="20">
        <f t="shared" si="3"/>
        <v>2698.29</v>
      </c>
      <c r="AB107" s="20">
        <f t="shared" si="3"/>
        <v>2286.23</v>
      </c>
      <c r="AC107" s="20">
        <f t="shared" si="3"/>
        <v>2372.87</v>
      </c>
      <c r="AD107" s="20">
        <f t="shared" si="3"/>
        <v>2608.59</v>
      </c>
      <c r="AE107" s="20">
        <f t="shared" si="3"/>
        <v>2500.62</v>
      </c>
      <c r="AF107" s="20">
        <f t="shared" si="3"/>
        <v>2497.4299999999998</v>
      </c>
      <c r="AG107">
        <f t="shared" si="3"/>
        <v>2575.0700000000002</v>
      </c>
      <c r="AH107">
        <f t="shared" si="3"/>
        <v>2483.67</v>
      </c>
      <c r="AI107">
        <f t="shared" si="3"/>
        <v>2539.5300000000002</v>
      </c>
      <c r="AJ107">
        <f t="shared" si="3"/>
        <v>2620.14</v>
      </c>
      <c r="AL107" t="s">
        <v>22</v>
      </c>
      <c r="AM107" s="5">
        <f>AM114-$AM121</f>
        <v>3614</v>
      </c>
      <c r="AN107" s="6">
        <f t="shared" ref="AN107:BU107" si="4">AN114-$AM121</f>
        <v>1787</v>
      </c>
      <c r="AO107" s="6">
        <f t="shared" si="4"/>
        <v>5941</v>
      </c>
      <c r="AP107" s="6">
        <f t="shared" si="4"/>
        <v>1296</v>
      </c>
      <c r="AQ107" s="6">
        <f t="shared" si="4"/>
        <v>5988</v>
      </c>
      <c r="AR107" s="6">
        <f t="shared" si="4"/>
        <v>2444</v>
      </c>
      <c r="AS107" s="6">
        <f t="shared" si="4"/>
        <v>1684</v>
      </c>
      <c r="AT107" s="6">
        <f t="shared" si="4"/>
        <v>1955</v>
      </c>
      <c r="AU107" s="6">
        <f t="shared" si="4"/>
        <v>2467</v>
      </c>
      <c r="AV107" s="6">
        <f t="shared" si="4"/>
        <v>2086</v>
      </c>
      <c r="AW107" s="6">
        <f t="shared" si="4"/>
        <v>4525</v>
      </c>
      <c r="AX107" s="6">
        <f t="shared" si="4"/>
        <v>2111</v>
      </c>
      <c r="AY107" s="6">
        <f t="shared" si="4"/>
        <v>3316</v>
      </c>
      <c r="AZ107" s="6">
        <f t="shared" si="4"/>
        <v>2053</v>
      </c>
      <c r="BA107" s="6">
        <f t="shared" si="4"/>
        <v>4314</v>
      </c>
      <c r="BB107" s="6">
        <f t="shared" si="4"/>
        <v>1355</v>
      </c>
      <c r="BC107" s="6">
        <f t="shared" si="4"/>
        <v>2282</v>
      </c>
      <c r="BD107" s="6">
        <f t="shared" si="4"/>
        <v>1606</v>
      </c>
      <c r="BE107" s="6">
        <f t="shared" si="4"/>
        <v>2649</v>
      </c>
      <c r="BF107" s="6">
        <f t="shared" si="4"/>
        <v>2164</v>
      </c>
      <c r="BG107" s="6">
        <f t="shared" si="4"/>
        <v>1616</v>
      </c>
      <c r="BH107" s="6">
        <f t="shared" si="4"/>
        <v>1972</v>
      </c>
      <c r="BI107" s="6">
        <f t="shared" si="4"/>
        <v>2272</v>
      </c>
      <c r="BJ107" s="6">
        <f t="shared" si="4"/>
        <v>2114</v>
      </c>
      <c r="BK107" s="6">
        <f t="shared" si="4"/>
        <v>2046</v>
      </c>
      <c r="BL107" s="6">
        <f t="shared" si="4"/>
        <v>2297</v>
      </c>
      <c r="BM107" s="6">
        <f t="shared" si="4"/>
        <v>1537</v>
      </c>
      <c r="BN107" s="6">
        <f t="shared" si="4"/>
        <v>1674</v>
      </c>
      <c r="BO107" s="6">
        <f t="shared" si="4"/>
        <v>2251</v>
      </c>
      <c r="BP107" s="6">
        <f t="shared" si="4"/>
        <v>1725</v>
      </c>
      <c r="BQ107" s="6">
        <f t="shared" si="4"/>
        <v>1949</v>
      </c>
      <c r="BR107" s="6">
        <f t="shared" si="4"/>
        <v>2277</v>
      </c>
      <c r="BS107" s="6">
        <f t="shared" si="4"/>
        <v>1987</v>
      </c>
      <c r="BT107" s="6">
        <f t="shared" si="4"/>
        <v>2004</v>
      </c>
      <c r="BU107" s="7">
        <f t="shared" si="4"/>
        <v>2322</v>
      </c>
      <c r="BW107" t="s">
        <v>32</v>
      </c>
      <c r="BX107">
        <f>[1]!SHAPIRO(A3:A102)</f>
        <v>0.90041090811562985</v>
      </c>
      <c r="BY107">
        <f>[1]!SHAPIRO(B3:B102)</f>
        <v>0.74129733093821226</v>
      </c>
      <c r="BZ107">
        <f>[1]!SHAPIRO(C3:C102)</f>
        <v>0.91208220523344274</v>
      </c>
      <c r="CA107">
        <f>[1]!SHAPIRO(D3:D102)</f>
        <v>0.94232866207418253</v>
      </c>
      <c r="CB107">
        <f>[1]!SHAPIRO(E3:E102)</f>
        <v>0.93151854181796034</v>
      </c>
      <c r="CC107">
        <f>[1]!SHAPIRO(F3:F102)</f>
        <v>0.74169865854655448</v>
      </c>
      <c r="CD107">
        <f>[1]!SHAPIRO(G3:G102)</f>
        <v>0.9357555914341068</v>
      </c>
      <c r="CE107">
        <f>[1]!SHAPIRO(H3:H102)</f>
        <v>0.72270946559075122</v>
      </c>
      <c r="CF107">
        <f>[1]!SHAPIRO(I3:I102)</f>
        <v>0.80069131105576807</v>
      </c>
      <c r="CG107">
        <f>[1]!SHAPIRO(J3:J102)</f>
        <v>0.74875858150352759</v>
      </c>
      <c r="CH107">
        <f>[1]!SHAPIRO(K3:K102)</f>
        <v>0.73272738370641499</v>
      </c>
      <c r="CI107">
        <f>[1]!SHAPIRO(L3:L102)</f>
        <v>0.78874036041238493</v>
      </c>
      <c r="CJ107">
        <f>[1]!SHAPIRO(M3:M102)</f>
        <v>0.89458473985334763</v>
      </c>
      <c r="CK107">
        <f>[1]!SHAPIRO(N3:N102)</f>
        <v>0.81606776140094717</v>
      </c>
      <c r="CL107">
        <f>[1]!SHAPIRO(O3:O102)</f>
        <v>0.73144624182668372</v>
      </c>
      <c r="CM107">
        <f>[1]!SHAPIRO(P3:P102)</f>
        <v>0.65631076160613133</v>
      </c>
      <c r="CN107">
        <f>[1]!SHAPIRO(Q3:Q102)</f>
        <v>0.95494946011759241</v>
      </c>
      <c r="CO107">
        <f>[1]!SHAPIRO(R3:R102)</f>
        <v>0.85321139849306316</v>
      </c>
      <c r="CP107">
        <f>[1]!SHAPIRO(S3:S102)</f>
        <v>0.76088364407936415</v>
      </c>
      <c r="CQ107">
        <f>[1]!SHAPIRO(T3:T102)</f>
        <v>0.50017984447981634</v>
      </c>
      <c r="CR107">
        <f>[1]!SHAPIRO(U3:U102)</f>
        <v>0.69720515801382432</v>
      </c>
      <c r="CS107">
        <f>[1]!SHAPIRO(V3:V102)</f>
        <v>0.60336253336421852</v>
      </c>
      <c r="CT107">
        <f>[1]!SHAPIRO(W3:W102)</f>
        <v>0.60684196538108837</v>
      </c>
      <c r="CU107">
        <f>[1]!SHAPIRO(X3:X102)</f>
        <v>0.63317174882114269</v>
      </c>
      <c r="CV107">
        <f>[1]!SHAPIRO(Y3:Y102)</f>
        <v>0.5081047694248968</v>
      </c>
      <c r="CW107">
        <f>[1]!SHAPIRO(Z3:Z102)</f>
        <v>0.53449721861215427</v>
      </c>
      <c r="CX107">
        <f>[1]!SHAPIRO(AA3:AA102)</f>
        <v>0.77697633425765023</v>
      </c>
      <c r="CY107">
        <f>[1]!SHAPIRO(AB3:AB102)</f>
        <v>0.64973822944850301</v>
      </c>
      <c r="CZ107">
        <f>[1]!SHAPIRO(AC3:AC102)</f>
        <v>0.79484608293195924</v>
      </c>
      <c r="DA107">
        <f>[1]!SHAPIRO(AD3:AD102)</f>
        <v>0.59850623205743125</v>
      </c>
      <c r="DB107">
        <f>[1]!SHAPIRO(AE3:AE102)</f>
        <v>0.46753551431784307</v>
      </c>
      <c r="DC107">
        <f>[1]!SHAPIRO(AF3:AF102)</f>
        <v>0.91815021814894182</v>
      </c>
      <c r="DD107">
        <f>[1]!SHAPIRO(AG3:AG102)</f>
        <v>0.52338855862488731</v>
      </c>
      <c r="DE107">
        <f>[1]!SHAPIRO(AH3:AH102)</f>
        <v>0.51877086400467365</v>
      </c>
      <c r="DF107">
        <f>[1]!SHAPIRO(AI3:AI102)</f>
        <v>0.91782660780462266</v>
      </c>
    </row>
    <row r="108" spans="1:110" x14ac:dyDescent="0.45">
      <c r="A108" t="s">
        <v>2</v>
      </c>
      <c r="B108">
        <f>_xlfn.STDEV.S(A3:A102)/SQRT(COUNT(A3:A102))</f>
        <v>623.60801667361204</v>
      </c>
      <c r="C108">
        <f t="shared" ref="C108:AJ108" si="5">_xlfn.STDEV.S(B3:B102)/SQRT(COUNT(B3:B102))</f>
        <v>46.680926598352933</v>
      </c>
      <c r="D108">
        <f t="shared" si="5"/>
        <v>781.39398808614567</v>
      </c>
      <c r="E108">
        <f t="shared" si="5"/>
        <v>40.064996738254756</v>
      </c>
      <c r="F108">
        <f t="shared" si="5"/>
        <v>447.52773840446372</v>
      </c>
      <c r="G108">
        <f t="shared" si="5"/>
        <v>57.898293305388314</v>
      </c>
      <c r="H108">
        <f t="shared" si="5"/>
        <v>73.648303833664428</v>
      </c>
      <c r="I108">
        <f t="shared" si="5"/>
        <v>33.990131351510364</v>
      </c>
      <c r="J108">
        <f t="shared" si="5"/>
        <v>52.055638028027715</v>
      </c>
      <c r="K108">
        <f t="shared" si="5"/>
        <v>28.912492057408279</v>
      </c>
      <c r="L108">
        <f t="shared" si="5"/>
        <v>205.75675109755744</v>
      </c>
      <c r="M108">
        <f t="shared" si="5"/>
        <v>31.867305987627656</v>
      </c>
      <c r="N108">
        <f t="shared" si="5"/>
        <v>161.2451293415204</v>
      </c>
      <c r="O108">
        <f t="shared" si="5"/>
        <v>33.851489008325885</v>
      </c>
      <c r="P108">
        <f t="shared" si="5"/>
        <v>85.174671888497159</v>
      </c>
      <c r="Q108">
        <f t="shared" si="5"/>
        <v>61.2265747082511</v>
      </c>
      <c r="R108">
        <f t="shared" si="5"/>
        <v>43.476366493007951</v>
      </c>
      <c r="S108">
        <f t="shared" si="5"/>
        <v>42.170415451995957</v>
      </c>
      <c r="T108">
        <f t="shared" si="5"/>
        <v>48.609885056977184</v>
      </c>
      <c r="U108">
        <f t="shared" si="5"/>
        <v>46.596860029903958</v>
      </c>
      <c r="V108">
        <f t="shared" si="5"/>
        <v>57.115186680032352</v>
      </c>
      <c r="W108">
        <f t="shared" si="5"/>
        <v>64.802280481133963</v>
      </c>
      <c r="X108">
        <f t="shared" si="5"/>
        <v>29.333950819946999</v>
      </c>
      <c r="Y108" s="20">
        <f t="shared" si="5"/>
        <v>37.440955199655711</v>
      </c>
      <c r="Z108" s="20">
        <f t="shared" si="5"/>
        <v>76.993974865937219</v>
      </c>
      <c r="AA108" s="20">
        <f t="shared" si="5"/>
        <v>45.066306469333412</v>
      </c>
      <c r="AB108" s="20">
        <f t="shared" si="5"/>
        <v>53.033629229885136</v>
      </c>
      <c r="AC108" s="20">
        <f t="shared" si="5"/>
        <v>57.259216813548925</v>
      </c>
      <c r="AD108" s="20">
        <f t="shared" si="5"/>
        <v>23.236179100530258</v>
      </c>
      <c r="AE108" s="20">
        <f t="shared" si="5"/>
        <v>61.443918389623398</v>
      </c>
      <c r="AF108" s="20">
        <f t="shared" si="5"/>
        <v>72.786205895670008</v>
      </c>
      <c r="AG108">
        <f t="shared" si="5"/>
        <v>18.246063668472154</v>
      </c>
      <c r="AH108">
        <f t="shared" si="5"/>
        <v>48.152896332957241</v>
      </c>
      <c r="AI108">
        <f t="shared" si="5"/>
        <v>74.191276754512344</v>
      </c>
      <c r="AJ108">
        <f t="shared" si="5"/>
        <v>20.696610858063234</v>
      </c>
      <c r="AL108" t="s">
        <v>26</v>
      </c>
      <c r="AM108" s="8">
        <f>MAX(AM115-AM114,0)</f>
        <v>4870.25</v>
      </c>
      <c r="AN108" s="9">
        <f t="shared" ref="AN108:BU111" si="6">MAX(AN115-AN114,0)</f>
        <v>517</v>
      </c>
      <c r="AO108" s="9">
        <f t="shared" si="6"/>
        <v>5938</v>
      </c>
      <c r="AP108" s="9">
        <f t="shared" si="6"/>
        <v>804.75</v>
      </c>
      <c r="AQ108" s="9">
        <f t="shared" si="6"/>
        <v>2002.75</v>
      </c>
      <c r="AR108" s="9">
        <f t="shared" si="6"/>
        <v>391.5</v>
      </c>
      <c r="AS108" s="9">
        <f t="shared" si="6"/>
        <v>1068.5</v>
      </c>
      <c r="AT108" s="9">
        <f t="shared" si="6"/>
        <v>326.5</v>
      </c>
      <c r="AU108" s="9">
        <f t="shared" si="6"/>
        <v>795</v>
      </c>
      <c r="AV108" s="9">
        <f t="shared" si="6"/>
        <v>283</v>
      </c>
      <c r="AW108" s="9">
        <f t="shared" si="6"/>
        <v>1267.25</v>
      </c>
      <c r="AX108" s="9">
        <f t="shared" si="6"/>
        <v>247.25</v>
      </c>
      <c r="AY108" s="9">
        <f t="shared" si="6"/>
        <v>1022.75</v>
      </c>
      <c r="AZ108" s="9">
        <f t="shared" si="6"/>
        <v>285.25</v>
      </c>
      <c r="BA108" s="9">
        <f t="shared" si="6"/>
        <v>956.5</v>
      </c>
      <c r="BB108" s="9">
        <f t="shared" si="6"/>
        <v>620</v>
      </c>
      <c r="BC108" s="9">
        <f t="shared" si="6"/>
        <v>973</v>
      </c>
      <c r="BD108" s="9">
        <f t="shared" si="6"/>
        <v>675.75</v>
      </c>
      <c r="BE108" s="9">
        <f t="shared" si="6"/>
        <v>618.75</v>
      </c>
      <c r="BF108" s="9">
        <f t="shared" si="6"/>
        <v>200.75</v>
      </c>
      <c r="BG108" s="9">
        <f t="shared" si="6"/>
        <v>639.25</v>
      </c>
      <c r="BH108" s="9">
        <f t="shared" si="6"/>
        <v>250.25</v>
      </c>
      <c r="BI108" s="9">
        <f t="shared" si="6"/>
        <v>161</v>
      </c>
      <c r="BJ108" s="9">
        <f t="shared" si="6"/>
        <v>162</v>
      </c>
      <c r="BK108" s="9">
        <f t="shared" si="6"/>
        <v>155</v>
      </c>
      <c r="BL108" s="9">
        <f t="shared" si="6"/>
        <v>186.5</v>
      </c>
      <c r="BM108" s="9">
        <f t="shared" si="6"/>
        <v>599</v>
      </c>
      <c r="BN108" s="9">
        <f t="shared" si="6"/>
        <v>450.5</v>
      </c>
      <c r="BO108" s="9">
        <f t="shared" si="6"/>
        <v>221.75</v>
      </c>
      <c r="BP108" s="9">
        <f t="shared" si="6"/>
        <v>500.5</v>
      </c>
      <c r="BQ108" s="9">
        <f t="shared" si="6"/>
        <v>257.75</v>
      </c>
      <c r="BR108" s="9">
        <f t="shared" si="6"/>
        <v>181</v>
      </c>
      <c r="BS108" s="9">
        <f t="shared" si="6"/>
        <v>294</v>
      </c>
      <c r="BT108" s="9">
        <f t="shared" si="6"/>
        <v>221.75</v>
      </c>
      <c r="BU108" s="10">
        <f t="shared" si="6"/>
        <v>143.75</v>
      </c>
      <c r="BW108" t="s">
        <v>33</v>
      </c>
      <c r="BX108">
        <f>[1]!SWTEST(A3:A102)</f>
        <v>1.47819715556885E-6</v>
      </c>
      <c r="BY108">
        <f>[1]!SWTEST(B3:B102)</f>
        <v>5.5470072979346696E-12</v>
      </c>
      <c r="BZ108">
        <f>[1]!SWTEST(C3:C102)</f>
        <v>5.4801579744134798E-6</v>
      </c>
      <c r="CA108">
        <f>[1]!SWTEST(D3:D102)</f>
        <v>2.6814196535585033E-4</v>
      </c>
      <c r="CB108">
        <f>[1]!SWTEST(E3:E102)</f>
        <v>6.0752687492393598E-5</v>
      </c>
      <c r="CC108">
        <f>[1]!SWTEST(F3:F102)</f>
        <v>5.681011217006926E-12</v>
      </c>
      <c r="CD108">
        <f>[1]!SWTEST(G3:G102)</f>
        <v>1.0721288402693041E-4</v>
      </c>
      <c r="CE108">
        <f>[1]!SWTEST(H3:H102)</f>
        <v>1.8860468742332159E-12</v>
      </c>
      <c r="CF108">
        <f>[1]!SWTEST(I3:I102)</f>
        <v>2.600150095233289E-10</v>
      </c>
      <c r="CG108">
        <f>[1]!SWTEST(J3:J102)</f>
        <v>8.6822771194761117E-12</v>
      </c>
      <c r="CH108">
        <f>[1]!SWTEST(K3:K102)</f>
        <v>3.3516522890408851E-12</v>
      </c>
      <c r="CI108">
        <f>[1]!SWTEST(L3:L102)</f>
        <v>1.1331191540620011E-10</v>
      </c>
      <c r="CJ108">
        <f>[1]!SWTEST(M3:M102)</f>
        <v>7.935209632714546E-7</v>
      </c>
      <c r="CK108">
        <f>[1]!SWTEST(N3:N102)</f>
        <v>7.9564776989116126E-10</v>
      </c>
      <c r="CL108">
        <f>[1]!SWTEST(O3:O102)</f>
        <v>3.1115110488144637E-12</v>
      </c>
      <c r="CM108">
        <f>[1]!SWTEST(P3:P102)</f>
        <v>5.7842619582970656E-14</v>
      </c>
      <c r="CN108">
        <f>[1]!SWTEST(Q3:Q102)</f>
        <v>1.783788846506873E-3</v>
      </c>
      <c r="CO108">
        <f>[1]!SWTEST(R3:R102)</f>
        <v>1.5612681480980939E-8</v>
      </c>
      <c r="CP108">
        <f>[1]!SWTEST(S3:S102)</f>
        <v>1.8341328456017436E-11</v>
      </c>
      <c r="CQ108">
        <f>[1]!SWTEST(T3:T102)</f>
        <v>1.1102230246251565E-16</v>
      </c>
      <c r="CR108">
        <f>[1]!SWTEST(U3:U102)</f>
        <v>4.6440629120070298E-13</v>
      </c>
      <c r="CS108">
        <f>[1]!SWTEST(V3:V102)</f>
        <v>4.9960036108132044E-15</v>
      </c>
      <c r="CT108">
        <f>[1]!SWTEST(W3:W102)</f>
        <v>5.773159728050814E-15</v>
      </c>
      <c r="CU108">
        <f>[1]!SWTEST(X3:X102)</f>
        <v>1.9206858326015208E-14</v>
      </c>
      <c r="CV108">
        <f>[1]!SWTEST(Y3:Y102)</f>
        <v>1.1102230246251565E-16</v>
      </c>
      <c r="CW108">
        <f>[1]!SWTEST(Z3:Z102)</f>
        <v>3.3306690738754696E-16</v>
      </c>
      <c r="CX108">
        <f>[1]!SWTEST(AA3:AA102)</f>
        <v>5.1550097524000194E-11</v>
      </c>
      <c r="CY108">
        <f>[1]!SWTEST(AB3:AB102)</f>
        <v>4.2077452633293433E-14</v>
      </c>
      <c r="CZ108">
        <f>[1]!SWTEST(AC3:AC102)</f>
        <v>1.7251577943966367E-10</v>
      </c>
      <c r="DA108">
        <f>[1]!SWTEST(AD3:AD102)</f>
        <v>3.9968028886505635E-15</v>
      </c>
      <c r="DB108">
        <f>[1]!SWTEST(AE3:AE102)</f>
        <v>0</v>
      </c>
      <c r="DC108">
        <f>[1]!SWTEST(AF3:AF102)</f>
        <v>1.1243155184081921E-5</v>
      </c>
      <c r="DD108">
        <f>[1]!SWTEST(AG3:AG102)</f>
        <v>2.2204460492503131E-16</v>
      </c>
      <c r="DE108">
        <f>[1]!SWTEST(AH3:AH102)</f>
        <v>1.1102230246251565E-16</v>
      </c>
      <c r="DF108">
        <f>[1]!SWTEST(AI3:AI102)</f>
        <v>1.0812881011013076E-5</v>
      </c>
    </row>
    <row r="109" spans="1:110" x14ac:dyDescent="0.45">
      <c r="A109" t="s">
        <v>3</v>
      </c>
      <c r="B109">
        <f>MEDIAN(A3:A102)</f>
        <v>11325.5</v>
      </c>
      <c r="C109">
        <f t="shared" ref="C109:AJ109" si="7">MEDIAN(B3:B102)</f>
        <v>2428.5</v>
      </c>
      <c r="D109">
        <f t="shared" si="7"/>
        <v>16253</v>
      </c>
      <c r="E109">
        <f t="shared" si="7"/>
        <v>2354</v>
      </c>
      <c r="F109">
        <f t="shared" si="7"/>
        <v>10990</v>
      </c>
      <c r="G109">
        <f t="shared" si="7"/>
        <v>3050</v>
      </c>
      <c r="H109">
        <f t="shared" si="7"/>
        <v>3348.5</v>
      </c>
      <c r="I109">
        <f t="shared" si="7"/>
        <v>2384</v>
      </c>
      <c r="J109">
        <f t="shared" si="7"/>
        <v>3469.5</v>
      </c>
      <c r="K109">
        <f t="shared" si="7"/>
        <v>2518</v>
      </c>
      <c r="L109">
        <f t="shared" si="7"/>
        <v>6300</v>
      </c>
      <c r="M109">
        <f t="shared" si="7"/>
        <v>2497.5</v>
      </c>
      <c r="N109">
        <f t="shared" si="7"/>
        <v>5271.5</v>
      </c>
      <c r="O109">
        <f t="shared" si="7"/>
        <v>2441.5</v>
      </c>
      <c r="P109">
        <f t="shared" si="7"/>
        <v>5625.5</v>
      </c>
      <c r="Q109">
        <f t="shared" si="7"/>
        <v>2143</v>
      </c>
      <c r="R109">
        <f t="shared" si="7"/>
        <v>3505.5</v>
      </c>
      <c r="S109">
        <f t="shared" si="7"/>
        <v>2452.5</v>
      </c>
      <c r="T109">
        <f t="shared" si="7"/>
        <v>3468</v>
      </c>
      <c r="U109">
        <f t="shared" si="7"/>
        <v>2469.5</v>
      </c>
      <c r="V109">
        <f t="shared" si="7"/>
        <v>2402</v>
      </c>
      <c r="W109">
        <f t="shared" si="7"/>
        <v>2340.5</v>
      </c>
      <c r="X109">
        <f t="shared" si="7"/>
        <v>2507.5</v>
      </c>
      <c r="Y109" s="20">
        <f t="shared" si="7"/>
        <v>2399.5</v>
      </c>
      <c r="Z109" s="20">
        <f t="shared" si="7"/>
        <v>2352.5</v>
      </c>
      <c r="AA109" s="20">
        <f t="shared" si="7"/>
        <v>2574</v>
      </c>
      <c r="AB109" s="20">
        <f t="shared" si="7"/>
        <v>2283</v>
      </c>
      <c r="AC109" s="20">
        <f t="shared" si="7"/>
        <v>2245.5</v>
      </c>
      <c r="AD109" s="20">
        <f t="shared" si="7"/>
        <v>2552</v>
      </c>
      <c r="AE109" s="20">
        <f t="shared" si="7"/>
        <v>2355.5</v>
      </c>
      <c r="AF109" s="20">
        <f t="shared" si="7"/>
        <v>2328</v>
      </c>
      <c r="AG109">
        <f t="shared" si="7"/>
        <v>2515.5</v>
      </c>
      <c r="AH109">
        <f t="shared" si="7"/>
        <v>2373</v>
      </c>
      <c r="AI109">
        <f t="shared" si="7"/>
        <v>2348.5</v>
      </c>
      <c r="AJ109">
        <f t="shared" si="7"/>
        <v>2567</v>
      </c>
      <c r="AL109" t="s">
        <v>27</v>
      </c>
      <c r="AM109" s="8">
        <f t="shared" ref="AM109:BB111" si="8">MAX(AM116-AM115,0)</f>
        <v>2841.25</v>
      </c>
      <c r="AN109" s="9">
        <f t="shared" si="8"/>
        <v>124.5</v>
      </c>
      <c r="AO109" s="9">
        <f t="shared" si="8"/>
        <v>4374</v>
      </c>
      <c r="AP109" s="9">
        <f t="shared" si="8"/>
        <v>253.25</v>
      </c>
      <c r="AQ109" s="9">
        <f t="shared" si="8"/>
        <v>2999.25</v>
      </c>
      <c r="AR109" s="9">
        <f t="shared" si="8"/>
        <v>214.5</v>
      </c>
      <c r="AS109" s="9">
        <f t="shared" si="8"/>
        <v>596</v>
      </c>
      <c r="AT109" s="9">
        <f t="shared" si="8"/>
        <v>102.5</v>
      </c>
      <c r="AU109" s="9">
        <f t="shared" si="8"/>
        <v>207.5</v>
      </c>
      <c r="AV109" s="9">
        <f t="shared" si="8"/>
        <v>149</v>
      </c>
      <c r="AW109" s="9">
        <f t="shared" si="8"/>
        <v>507.75</v>
      </c>
      <c r="AX109" s="9">
        <f t="shared" si="8"/>
        <v>139.25</v>
      </c>
      <c r="AY109" s="9">
        <f t="shared" si="8"/>
        <v>932.75</v>
      </c>
      <c r="AZ109" s="9">
        <f t="shared" si="8"/>
        <v>103.25</v>
      </c>
      <c r="BA109" s="9">
        <f t="shared" si="8"/>
        <v>355</v>
      </c>
      <c r="BB109" s="9">
        <f t="shared" si="8"/>
        <v>168</v>
      </c>
      <c r="BC109" s="9">
        <f t="shared" si="6"/>
        <v>250.5</v>
      </c>
      <c r="BD109" s="9">
        <f t="shared" si="6"/>
        <v>170.75</v>
      </c>
      <c r="BE109" s="9">
        <f t="shared" si="6"/>
        <v>200.25</v>
      </c>
      <c r="BF109" s="9">
        <f t="shared" si="6"/>
        <v>104.75</v>
      </c>
      <c r="BG109" s="9">
        <f t="shared" si="6"/>
        <v>146.75</v>
      </c>
      <c r="BH109" s="9">
        <f t="shared" si="6"/>
        <v>118.25</v>
      </c>
      <c r="BI109" s="9">
        <f t="shared" si="6"/>
        <v>74.5</v>
      </c>
      <c r="BJ109" s="9">
        <f t="shared" si="6"/>
        <v>123.5</v>
      </c>
      <c r="BK109" s="9">
        <f t="shared" si="6"/>
        <v>151.5</v>
      </c>
      <c r="BL109" s="9">
        <f t="shared" si="6"/>
        <v>90.5</v>
      </c>
      <c r="BM109" s="9">
        <f t="shared" si="6"/>
        <v>147</v>
      </c>
      <c r="BN109" s="9">
        <f t="shared" si="6"/>
        <v>121</v>
      </c>
      <c r="BO109" s="9">
        <f t="shared" si="6"/>
        <v>79.25</v>
      </c>
      <c r="BP109" s="9">
        <f t="shared" si="6"/>
        <v>130</v>
      </c>
      <c r="BQ109" s="9">
        <f t="shared" si="6"/>
        <v>121.25</v>
      </c>
      <c r="BR109" s="9">
        <f t="shared" si="6"/>
        <v>57.5</v>
      </c>
      <c r="BS109" s="9">
        <f t="shared" si="6"/>
        <v>92</v>
      </c>
      <c r="BT109" s="9">
        <f t="shared" si="6"/>
        <v>122.75</v>
      </c>
      <c r="BU109" s="10">
        <f t="shared" si="6"/>
        <v>101.25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</row>
    <row r="110" spans="1:110" x14ac:dyDescent="0.45">
      <c r="A110" t="s">
        <v>4</v>
      </c>
      <c r="B110" t="e">
        <f>MODE(A3:A102)</f>
        <v>#N/A</v>
      </c>
      <c r="C110">
        <f t="shared" ref="C110:AJ110" si="9">MODE(B3:B102)</f>
        <v>2215</v>
      </c>
      <c r="D110" t="e">
        <f t="shared" si="9"/>
        <v>#N/A</v>
      </c>
      <c r="E110">
        <f t="shared" si="9"/>
        <v>2279</v>
      </c>
      <c r="F110" t="e">
        <f t="shared" si="9"/>
        <v>#N/A</v>
      </c>
      <c r="G110">
        <f t="shared" si="9"/>
        <v>2733</v>
      </c>
      <c r="H110">
        <f t="shared" si="9"/>
        <v>3351</v>
      </c>
      <c r="I110">
        <f t="shared" si="9"/>
        <v>2486</v>
      </c>
      <c r="J110">
        <f t="shared" si="9"/>
        <v>3487</v>
      </c>
      <c r="K110">
        <f t="shared" si="9"/>
        <v>2493</v>
      </c>
      <c r="L110">
        <f t="shared" si="9"/>
        <v>6135</v>
      </c>
      <c r="M110">
        <f t="shared" si="9"/>
        <v>2604</v>
      </c>
      <c r="N110">
        <f t="shared" si="9"/>
        <v>6603</v>
      </c>
      <c r="O110">
        <f t="shared" si="9"/>
        <v>2419</v>
      </c>
      <c r="P110">
        <f t="shared" si="9"/>
        <v>5963</v>
      </c>
      <c r="Q110">
        <f t="shared" si="9"/>
        <v>2258</v>
      </c>
      <c r="R110">
        <f t="shared" si="9"/>
        <v>3602</v>
      </c>
      <c r="S110">
        <f t="shared" si="9"/>
        <v>2372</v>
      </c>
      <c r="T110">
        <f t="shared" si="9"/>
        <v>3315</v>
      </c>
      <c r="U110">
        <f t="shared" si="9"/>
        <v>2730</v>
      </c>
      <c r="V110">
        <f t="shared" si="9"/>
        <v>2602</v>
      </c>
      <c r="W110">
        <f t="shared" si="9"/>
        <v>2393</v>
      </c>
      <c r="X110">
        <f t="shared" si="9"/>
        <v>2433</v>
      </c>
      <c r="Y110" s="20">
        <f t="shared" si="9"/>
        <v>2319</v>
      </c>
      <c r="Z110" s="20">
        <f t="shared" si="9"/>
        <v>2201</v>
      </c>
      <c r="AA110" s="20">
        <f t="shared" si="9"/>
        <v>2442</v>
      </c>
      <c r="AB110" s="20">
        <f t="shared" si="9"/>
        <v>2438</v>
      </c>
      <c r="AC110" s="20">
        <f t="shared" si="9"/>
        <v>2728</v>
      </c>
      <c r="AD110" s="20">
        <f t="shared" si="9"/>
        <v>2474</v>
      </c>
      <c r="AE110" s="20">
        <f t="shared" si="9"/>
        <v>2348</v>
      </c>
      <c r="AF110" s="20">
        <f t="shared" si="9"/>
        <v>2332</v>
      </c>
      <c r="AG110">
        <f t="shared" si="9"/>
        <v>2472</v>
      </c>
      <c r="AH110">
        <f t="shared" si="9"/>
        <v>2601</v>
      </c>
      <c r="AI110">
        <f t="shared" si="9"/>
        <v>2271</v>
      </c>
      <c r="AJ110">
        <f t="shared" si="9"/>
        <v>2562</v>
      </c>
      <c r="AL110" t="s">
        <v>28</v>
      </c>
      <c r="AM110" s="8">
        <f t="shared" si="8"/>
        <v>4793.75</v>
      </c>
      <c r="AN110" s="9">
        <f t="shared" si="6"/>
        <v>184.5</v>
      </c>
      <c r="AO110" s="9">
        <f t="shared" si="6"/>
        <v>5081.5</v>
      </c>
      <c r="AP110" s="9">
        <f t="shared" si="6"/>
        <v>142</v>
      </c>
      <c r="AQ110" s="9">
        <f t="shared" si="6"/>
        <v>4019.25</v>
      </c>
      <c r="AR110" s="9">
        <f t="shared" si="6"/>
        <v>231.5</v>
      </c>
      <c r="AS110" s="9">
        <f t="shared" si="6"/>
        <v>261.5</v>
      </c>
      <c r="AT110" s="9">
        <f t="shared" si="6"/>
        <v>132.25</v>
      </c>
      <c r="AU110" s="9">
        <f t="shared" si="6"/>
        <v>233.75</v>
      </c>
      <c r="AV110" s="9">
        <f t="shared" si="6"/>
        <v>130.5</v>
      </c>
      <c r="AW110" s="9">
        <f t="shared" si="6"/>
        <v>926.25</v>
      </c>
      <c r="AX110" s="9">
        <f t="shared" si="6"/>
        <v>176.5</v>
      </c>
      <c r="AY110" s="9">
        <f t="shared" si="6"/>
        <v>1190.75</v>
      </c>
      <c r="AZ110" s="9">
        <f t="shared" si="6"/>
        <v>184.75</v>
      </c>
      <c r="BA110" s="9">
        <f t="shared" si="6"/>
        <v>377.5</v>
      </c>
      <c r="BB110" s="9">
        <f t="shared" si="6"/>
        <v>122.25</v>
      </c>
      <c r="BC110" s="9">
        <f t="shared" si="6"/>
        <v>213.25</v>
      </c>
      <c r="BD110" s="9">
        <f t="shared" si="6"/>
        <v>156</v>
      </c>
      <c r="BE110" s="9">
        <f t="shared" si="6"/>
        <v>206.25</v>
      </c>
      <c r="BF110" s="9">
        <f t="shared" si="6"/>
        <v>122.25</v>
      </c>
      <c r="BG110" s="9">
        <f t="shared" si="6"/>
        <v>178.75</v>
      </c>
      <c r="BH110" s="9">
        <f t="shared" si="6"/>
        <v>159.75</v>
      </c>
      <c r="BI110" s="9">
        <f t="shared" si="6"/>
        <v>165</v>
      </c>
      <c r="BJ110" s="9">
        <f t="shared" si="6"/>
        <v>171.25</v>
      </c>
      <c r="BK110" s="9">
        <f t="shared" si="6"/>
        <v>167.5</v>
      </c>
      <c r="BL110" s="9">
        <f t="shared" si="6"/>
        <v>237.75</v>
      </c>
      <c r="BM110" s="9">
        <f t="shared" si="6"/>
        <v>164.25</v>
      </c>
      <c r="BN110" s="9">
        <f t="shared" si="6"/>
        <v>143.5</v>
      </c>
      <c r="BO110" s="9">
        <f t="shared" si="6"/>
        <v>165.25</v>
      </c>
      <c r="BP110" s="9">
        <f t="shared" si="6"/>
        <v>179.5</v>
      </c>
      <c r="BQ110" s="9">
        <f t="shared" si="6"/>
        <v>114.25</v>
      </c>
      <c r="BR110" s="9">
        <f t="shared" si="6"/>
        <v>175.75</v>
      </c>
      <c r="BS110" s="9">
        <f t="shared" si="6"/>
        <v>119.5</v>
      </c>
      <c r="BT110" s="9">
        <f t="shared" si="6"/>
        <v>116</v>
      </c>
      <c r="BU110" s="10">
        <f t="shared" si="6"/>
        <v>175.5</v>
      </c>
      <c r="BW110" s="1" t="s">
        <v>35</v>
      </c>
      <c r="BX110" s="14" t="str">
        <f>IF(BX108&lt;BX109,"no","yes")</f>
        <v>no</v>
      </c>
      <c r="BY110" s="14" t="str">
        <f t="shared" ref="BY110:DF110" si="10">IF(BY108&lt;BY109,"no","yes")</f>
        <v>no</v>
      </c>
      <c r="BZ110" s="14" t="str">
        <f t="shared" si="10"/>
        <v>no</v>
      </c>
      <c r="CA110" s="14" t="str">
        <f t="shared" si="10"/>
        <v>no</v>
      </c>
      <c r="CB110" s="14" t="str">
        <f t="shared" si="10"/>
        <v>no</v>
      </c>
      <c r="CC110" s="14" t="str">
        <f t="shared" si="10"/>
        <v>no</v>
      </c>
      <c r="CD110" s="14" t="str">
        <f t="shared" si="10"/>
        <v>no</v>
      </c>
      <c r="CE110" s="14" t="str">
        <f t="shared" si="10"/>
        <v>no</v>
      </c>
      <c r="CF110" s="14" t="str">
        <f t="shared" si="10"/>
        <v>no</v>
      </c>
      <c r="CG110" s="14" t="str">
        <f t="shared" si="10"/>
        <v>no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no</v>
      </c>
      <c r="CK110" s="14" t="str">
        <f t="shared" si="10"/>
        <v>no</v>
      </c>
      <c r="CL110" s="14" t="str">
        <f t="shared" si="10"/>
        <v>no</v>
      </c>
      <c r="CM110" s="14" t="str">
        <f t="shared" si="10"/>
        <v>no</v>
      </c>
      <c r="CN110" s="14" t="str">
        <f t="shared" si="10"/>
        <v>no</v>
      </c>
      <c r="CO110" s="14" t="str">
        <f t="shared" si="10"/>
        <v>no</v>
      </c>
      <c r="CP110" s="14" t="str">
        <f t="shared" si="10"/>
        <v>no</v>
      </c>
      <c r="CQ110" s="14" t="str">
        <f t="shared" si="10"/>
        <v>no</v>
      </c>
      <c r="CR110" s="14" t="str">
        <f t="shared" si="10"/>
        <v>no</v>
      </c>
      <c r="CS110" s="14" t="str">
        <f t="shared" si="10"/>
        <v>no</v>
      </c>
      <c r="CT110" s="14" t="str">
        <f t="shared" si="10"/>
        <v>no</v>
      </c>
      <c r="CU110" s="14" t="str">
        <f t="shared" si="10"/>
        <v>no</v>
      </c>
      <c r="CV110" s="14" t="str">
        <f t="shared" si="10"/>
        <v>no</v>
      </c>
      <c r="CW110" s="14" t="str">
        <f t="shared" si="10"/>
        <v>no</v>
      </c>
      <c r="CX110" s="14" t="str">
        <f t="shared" si="10"/>
        <v>no</v>
      </c>
      <c r="CY110" s="14" t="str">
        <f t="shared" si="10"/>
        <v>no</v>
      </c>
      <c r="CZ110" s="14" t="str">
        <f t="shared" si="10"/>
        <v>no</v>
      </c>
      <c r="DA110" s="14" t="str">
        <f t="shared" si="10"/>
        <v>no</v>
      </c>
      <c r="DB110" s="14" t="str">
        <f t="shared" si="10"/>
        <v>no</v>
      </c>
      <c r="DC110" s="14" t="str">
        <f t="shared" si="10"/>
        <v>no</v>
      </c>
      <c r="DD110" s="14" t="str">
        <f t="shared" si="10"/>
        <v>no</v>
      </c>
      <c r="DE110" s="14" t="str">
        <f t="shared" si="10"/>
        <v>no</v>
      </c>
      <c r="DF110" s="14" t="str">
        <f t="shared" si="10"/>
        <v>no</v>
      </c>
    </row>
    <row r="111" spans="1:110" x14ac:dyDescent="0.45">
      <c r="A111" t="s">
        <v>5</v>
      </c>
      <c r="B111">
        <f>_xlfn.STDEV.S(A3:A102)</f>
        <v>6236.0801667361202</v>
      </c>
      <c r="C111">
        <f t="shared" ref="C111:AJ111" si="11">_xlfn.STDEV.S(B3:B102)</f>
        <v>466.80926598352931</v>
      </c>
      <c r="D111">
        <f t="shared" si="11"/>
        <v>7813.9398808614569</v>
      </c>
      <c r="E111">
        <f t="shared" si="11"/>
        <v>400.64996738254757</v>
      </c>
      <c r="F111">
        <f t="shared" si="11"/>
        <v>4475.2773840446371</v>
      </c>
      <c r="G111">
        <f t="shared" si="11"/>
        <v>578.98293305388313</v>
      </c>
      <c r="H111">
        <f t="shared" si="11"/>
        <v>736.48303833664431</v>
      </c>
      <c r="I111">
        <f t="shared" si="11"/>
        <v>339.90131351510365</v>
      </c>
      <c r="J111">
        <f t="shared" si="11"/>
        <v>520.55638028027715</v>
      </c>
      <c r="K111">
        <f t="shared" si="11"/>
        <v>289.12492057408281</v>
      </c>
      <c r="L111">
        <f t="shared" si="11"/>
        <v>2057.5675109755744</v>
      </c>
      <c r="M111">
        <f t="shared" si="11"/>
        <v>318.67305987627657</v>
      </c>
      <c r="N111">
        <f t="shared" si="11"/>
        <v>1612.451293415204</v>
      </c>
      <c r="O111">
        <f t="shared" si="11"/>
        <v>338.51489008325882</v>
      </c>
      <c r="P111">
        <f t="shared" si="11"/>
        <v>851.74671888497153</v>
      </c>
      <c r="Q111">
        <f t="shared" si="11"/>
        <v>612.26574708251098</v>
      </c>
      <c r="R111">
        <f t="shared" si="11"/>
        <v>434.76366493007953</v>
      </c>
      <c r="S111">
        <f t="shared" si="11"/>
        <v>421.70415451995956</v>
      </c>
      <c r="T111">
        <f t="shared" si="11"/>
        <v>486.09885056977186</v>
      </c>
      <c r="U111">
        <f t="shared" si="11"/>
        <v>465.96860029903957</v>
      </c>
      <c r="V111">
        <f t="shared" si="11"/>
        <v>571.15186680032355</v>
      </c>
      <c r="W111">
        <f t="shared" si="11"/>
        <v>648.0228048113396</v>
      </c>
      <c r="X111">
        <f t="shared" si="11"/>
        <v>293.33950819947</v>
      </c>
      <c r="Y111" s="20">
        <f t="shared" si="11"/>
        <v>374.40955199655713</v>
      </c>
      <c r="Z111" s="20">
        <f t="shared" si="11"/>
        <v>769.93974865937219</v>
      </c>
      <c r="AA111" s="20">
        <f t="shared" si="11"/>
        <v>450.66306469333409</v>
      </c>
      <c r="AB111" s="20">
        <f t="shared" si="11"/>
        <v>530.33629229885139</v>
      </c>
      <c r="AC111" s="20">
        <f t="shared" si="11"/>
        <v>572.59216813548926</v>
      </c>
      <c r="AD111" s="20">
        <f t="shared" si="11"/>
        <v>232.36179100530256</v>
      </c>
      <c r="AE111" s="20">
        <f t="shared" si="11"/>
        <v>614.439183896234</v>
      </c>
      <c r="AF111" s="20">
        <f t="shared" si="11"/>
        <v>727.86205895670014</v>
      </c>
      <c r="AG111">
        <f t="shared" si="11"/>
        <v>182.46063668472152</v>
      </c>
      <c r="AH111">
        <f t="shared" si="11"/>
        <v>481.52896332957238</v>
      </c>
      <c r="AI111">
        <f t="shared" si="11"/>
        <v>741.91276754512342</v>
      </c>
      <c r="AJ111">
        <f t="shared" si="11"/>
        <v>206.96610858063235</v>
      </c>
      <c r="AL111" t="s">
        <v>29</v>
      </c>
      <c r="AM111" s="8">
        <f t="shared" si="8"/>
        <v>12273.75</v>
      </c>
      <c r="AN111" s="9">
        <f t="shared" si="6"/>
        <v>497</v>
      </c>
      <c r="AO111" s="9">
        <f t="shared" si="6"/>
        <v>17130.5</v>
      </c>
      <c r="AP111" s="9">
        <f t="shared" si="6"/>
        <v>496</v>
      </c>
      <c r="AQ111" s="9">
        <f t="shared" si="6"/>
        <v>10908.75</v>
      </c>
      <c r="AR111" s="9">
        <f t="shared" si="6"/>
        <v>876.5</v>
      </c>
      <c r="AS111" s="9">
        <f t="shared" si="6"/>
        <v>1333</v>
      </c>
      <c r="AT111" s="9">
        <f t="shared" si="6"/>
        <v>358.75</v>
      </c>
      <c r="AU111" s="9">
        <f t="shared" si="6"/>
        <v>849.75</v>
      </c>
      <c r="AV111" s="9">
        <f t="shared" si="6"/>
        <v>463.5</v>
      </c>
      <c r="AW111" s="9">
        <f t="shared" si="6"/>
        <v>2860.75</v>
      </c>
      <c r="AX111" s="9">
        <f t="shared" si="6"/>
        <v>616</v>
      </c>
      <c r="AY111" s="9">
        <f t="shared" si="6"/>
        <v>4083.75</v>
      </c>
      <c r="AZ111" s="9">
        <f t="shared" si="6"/>
        <v>433.75</v>
      </c>
      <c r="BA111" s="9">
        <f t="shared" si="6"/>
        <v>954</v>
      </c>
      <c r="BB111" s="9">
        <f t="shared" si="6"/>
        <v>619.75</v>
      </c>
      <c r="BC111" s="9">
        <f t="shared" si="6"/>
        <v>811.25</v>
      </c>
      <c r="BD111" s="9">
        <f t="shared" si="6"/>
        <v>583.5</v>
      </c>
      <c r="BE111" s="9">
        <f t="shared" si="6"/>
        <v>650.75</v>
      </c>
      <c r="BF111" s="9">
        <f t="shared" si="6"/>
        <v>208.25</v>
      </c>
      <c r="BG111" s="9">
        <f t="shared" si="6"/>
        <v>607.25</v>
      </c>
      <c r="BH111" s="9">
        <f t="shared" si="6"/>
        <v>465.75</v>
      </c>
      <c r="BI111" s="9">
        <f t="shared" si="6"/>
        <v>432.5</v>
      </c>
      <c r="BJ111" s="9">
        <f t="shared" si="6"/>
        <v>232.25</v>
      </c>
      <c r="BK111" s="9">
        <f t="shared" si="6"/>
        <v>444</v>
      </c>
      <c r="BL111" s="9">
        <f t="shared" si="6"/>
        <v>577.25</v>
      </c>
      <c r="BM111" s="9">
        <f t="shared" si="6"/>
        <v>599.75</v>
      </c>
      <c r="BN111" s="9">
        <f t="shared" si="6"/>
        <v>561</v>
      </c>
      <c r="BO111" s="9">
        <f t="shared" si="6"/>
        <v>367.75</v>
      </c>
      <c r="BP111" s="9">
        <f t="shared" si="6"/>
        <v>535</v>
      </c>
      <c r="BQ111" s="9">
        <f t="shared" si="6"/>
        <v>483.75</v>
      </c>
      <c r="BR111" s="9">
        <f t="shared" si="6"/>
        <v>346.75</v>
      </c>
      <c r="BS111" s="9">
        <f t="shared" si="6"/>
        <v>385.5</v>
      </c>
      <c r="BT111" s="9">
        <f t="shared" si="6"/>
        <v>484.5</v>
      </c>
      <c r="BU111" s="10">
        <f t="shared" si="6"/>
        <v>564.5</v>
      </c>
    </row>
    <row r="112" spans="1:110" x14ac:dyDescent="0.45">
      <c r="A112" t="s">
        <v>6</v>
      </c>
      <c r="B112">
        <f>_xlfn.VAR.S(A3:A102)</f>
        <v>38888695.845959596</v>
      </c>
      <c r="C112">
        <f t="shared" ref="C112:AJ112" si="12">_xlfn.VAR.S(B3:B102)</f>
        <v>217910.8908080814</v>
      </c>
      <c r="D112">
        <f t="shared" si="12"/>
        <v>61057656.461717166</v>
      </c>
      <c r="E112">
        <f t="shared" si="12"/>
        <v>160520.39636363645</v>
      </c>
      <c r="F112">
        <f t="shared" si="12"/>
        <v>20028107.664141413</v>
      </c>
      <c r="G112">
        <f t="shared" si="12"/>
        <v>335221.23676767736</v>
      </c>
      <c r="H112">
        <f t="shared" si="12"/>
        <v>542407.26575757517</v>
      </c>
      <c r="I112">
        <f t="shared" si="12"/>
        <v>115532.90292929279</v>
      </c>
      <c r="J112">
        <f t="shared" si="12"/>
        <v>270978.94505050447</v>
      </c>
      <c r="K112">
        <f t="shared" si="12"/>
        <v>83593.219696969696</v>
      </c>
      <c r="L112">
        <f t="shared" si="12"/>
        <v>4233584.0622222209</v>
      </c>
      <c r="M112">
        <f t="shared" si="12"/>
        <v>101552.51909090894</v>
      </c>
      <c r="N112">
        <f t="shared" si="12"/>
        <v>2599999.1736363643</v>
      </c>
      <c r="O112">
        <f t="shared" si="12"/>
        <v>114592.33080808081</v>
      </c>
      <c r="P112">
        <f t="shared" si="12"/>
        <v>725472.47313131462</v>
      </c>
      <c r="Q112">
        <f t="shared" si="12"/>
        <v>374869.3450505053</v>
      </c>
      <c r="R112">
        <f t="shared" si="12"/>
        <v>189019.44434343444</v>
      </c>
      <c r="S112">
        <f t="shared" si="12"/>
        <v>177834.39393939395</v>
      </c>
      <c r="T112">
        <f t="shared" si="12"/>
        <v>236292.09252525339</v>
      </c>
      <c r="U112">
        <f t="shared" si="12"/>
        <v>217126.73646464612</v>
      </c>
      <c r="V112">
        <f t="shared" si="12"/>
        <v>326214.45494949457</v>
      </c>
      <c r="W112">
        <f t="shared" si="12"/>
        <v>419933.55555555556</v>
      </c>
      <c r="X112">
        <f t="shared" si="12"/>
        <v>86048.067070706922</v>
      </c>
      <c r="Y112" s="20">
        <f t="shared" si="12"/>
        <v>140182.51262626261</v>
      </c>
      <c r="Z112" s="20">
        <f t="shared" si="12"/>
        <v>592807.21656565717</v>
      </c>
      <c r="AA112" s="20">
        <f t="shared" si="12"/>
        <v>203097.19787878823</v>
      </c>
      <c r="AB112" s="20">
        <f t="shared" si="12"/>
        <v>281256.58292929269</v>
      </c>
      <c r="AC112" s="20">
        <f t="shared" si="12"/>
        <v>327861.79101010045</v>
      </c>
      <c r="AD112" s="20">
        <f t="shared" si="12"/>
        <v>53992.001919191905</v>
      </c>
      <c r="AE112" s="20">
        <f t="shared" si="12"/>
        <v>377535.51070707012</v>
      </c>
      <c r="AF112" s="20">
        <f t="shared" si="12"/>
        <v>529783.1768686868</v>
      </c>
      <c r="AG112">
        <f t="shared" si="12"/>
        <v>33291.883939393949</v>
      </c>
      <c r="AH112">
        <f t="shared" si="12"/>
        <v>231870.14252525268</v>
      </c>
      <c r="AI112">
        <f t="shared" si="12"/>
        <v>550434.5546464643</v>
      </c>
      <c r="AJ112">
        <f t="shared" si="12"/>
        <v>42834.970101010098</v>
      </c>
      <c r="AL112" t="s">
        <v>1</v>
      </c>
      <c r="AM112" s="11">
        <f>AM119-$AM121</f>
        <v>13055.05</v>
      </c>
      <c r="AN112" s="12">
        <f t="shared" ref="AN112:BU112" si="13">AN119-$AM121</f>
        <v>2522.09</v>
      </c>
      <c r="AO112" s="12">
        <f t="shared" si="13"/>
        <v>17324.27</v>
      </c>
      <c r="AP112" s="12">
        <f t="shared" si="13"/>
        <v>2262.2600000000002</v>
      </c>
      <c r="AQ112" s="12">
        <f t="shared" si="13"/>
        <v>11978.95</v>
      </c>
      <c r="AR112" s="12">
        <f t="shared" si="13"/>
        <v>3160.66</v>
      </c>
      <c r="AS112" s="12">
        <f t="shared" si="13"/>
        <v>3243.13</v>
      </c>
      <c r="AT112" s="12">
        <f t="shared" si="13"/>
        <v>2421.19</v>
      </c>
      <c r="AU112" s="12">
        <f t="shared" si="13"/>
        <v>3489.38</v>
      </c>
      <c r="AV112" s="12">
        <f t="shared" si="13"/>
        <v>2543.85</v>
      </c>
      <c r="AW112" s="12">
        <f t="shared" si="13"/>
        <v>7006.72</v>
      </c>
      <c r="AX112" s="12">
        <f t="shared" si="13"/>
        <v>2564.69</v>
      </c>
      <c r="AY112" s="12">
        <f t="shared" si="13"/>
        <v>5621.59</v>
      </c>
      <c r="AZ112" s="12">
        <f t="shared" si="13"/>
        <v>2508.65</v>
      </c>
      <c r="BA112" s="12">
        <f t="shared" si="13"/>
        <v>5740.46</v>
      </c>
      <c r="BB112" s="12">
        <f t="shared" si="13"/>
        <v>2173.2199999999998</v>
      </c>
      <c r="BC112" s="12">
        <f t="shared" si="13"/>
        <v>3499.99</v>
      </c>
      <c r="BD112" s="12">
        <f t="shared" si="13"/>
        <v>2361.1</v>
      </c>
      <c r="BE112" s="12">
        <f t="shared" si="13"/>
        <v>3519.78</v>
      </c>
      <c r="BF112" s="12">
        <f t="shared" si="13"/>
        <v>2564.4699999999998</v>
      </c>
      <c r="BG112" s="12">
        <f t="shared" si="13"/>
        <v>2510.36</v>
      </c>
      <c r="BH112" s="12">
        <f t="shared" si="13"/>
        <v>2537.8000000000002</v>
      </c>
      <c r="BI112" s="12">
        <f t="shared" si="13"/>
        <v>2584.44</v>
      </c>
      <c r="BJ112" s="12">
        <f t="shared" si="13"/>
        <v>2476.15</v>
      </c>
      <c r="BK112" s="12">
        <f t="shared" si="13"/>
        <v>2547.34</v>
      </c>
      <c r="BL112" s="12">
        <f t="shared" si="13"/>
        <v>2698.29</v>
      </c>
      <c r="BM112" s="12">
        <f t="shared" si="13"/>
        <v>2286.23</v>
      </c>
      <c r="BN112" s="12">
        <f t="shared" si="13"/>
        <v>2372.87</v>
      </c>
      <c r="BO112" s="12">
        <f t="shared" si="13"/>
        <v>2608.59</v>
      </c>
      <c r="BP112" s="12">
        <f t="shared" si="13"/>
        <v>2500.62</v>
      </c>
      <c r="BQ112" s="12">
        <f t="shared" si="13"/>
        <v>2497.4299999999998</v>
      </c>
      <c r="BR112" s="12">
        <f t="shared" si="13"/>
        <v>2575.0700000000002</v>
      </c>
      <c r="BS112" s="12">
        <f t="shared" si="13"/>
        <v>2483.67</v>
      </c>
      <c r="BT112" s="12">
        <f t="shared" si="13"/>
        <v>2539.5300000000002</v>
      </c>
      <c r="BU112" s="13">
        <f t="shared" si="13"/>
        <v>2620.14</v>
      </c>
      <c r="BW112" t="s">
        <v>36</v>
      </c>
    </row>
    <row r="113" spans="1:110" x14ac:dyDescent="0.45">
      <c r="A113" t="s">
        <v>7</v>
      </c>
      <c r="B113">
        <f>KURT(A3:A102)</f>
        <v>1.2744829962449189</v>
      </c>
      <c r="C113">
        <f t="shared" ref="C113:AJ113" si="14">KURT(B3:B102)</f>
        <v>10.753314054248293</v>
      </c>
      <c r="D113">
        <f t="shared" si="14"/>
        <v>3.761484323630317</v>
      </c>
      <c r="E113">
        <f t="shared" si="14"/>
        <v>1.327172132711635</v>
      </c>
      <c r="F113">
        <f t="shared" si="14"/>
        <v>-3.3594923248245756E-3</v>
      </c>
      <c r="G113">
        <f t="shared" si="14"/>
        <v>17.716813526201509</v>
      </c>
      <c r="H113">
        <f t="shared" si="14"/>
        <v>2.7618699004681164</v>
      </c>
      <c r="I113">
        <f t="shared" si="14"/>
        <v>25.203184757558581</v>
      </c>
      <c r="J113">
        <f t="shared" si="14"/>
        <v>15.626295048631363</v>
      </c>
      <c r="K113">
        <f t="shared" si="14"/>
        <v>23.887227661414915</v>
      </c>
      <c r="L113">
        <f t="shared" si="14"/>
        <v>5.7522431860732812</v>
      </c>
      <c r="M113">
        <f t="shared" si="14"/>
        <v>14.536634237458394</v>
      </c>
      <c r="N113">
        <f t="shared" si="14"/>
        <v>2.9071696871088313</v>
      </c>
      <c r="O113">
        <f t="shared" si="14"/>
        <v>11.430118985573474</v>
      </c>
      <c r="P113">
        <f t="shared" si="14"/>
        <v>20.164100777013665</v>
      </c>
      <c r="Q113">
        <f t="shared" si="14"/>
        <v>25.188135598927222</v>
      </c>
      <c r="R113">
        <f t="shared" si="14"/>
        <v>3.4999014535371598</v>
      </c>
      <c r="S113">
        <f t="shared" si="14"/>
        <v>2.2997291739753858</v>
      </c>
      <c r="T113">
        <f t="shared" si="14"/>
        <v>21.434150094844551</v>
      </c>
      <c r="U113">
        <f t="shared" si="14"/>
        <v>19.729149106760879</v>
      </c>
      <c r="V113">
        <f t="shared" si="14"/>
        <v>7.355467843100298</v>
      </c>
      <c r="W113">
        <f t="shared" si="14"/>
        <v>6.4417462075881549</v>
      </c>
      <c r="X113">
        <f t="shared" si="14"/>
        <v>34.590988748008662</v>
      </c>
      <c r="Y113" s="20">
        <f t="shared" si="14"/>
        <v>23.100306382586147</v>
      </c>
      <c r="Z113" s="20">
        <f t="shared" si="14"/>
        <v>17.220340212780581</v>
      </c>
      <c r="AA113" s="20">
        <f t="shared" si="14"/>
        <v>28.600938892022523</v>
      </c>
      <c r="AB113" s="20">
        <f t="shared" si="14"/>
        <v>8.0790394009629569</v>
      </c>
      <c r="AC113" s="20">
        <f t="shared" si="14"/>
        <v>9.0163379189419466</v>
      </c>
      <c r="AD113" s="20">
        <f t="shared" si="14"/>
        <v>13.467216190447687</v>
      </c>
      <c r="AE113" s="20">
        <f t="shared" si="14"/>
        <v>10.104728837385727</v>
      </c>
      <c r="AF113" s="20">
        <f t="shared" si="14"/>
        <v>26.046550422924692</v>
      </c>
      <c r="AG113">
        <f t="shared" si="14"/>
        <v>2.6929927175431767</v>
      </c>
      <c r="AH113">
        <f t="shared" si="14"/>
        <v>18.964364623814472</v>
      </c>
      <c r="AI113">
        <f t="shared" si="14"/>
        <v>16.766385430393878</v>
      </c>
      <c r="AJ113">
        <f t="shared" si="14"/>
        <v>1.3620681982133163</v>
      </c>
    </row>
    <row r="114" spans="1:110" x14ac:dyDescent="0.45">
      <c r="A114" t="s">
        <v>8</v>
      </c>
      <c r="B114">
        <f>SKEW(A3:A102)</f>
        <v>1.2150621058100677</v>
      </c>
      <c r="C114">
        <f t="shared" ref="C114:AJ114" si="15">SKEW(B3:B102)</f>
        <v>2.7797231267592535</v>
      </c>
      <c r="D114">
        <f t="shared" si="15"/>
        <v>1.3883417626436425</v>
      </c>
      <c r="E114">
        <f t="shared" si="15"/>
        <v>-0.71042205173661432</v>
      </c>
      <c r="F114">
        <f t="shared" si="15"/>
        <v>0.76534260283365296</v>
      </c>
      <c r="G114">
        <f t="shared" si="15"/>
        <v>3.2893185122275876</v>
      </c>
      <c r="H114">
        <f t="shared" si="15"/>
        <v>0.60367324853093918</v>
      </c>
      <c r="I114">
        <f t="shared" si="15"/>
        <v>3.4810877698418765</v>
      </c>
      <c r="J114">
        <f t="shared" si="15"/>
        <v>2.7036326693399522</v>
      </c>
      <c r="K114">
        <f t="shared" si="15"/>
        <v>3.6064187285917244</v>
      </c>
      <c r="L114">
        <f t="shared" si="15"/>
        <v>2.2739631753331557</v>
      </c>
      <c r="M114">
        <f t="shared" si="15"/>
        <v>2.8758017742640103</v>
      </c>
      <c r="N114">
        <f t="shared" si="15"/>
        <v>1.41382935876692</v>
      </c>
      <c r="O114">
        <f t="shared" si="15"/>
        <v>2.092527819631099</v>
      </c>
      <c r="P114">
        <f t="shared" si="15"/>
        <v>3.490302847145597</v>
      </c>
      <c r="Q114">
        <f t="shared" si="15"/>
        <v>3.9447759105079636</v>
      </c>
      <c r="R114">
        <f t="shared" si="15"/>
        <v>0.63644563532079557</v>
      </c>
      <c r="S114">
        <f t="shared" si="15"/>
        <v>-1.4481557615595284</v>
      </c>
      <c r="T114">
        <f t="shared" si="15"/>
        <v>3.2214878446069979</v>
      </c>
      <c r="U114">
        <f t="shared" si="15"/>
        <v>4.2636044051805051</v>
      </c>
      <c r="V114">
        <f t="shared" si="15"/>
        <v>2.4184565936917166</v>
      </c>
      <c r="W114">
        <f t="shared" si="15"/>
        <v>2.6441763612926326</v>
      </c>
      <c r="X114">
        <f t="shared" si="15"/>
        <v>4.8902714702866312</v>
      </c>
      <c r="Y114" s="20">
        <f t="shared" si="15"/>
        <v>4.0854597278488551</v>
      </c>
      <c r="Z114" s="20">
        <f t="shared" si="15"/>
        <v>3.8481400069188072</v>
      </c>
      <c r="AA114" s="20">
        <f t="shared" si="15"/>
        <v>4.8341245286500731</v>
      </c>
      <c r="AB114" s="20">
        <f t="shared" si="15"/>
        <v>1.7417388730995236</v>
      </c>
      <c r="AC114" s="20">
        <f t="shared" si="15"/>
        <v>2.8677001108005067</v>
      </c>
      <c r="AD114" s="20">
        <f t="shared" si="15"/>
        <v>2.7689774428331324</v>
      </c>
      <c r="AE114" s="20">
        <f t="shared" si="15"/>
        <v>3.1112744992933985</v>
      </c>
      <c r="AF114" s="20">
        <f t="shared" si="15"/>
        <v>4.6226006895727787</v>
      </c>
      <c r="AG114">
        <f t="shared" si="15"/>
        <v>1.2525089652958061</v>
      </c>
      <c r="AH114">
        <f t="shared" si="15"/>
        <v>4.1309407632886694</v>
      </c>
      <c r="AI114">
        <f t="shared" si="15"/>
        <v>3.8170998508041123</v>
      </c>
      <c r="AJ114">
        <f t="shared" si="15"/>
        <v>1.0847221390428929</v>
      </c>
      <c r="AL114" t="s">
        <v>22</v>
      </c>
      <c r="AM114" s="5">
        <f t="array" ref="AM114">MIN(IF(ISBLANK(A3:A102),"",IF(A3:A102&gt;=AM115-$AM104*(AM117-AM115),A3:A102,"")))</f>
        <v>3614</v>
      </c>
      <c r="AN114" s="6">
        <f t="array" ref="AN114">MIN(IF(ISBLANK(B3:B102),"",IF(B3:B102&gt;=AN115-$AM104*(AN117-AN115),B3:B102,"")))</f>
        <v>1787</v>
      </c>
      <c r="AO114" s="6">
        <f t="array" ref="AO114">MIN(IF(ISBLANK(C3:C102),"",IF(C3:C102&gt;=AO115-$AM104*(AO117-AO115),C3:C102,"")))</f>
        <v>5941</v>
      </c>
      <c r="AP114" s="6">
        <f t="array" ref="AP114">MIN(IF(ISBLANK(D3:D102),"",IF(D3:D102&gt;=AP115-$AM104*(AP117-AP115),D3:D102,"")))</f>
        <v>1296</v>
      </c>
      <c r="AQ114" s="6">
        <f t="array" ref="AQ114">MIN(IF(ISBLANK(E3:E102),"",IF(E3:E102&gt;=AQ115-$AM104*(AQ117-AQ115),E3:E102,"")))</f>
        <v>5988</v>
      </c>
      <c r="AR114" s="6">
        <f t="array" ref="AR114">MIN(IF(ISBLANK(F3:F102),"",IF(F3:F102&gt;=AR115-$AM104*(AR117-AR115),F3:F102,"")))</f>
        <v>2444</v>
      </c>
      <c r="AS114" s="6">
        <f t="array" ref="AS114">MIN(IF(ISBLANK(G3:G102),"",IF(G3:G102&gt;=AS115-$AM104*(AS117-AS115),G3:G102,"")))</f>
        <v>1684</v>
      </c>
      <c r="AT114" s="6">
        <f t="array" ref="AT114">MIN(IF(ISBLANK(H3:H102),"",IF(H3:H102&gt;=AT115-$AM104*(AT117-AT115),H3:H102,"")))</f>
        <v>1955</v>
      </c>
      <c r="AU114" s="6">
        <f t="array" ref="AU114">MIN(IF(ISBLANK(I3:I102),"",IF(I3:I102&gt;=AU115-$AM104*(AU117-AU115),I3:I102,"")))</f>
        <v>2467</v>
      </c>
      <c r="AV114" s="6">
        <f t="array" ref="AV114">MIN(IF(ISBLANK(J3:J102),"",IF(J3:J102&gt;=AV115-$AM104*(AV117-AV115),J3:J102,"")))</f>
        <v>2086</v>
      </c>
      <c r="AW114" s="6">
        <f t="array" ref="AW114">MIN(IF(ISBLANK(K3:K102),"",IF(K3:K102&gt;=AW115-$AM104*(AW117-AW115),K3:K102,"")))</f>
        <v>4525</v>
      </c>
      <c r="AX114" s="6">
        <f t="array" ref="AX114">MIN(IF(ISBLANK(L3:L102),"",IF(L3:L102&gt;=AX115-$AM104*(AX117-AX115),L3:L102,"")))</f>
        <v>2111</v>
      </c>
      <c r="AY114" s="6">
        <f t="array" ref="AY114">MIN(IF(ISBLANK(M3:M102),"",IF(M3:M102&gt;=AY115-$AM104*(AY117-AY115),M3:M102,"")))</f>
        <v>3316</v>
      </c>
      <c r="AZ114" s="6">
        <f t="array" ref="AZ114">MIN(IF(ISBLANK(N3:N102),"",IF(N3:N102&gt;=AZ115-$AM104*(AZ117-AZ115),N3:N102,"")))</f>
        <v>2053</v>
      </c>
      <c r="BA114" s="6">
        <f t="array" ref="BA114">MIN(IF(ISBLANK(O3:O102),"",IF(O3:O102&gt;=BA115-$AM104*(BA117-BA115),O3:O102,"")))</f>
        <v>4314</v>
      </c>
      <c r="BB114" s="6">
        <f t="array" ref="BB114">MIN(IF(ISBLANK(P3:P102),"",IF(P3:P102&gt;=BB115-$AM104*(BB117-BB115),P3:P102,"")))</f>
        <v>1355</v>
      </c>
      <c r="BC114" s="6">
        <f t="array" ref="BC114">MIN(IF(ISBLANK(Q3:Q102),"",IF(Q3:Q102&gt;=BC115-$AM104*(BC117-BC115),Q3:Q102,"")))</f>
        <v>2282</v>
      </c>
      <c r="BD114" s="6">
        <f t="array" ref="BD114">MIN(IF(ISBLANK(R3:R102),"",IF(R3:R102&gt;=BD115-$AM104*(BD117-BD115),R3:R102,"")))</f>
        <v>1606</v>
      </c>
      <c r="BE114" s="6">
        <f t="array" ref="BE114">MIN(IF(ISBLANK(S3:S102),"",IF(S3:S102&gt;=BE115-$AM104*(BE117-BE115),S3:S102,"")))</f>
        <v>2649</v>
      </c>
      <c r="BF114" s="6">
        <f t="array" ref="BF114">MIN(IF(ISBLANK(T3:T102),"",IF(T3:T102&gt;=BF115-$AM104*(BF117-BF115),T3:T102,"")))</f>
        <v>2164</v>
      </c>
      <c r="BG114" s="6">
        <f t="array" ref="BG114">MIN(IF(ISBLANK(U3:U102),"",IF(U3:U102&gt;=BG115-$AM104*(BG117-BG115),U3:U102,"")))</f>
        <v>1616</v>
      </c>
      <c r="BH114" s="6">
        <f t="array" ref="BH114">MIN(IF(ISBLANK(V3:V102),"",IF(V3:V102&gt;=BH115-$AM104*(BH117-BH115),V3:V102,"")))</f>
        <v>1972</v>
      </c>
      <c r="BI114" s="6">
        <f t="array" ref="BI114">MIN(IF(ISBLANK(W3:W102),"",IF(W3:W102&gt;=BI115-$AM104*(BI117-BI115),W3:W102,"")))</f>
        <v>2272</v>
      </c>
      <c r="BJ114" s="6">
        <f t="array" ref="BJ114">MIN(IF(ISBLANK(X3:X102),"",IF(X3:X102&gt;=BJ115-$AM104*(BJ117-BJ115),X3:X102,"")))</f>
        <v>2114</v>
      </c>
      <c r="BK114" s="6">
        <f t="array" ref="BK114">MIN(IF(ISBLANK(Y3:Y102),"",IF(Y3:Y102&gt;=BK115-$AM104*(BK117-BK115),Y3:Y102,"")))</f>
        <v>2046</v>
      </c>
      <c r="BL114" s="6">
        <f t="array" ref="BL114">MIN(IF(ISBLANK(Z3:Z102),"",IF(Z3:Z102&gt;=BL115-$AM104*(BL117-BL115),Z3:Z102,"")))</f>
        <v>2297</v>
      </c>
      <c r="BM114" s="6">
        <f t="array" ref="BM114">MIN(IF(ISBLANK(AA3:AA102),"",IF(AA3:AA102&gt;=BM115-$AM104*(BM117-BM115),AA3:AA102,"")))</f>
        <v>1537</v>
      </c>
      <c r="BN114" s="6">
        <f t="array" ref="BN114">MIN(IF(ISBLANK(AB3:AB102),"",IF(AB3:AB102&gt;=BN115-$AM104*(BN117-BN115),AB3:AB102,"")))</f>
        <v>1674</v>
      </c>
      <c r="BO114" s="6">
        <f t="array" ref="BO114">MIN(IF(ISBLANK(AC3:AC102),"",IF(AC3:AC102&gt;=BO115-$AM104*(BO117-BO115),AC3:AC102,"")))</f>
        <v>2251</v>
      </c>
      <c r="BP114" s="6">
        <f t="array" ref="BP114">MIN(IF(ISBLANK(AD3:AD102),"",IF(AD3:AD102&gt;=BP115-$AM104*(BP117-BP115),AD3:AD102,"")))</f>
        <v>1725</v>
      </c>
      <c r="BQ114" s="6">
        <f t="array" ref="BQ114">MIN(IF(ISBLANK(AE3:AE102),"",IF(AE3:AE102&gt;=BQ115-$AM104*(BQ117-BQ115),AE3:AE102,"")))</f>
        <v>1949</v>
      </c>
      <c r="BR114" s="6">
        <f t="array" ref="BR114">MIN(IF(ISBLANK(AF3:AF102),"",IF(AF3:AF102&gt;=BR115-$AM104*(BR117-BR115),AF3:AF102,"")))</f>
        <v>2277</v>
      </c>
      <c r="BS114" s="6">
        <f t="array" ref="BS114">MIN(IF(ISBLANK(AG3:AG102),"",IF(AG3:AG102&gt;=BS115-$AM104*(BS117-BS115),AG3:AG102,"")))</f>
        <v>1987</v>
      </c>
      <c r="BT114" s="6">
        <f t="array" ref="BT114">MIN(IF(ISBLANK(AH3:AH102),"",IF(AH3:AH102&gt;=BT115-$AM104*(BT117-BT115),AH3:AH102,"")))</f>
        <v>2004</v>
      </c>
      <c r="BU114" s="7">
        <f t="array" ref="BU114">MIN(IF(ISBLANK(AI3:AI102),"",IF(AI3:AI102&gt;=BU115-$AM104*(BU117-BU115),AI3:AI102,"")))</f>
        <v>2322</v>
      </c>
      <c r="BW114" s="15" t="s">
        <v>37</v>
      </c>
      <c r="BX114" s="15">
        <f>[1]!DAGOSTINO(A3:A102)</f>
        <v>22.782881962203003</v>
      </c>
      <c r="BY114" s="15">
        <f>[1]!DAGOSTINO(B3:B102)</f>
        <v>81.97333080436205</v>
      </c>
      <c r="BZ114" s="15">
        <f>[1]!DAGOSTINO(C3:C102)</f>
        <v>36.332372123142335</v>
      </c>
      <c r="CA114" s="15">
        <f>[1]!DAGOSTINO(D3:D102)</f>
        <v>12.380382829706244</v>
      </c>
      <c r="CB114" s="15">
        <f>[1]!DAGOSTINO(E3:E102)</f>
        <v>8.9276583584810965</v>
      </c>
      <c r="CC114" s="15">
        <f>[1]!DAGOSTINO(F3:F102)</f>
        <v>100.47177349196126</v>
      </c>
      <c r="CD114" s="15">
        <f>[1]!DAGOSTINO(G3:G102)</f>
        <v>16.311725889825158</v>
      </c>
      <c r="CE114" s="15">
        <f>[1]!DAGOSTINO(H3:H102)</f>
        <v>110.28792369942825</v>
      </c>
      <c r="CF114" s="15">
        <f>[1]!DAGOSTINO(I3:I102)</f>
        <v>87.186330749884206</v>
      </c>
      <c r="CG114" s="15">
        <f>[1]!DAGOSTINO(J3:J102)</f>
        <v>111.50578441462072</v>
      </c>
      <c r="CH114" s="15">
        <f>[1]!DAGOSTINO(K3:K102)</f>
        <v>61.497801298878329</v>
      </c>
      <c r="CI114" s="15">
        <f>[1]!DAGOSTINO(L3:L102)</f>
        <v>89.204096655393485</v>
      </c>
      <c r="CJ114" s="15">
        <f>[1]!DAGOSTINO(M3:M102)</f>
        <v>33.866630516304532</v>
      </c>
      <c r="CK114" s="15">
        <f>[1]!DAGOSTINO(N3:N102)</f>
        <v>69.12103248887226</v>
      </c>
      <c r="CL114" s="15">
        <f>[1]!DAGOSTINO(O3:O102)</f>
        <v>106.40558453477263</v>
      </c>
      <c r="CM114" s="15">
        <f>[1]!DAGOSTINO(P3:P102)</f>
        <v>118.19362234955085</v>
      </c>
      <c r="CN114" s="15">
        <f>[1]!DAGOSTINO(Q3:Q102)</f>
        <v>19.579792513063275</v>
      </c>
      <c r="CO114" s="15">
        <f>[1]!DAGOSTINO(R3:R102)</f>
        <v>32.274140311189356</v>
      </c>
      <c r="CP114" s="15">
        <f>[1]!DAGOSTINO(S3:S102)</f>
        <v>102.70645087227153</v>
      </c>
      <c r="CQ114" s="15">
        <f>[1]!DAGOSTINO(T3:T102)</f>
        <v>118.94266588074237</v>
      </c>
      <c r="CR114" s="15">
        <f>[1]!DAGOSTINO(U3:U102)</f>
        <v>68.345197519923673</v>
      </c>
      <c r="CS114" s="15">
        <f>[1]!DAGOSTINO(V3:V102)</f>
        <v>70.732484130534019</v>
      </c>
      <c r="CT114" s="15">
        <f>[1]!DAGOSTINO(W3:W102)</f>
        <v>138.6535761772862</v>
      </c>
      <c r="CU114" s="15">
        <f>[1]!DAGOSTINO(X3:X102)</f>
        <v>118.9393386570913</v>
      </c>
      <c r="CV114" s="15">
        <f>[1]!DAGOSTINO(Y3:Y102)</f>
        <v>109.6776371420263</v>
      </c>
      <c r="CW114" s="15">
        <f>[1]!DAGOSTINO(Z3:Z102)</f>
        <v>134.44310660026267</v>
      </c>
      <c r="CX114" s="15">
        <f>[1]!DAGOSTINO(AA3:AA102)</f>
        <v>55.555828774918353</v>
      </c>
      <c r="CY114" s="15">
        <f>[1]!DAGOSTINO(AB3:AB102)</f>
        <v>80.609300842097198</v>
      </c>
      <c r="CZ114" s="15">
        <f>[1]!DAGOSTINO(AC3:AC102)</f>
        <v>85.771274076894855</v>
      </c>
      <c r="DA114" s="15">
        <f>[1]!DAGOSTINO(AD3:AD102)</f>
        <v>87.156049566217433</v>
      </c>
      <c r="DB114" s="15">
        <f>[1]!DAGOSTINO(AE3:AE102)</f>
        <v>129.57393657914943</v>
      </c>
      <c r="DC114" s="15">
        <f>[1]!DAGOSTINO(AF3:AF102)</f>
        <v>29.451417620621754</v>
      </c>
      <c r="DD114" s="15">
        <f>[1]!DAGOSTINO(AG3:AG102)</f>
        <v>116.09298266298572</v>
      </c>
      <c r="DE114" s="15">
        <f>[1]!DAGOSTINO(AH3:AH102)</f>
        <v>108.67022308294078</v>
      </c>
      <c r="DF114" s="15">
        <f>[1]!DAGOSTINO(AI3:AI102)</f>
        <v>20.280781239133944</v>
      </c>
    </row>
    <row r="115" spans="1:110" x14ac:dyDescent="0.45">
      <c r="A115" t="s">
        <v>9</v>
      </c>
      <c r="B115">
        <f>B116-B117</f>
        <v>29736</v>
      </c>
      <c r="C115">
        <f t="shared" ref="C115:AJ115" si="16">C116-C117</f>
        <v>3078</v>
      </c>
      <c r="D115">
        <f t="shared" si="16"/>
        <v>47784</v>
      </c>
      <c r="E115">
        <f t="shared" si="16"/>
        <v>2332</v>
      </c>
      <c r="F115">
        <f t="shared" si="16"/>
        <v>19930</v>
      </c>
      <c r="G115">
        <f t="shared" si="16"/>
        <v>4480</v>
      </c>
      <c r="H115">
        <f t="shared" si="16"/>
        <v>4524</v>
      </c>
      <c r="I115">
        <f t="shared" si="16"/>
        <v>3284</v>
      </c>
      <c r="J115">
        <f t="shared" si="16"/>
        <v>4287</v>
      </c>
      <c r="K115">
        <f t="shared" si="16"/>
        <v>2491</v>
      </c>
      <c r="L115">
        <f t="shared" si="16"/>
        <v>12051</v>
      </c>
      <c r="M115">
        <f t="shared" si="16"/>
        <v>2433</v>
      </c>
      <c r="N115">
        <f t="shared" si="16"/>
        <v>9023</v>
      </c>
      <c r="O115">
        <f t="shared" si="16"/>
        <v>3032</v>
      </c>
      <c r="P115">
        <f t="shared" si="16"/>
        <v>7096</v>
      </c>
      <c r="Q115">
        <f t="shared" si="16"/>
        <v>5415</v>
      </c>
      <c r="R115">
        <f t="shared" si="16"/>
        <v>3166</v>
      </c>
      <c r="S115">
        <f t="shared" si="16"/>
        <v>2191</v>
      </c>
      <c r="T115">
        <f t="shared" si="16"/>
        <v>4527</v>
      </c>
      <c r="U115">
        <f t="shared" si="16"/>
        <v>2884</v>
      </c>
      <c r="V115">
        <f t="shared" si="16"/>
        <v>3415</v>
      </c>
      <c r="W115">
        <f t="shared" si="16"/>
        <v>3277</v>
      </c>
      <c r="X115">
        <f t="shared" si="16"/>
        <v>2557</v>
      </c>
      <c r="Y115" s="20">
        <f t="shared" si="16"/>
        <v>2904</v>
      </c>
      <c r="Z115" s="20">
        <f t="shared" si="16"/>
        <v>5288</v>
      </c>
      <c r="AA115" s="20">
        <f t="shared" si="16"/>
        <v>3439</v>
      </c>
      <c r="AB115" s="20">
        <f t="shared" si="16"/>
        <v>3488</v>
      </c>
      <c r="AC115" s="20">
        <f t="shared" si="16"/>
        <v>3354</v>
      </c>
      <c r="AD115" s="20">
        <f t="shared" si="16"/>
        <v>1765</v>
      </c>
      <c r="AE115" s="20">
        <f t="shared" si="16"/>
        <v>3431</v>
      </c>
      <c r="AF115" s="20">
        <f t="shared" si="16"/>
        <v>5646</v>
      </c>
      <c r="AG115">
        <f t="shared" si="16"/>
        <v>1096</v>
      </c>
      <c r="AH115">
        <f t="shared" si="16"/>
        <v>3131</v>
      </c>
      <c r="AI115">
        <f t="shared" si="16"/>
        <v>5065</v>
      </c>
      <c r="AJ115">
        <f t="shared" si="16"/>
        <v>985</v>
      </c>
      <c r="AL115" t="s">
        <v>23</v>
      </c>
      <c r="AM115" s="8">
        <f>_xlfn.QUARTILE.INC(A3:A102,1)</f>
        <v>8484.25</v>
      </c>
      <c r="AN115" s="9">
        <f t="shared" ref="AN115:BU115" si="17">_xlfn.QUARTILE.INC(B3:B102,1)</f>
        <v>2304</v>
      </c>
      <c r="AO115" s="9">
        <f t="shared" si="17"/>
        <v>11879</v>
      </c>
      <c r="AP115" s="9">
        <f t="shared" si="17"/>
        <v>2100.75</v>
      </c>
      <c r="AQ115" s="9">
        <f t="shared" si="17"/>
        <v>7990.75</v>
      </c>
      <c r="AR115" s="9">
        <f t="shared" si="17"/>
        <v>2835.5</v>
      </c>
      <c r="AS115" s="9">
        <f t="shared" si="17"/>
        <v>2752.5</v>
      </c>
      <c r="AT115" s="9">
        <f t="shared" si="17"/>
        <v>2281.5</v>
      </c>
      <c r="AU115" s="9">
        <f t="shared" si="17"/>
        <v>3262</v>
      </c>
      <c r="AV115" s="9">
        <f t="shared" si="17"/>
        <v>2369</v>
      </c>
      <c r="AW115" s="9">
        <f t="shared" si="17"/>
        <v>5792.25</v>
      </c>
      <c r="AX115" s="9">
        <f t="shared" si="17"/>
        <v>2358.25</v>
      </c>
      <c r="AY115" s="9">
        <f t="shared" si="17"/>
        <v>4338.75</v>
      </c>
      <c r="AZ115" s="9">
        <f t="shared" si="17"/>
        <v>2338.25</v>
      </c>
      <c r="BA115" s="9">
        <f t="shared" si="17"/>
        <v>5270.5</v>
      </c>
      <c r="BB115" s="9">
        <f t="shared" si="17"/>
        <v>1975</v>
      </c>
      <c r="BC115" s="9">
        <f t="shared" si="17"/>
        <v>3255</v>
      </c>
      <c r="BD115" s="9">
        <f t="shared" si="17"/>
        <v>2281.75</v>
      </c>
      <c r="BE115" s="9">
        <f t="shared" si="17"/>
        <v>3267.75</v>
      </c>
      <c r="BF115" s="9">
        <f t="shared" si="17"/>
        <v>2364.75</v>
      </c>
      <c r="BG115" s="9">
        <f t="shared" si="17"/>
        <v>2255.25</v>
      </c>
      <c r="BH115" s="9">
        <f t="shared" si="17"/>
        <v>2222.25</v>
      </c>
      <c r="BI115" s="9">
        <f t="shared" si="17"/>
        <v>2433</v>
      </c>
      <c r="BJ115" s="9">
        <f t="shared" si="17"/>
        <v>2276</v>
      </c>
      <c r="BK115" s="9">
        <f t="shared" si="17"/>
        <v>2201</v>
      </c>
      <c r="BL115" s="9">
        <f t="shared" si="17"/>
        <v>2483.5</v>
      </c>
      <c r="BM115" s="9">
        <f t="shared" si="17"/>
        <v>2136</v>
      </c>
      <c r="BN115" s="9">
        <f t="shared" si="17"/>
        <v>2124.5</v>
      </c>
      <c r="BO115" s="9">
        <f t="shared" si="17"/>
        <v>2472.75</v>
      </c>
      <c r="BP115" s="9">
        <f t="shared" si="17"/>
        <v>2225.5</v>
      </c>
      <c r="BQ115" s="9">
        <f t="shared" si="17"/>
        <v>2206.75</v>
      </c>
      <c r="BR115" s="9">
        <f t="shared" si="17"/>
        <v>2458</v>
      </c>
      <c r="BS115" s="9">
        <f t="shared" si="17"/>
        <v>2281</v>
      </c>
      <c r="BT115" s="9">
        <f t="shared" si="17"/>
        <v>2225.75</v>
      </c>
      <c r="BU115" s="10">
        <f t="shared" si="17"/>
        <v>2465.75</v>
      </c>
      <c r="BW115" t="s">
        <v>33</v>
      </c>
      <c r="BX115">
        <f>[1]!DPTEST(A3:A102)</f>
        <v>1.1291718454153887E-5</v>
      </c>
      <c r="BY115">
        <f>[1]!DPTEST(B3:B102)</f>
        <v>0</v>
      </c>
      <c r="BZ115">
        <f>[1]!DPTEST(C3:C102)</f>
        <v>1.2898096923841251E-8</v>
      </c>
      <c r="CA115">
        <f>[1]!DPTEST(D3:D102)</f>
        <v>2.0494344235394424E-3</v>
      </c>
      <c r="CB115">
        <f>[1]!DPTEST(E3:E102)</f>
        <v>1.1518173585136626E-2</v>
      </c>
      <c r="CC115">
        <f>[1]!DPTEST(F3:F102)</f>
        <v>0</v>
      </c>
      <c r="CD115">
        <f>[1]!DPTEST(G3:G102)</f>
        <v>2.8704747294872046E-4</v>
      </c>
      <c r="CE115">
        <f>[1]!DPTEST(H3:H102)</f>
        <v>0</v>
      </c>
      <c r="CF115">
        <f>[1]!DPTEST(I3:I102)</f>
        <v>0</v>
      </c>
      <c r="CG115">
        <f>[1]!DPTEST(J3:J102)</f>
        <v>0</v>
      </c>
      <c r="CH115">
        <f>[1]!DPTEST(K3:K102)</f>
        <v>4.4297898682543746E-14</v>
      </c>
      <c r="CI115">
        <f>[1]!DPTEST(L3:L102)</f>
        <v>0</v>
      </c>
      <c r="CJ115">
        <f>[1]!DPTEST(M3:M102)</f>
        <v>4.4254213071859283E-8</v>
      </c>
      <c r="CK115">
        <f>[1]!DPTEST(N3:N102)</f>
        <v>9.9920072216264089E-16</v>
      </c>
      <c r="CL115">
        <f>[1]!DPTEST(O3:O102)</f>
        <v>0</v>
      </c>
      <c r="CM115">
        <f>[1]!DPTEST(P3:P102)</f>
        <v>0</v>
      </c>
      <c r="CN115">
        <f>[1]!DPTEST(Q3:Q102)</f>
        <v>5.6014708130214252E-5</v>
      </c>
      <c r="CO115">
        <f>[1]!DPTEST(R3:R102)</f>
        <v>9.8120437774795732E-8</v>
      </c>
      <c r="CP115">
        <f>[1]!DPTEST(S3:S102)</f>
        <v>0</v>
      </c>
      <c r="CQ115">
        <f>[1]!DPTEST(T3:T102)</f>
        <v>0</v>
      </c>
      <c r="CR115">
        <f>[1]!DPTEST(U3:U102)</f>
        <v>1.4432899320127035E-15</v>
      </c>
      <c r="CS115">
        <f>[1]!DPTEST(V3:V102)</f>
        <v>4.4408920985006262E-16</v>
      </c>
      <c r="CT115">
        <f>[1]!DPTEST(W3:W102)</f>
        <v>0</v>
      </c>
      <c r="CU115">
        <f>[1]!DPTEST(X3:X102)</f>
        <v>0</v>
      </c>
      <c r="CV115">
        <f>[1]!DPTEST(Y3:Y102)</f>
        <v>0</v>
      </c>
      <c r="CW115">
        <f>[1]!DPTEST(Z3:Z102)</f>
        <v>0</v>
      </c>
      <c r="CX115">
        <f>[1]!DPTEST(AA3:AA102)</f>
        <v>8.6342044625098424E-13</v>
      </c>
      <c r="CY115">
        <f>[1]!DPTEST(AB3:AB102)</f>
        <v>0</v>
      </c>
      <c r="CZ115">
        <f>[1]!DPTEST(AC3:AC102)</f>
        <v>0</v>
      </c>
      <c r="DA115">
        <f>[1]!DPTEST(AD3:AD102)</f>
        <v>0</v>
      </c>
      <c r="DB115">
        <f>[1]!DPTEST(AE3:AE102)</f>
        <v>0</v>
      </c>
      <c r="DC115">
        <f>[1]!DPTEST(AF3:AF102)</f>
        <v>4.0244443055836854E-7</v>
      </c>
      <c r="DD115">
        <f>[1]!DPTEST(AG3:AG102)</f>
        <v>0</v>
      </c>
      <c r="DE115">
        <f>[1]!DPTEST(AH3:AH102)</f>
        <v>0</v>
      </c>
      <c r="DF115">
        <f>[1]!DPTEST(AI3:AI102)</f>
        <v>3.9453388549604007E-5</v>
      </c>
    </row>
    <row r="116" spans="1:110" x14ac:dyDescent="0.45">
      <c r="A116" t="s">
        <v>10</v>
      </c>
      <c r="B116">
        <f>MAX(A3:A102)</f>
        <v>33350</v>
      </c>
      <c r="C116">
        <f t="shared" ref="C116:AJ116" si="18">MAX(B3:B102)</f>
        <v>4865</v>
      </c>
      <c r="D116">
        <f t="shared" si="18"/>
        <v>53725</v>
      </c>
      <c r="E116">
        <f t="shared" si="18"/>
        <v>3373</v>
      </c>
      <c r="F116">
        <f t="shared" si="18"/>
        <v>25918</v>
      </c>
      <c r="G116">
        <f t="shared" si="18"/>
        <v>6924</v>
      </c>
      <c r="H116">
        <f t="shared" si="18"/>
        <v>6208</v>
      </c>
      <c r="I116">
        <f t="shared" si="18"/>
        <v>4826</v>
      </c>
      <c r="J116">
        <f t="shared" si="18"/>
        <v>6754</v>
      </c>
      <c r="K116">
        <f t="shared" si="18"/>
        <v>4577</v>
      </c>
      <c r="L116">
        <f t="shared" si="18"/>
        <v>16576</v>
      </c>
      <c r="M116">
        <f t="shared" si="18"/>
        <v>4544</v>
      </c>
      <c r="N116">
        <f t="shared" si="18"/>
        <v>12339</v>
      </c>
      <c r="O116">
        <f t="shared" si="18"/>
        <v>4440</v>
      </c>
      <c r="P116">
        <f t="shared" si="18"/>
        <v>11410</v>
      </c>
      <c r="Q116">
        <f t="shared" si="18"/>
        <v>6473</v>
      </c>
      <c r="R116">
        <f t="shared" si="18"/>
        <v>5448</v>
      </c>
      <c r="S116">
        <f t="shared" si="18"/>
        <v>3192</v>
      </c>
      <c r="T116">
        <f t="shared" si="18"/>
        <v>6830</v>
      </c>
      <c r="U116">
        <f t="shared" si="18"/>
        <v>5048</v>
      </c>
      <c r="V116">
        <f t="shared" si="18"/>
        <v>4803</v>
      </c>
      <c r="W116">
        <f t="shared" si="18"/>
        <v>5249</v>
      </c>
      <c r="X116">
        <f t="shared" si="18"/>
        <v>4829</v>
      </c>
      <c r="Y116" s="20">
        <f t="shared" si="18"/>
        <v>5018</v>
      </c>
      <c r="Z116" s="20">
        <f t="shared" si="18"/>
        <v>7334</v>
      </c>
      <c r="AA116" s="20">
        <f t="shared" si="18"/>
        <v>5736</v>
      </c>
      <c r="AB116" s="20">
        <f t="shared" si="18"/>
        <v>4671</v>
      </c>
      <c r="AC116" s="20">
        <f t="shared" si="18"/>
        <v>4820</v>
      </c>
      <c r="AD116" s="20">
        <f t="shared" si="18"/>
        <v>4016</v>
      </c>
      <c r="AE116" s="20">
        <f t="shared" si="18"/>
        <v>5156</v>
      </c>
      <c r="AF116" s="20">
        <f t="shared" si="18"/>
        <v>7595</v>
      </c>
      <c r="AG116">
        <f t="shared" si="18"/>
        <v>3373</v>
      </c>
      <c r="AH116">
        <f t="shared" si="18"/>
        <v>5118</v>
      </c>
      <c r="AI116">
        <f t="shared" si="18"/>
        <v>7069</v>
      </c>
      <c r="AJ116">
        <f t="shared" si="18"/>
        <v>3307</v>
      </c>
      <c r="AL116" t="s">
        <v>3</v>
      </c>
      <c r="AM116" s="8">
        <f>MEDIAN(A3:A102)</f>
        <v>11325.5</v>
      </c>
      <c r="AN116" s="9">
        <f t="shared" ref="AN116:BU116" si="19">MEDIAN(B3:B102)</f>
        <v>2428.5</v>
      </c>
      <c r="AO116" s="9">
        <f t="shared" si="19"/>
        <v>16253</v>
      </c>
      <c r="AP116" s="9">
        <f t="shared" si="19"/>
        <v>2354</v>
      </c>
      <c r="AQ116" s="9">
        <f t="shared" si="19"/>
        <v>10990</v>
      </c>
      <c r="AR116" s="9">
        <f t="shared" si="19"/>
        <v>3050</v>
      </c>
      <c r="AS116" s="9">
        <f t="shared" si="19"/>
        <v>3348.5</v>
      </c>
      <c r="AT116" s="9">
        <f t="shared" si="19"/>
        <v>2384</v>
      </c>
      <c r="AU116" s="9">
        <f t="shared" si="19"/>
        <v>3469.5</v>
      </c>
      <c r="AV116" s="9">
        <f t="shared" si="19"/>
        <v>2518</v>
      </c>
      <c r="AW116" s="9">
        <f t="shared" si="19"/>
        <v>6300</v>
      </c>
      <c r="AX116" s="9">
        <f t="shared" si="19"/>
        <v>2497.5</v>
      </c>
      <c r="AY116" s="9">
        <f t="shared" si="19"/>
        <v>5271.5</v>
      </c>
      <c r="AZ116" s="9">
        <f t="shared" si="19"/>
        <v>2441.5</v>
      </c>
      <c r="BA116" s="9">
        <f t="shared" si="19"/>
        <v>5625.5</v>
      </c>
      <c r="BB116" s="9">
        <f t="shared" si="19"/>
        <v>2143</v>
      </c>
      <c r="BC116" s="9">
        <f t="shared" si="19"/>
        <v>3505.5</v>
      </c>
      <c r="BD116" s="9">
        <f t="shared" si="19"/>
        <v>2452.5</v>
      </c>
      <c r="BE116" s="9">
        <f t="shared" si="19"/>
        <v>3468</v>
      </c>
      <c r="BF116" s="9">
        <f t="shared" si="19"/>
        <v>2469.5</v>
      </c>
      <c r="BG116" s="9">
        <f t="shared" si="19"/>
        <v>2402</v>
      </c>
      <c r="BH116" s="9">
        <f t="shared" si="19"/>
        <v>2340.5</v>
      </c>
      <c r="BI116" s="9">
        <f t="shared" si="19"/>
        <v>2507.5</v>
      </c>
      <c r="BJ116" s="9">
        <f t="shared" si="19"/>
        <v>2399.5</v>
      </c>
      <c r="BK116" s="9">
        <f t="shared" si="19"/>
        <v>2352.5</v>
      </c>
      <c r="BL116" s="9">
        <f t="shared" si="19"/>
        <v>2574</v>
      </c>
      <c r="BM116" s="9">
        <f t="shared" si="19"/>
        <v>2283</v>
      </c>
      <c r="BN116" s="9">
        <f t="shared" si="19"/>
        <v>2245.5</v>
      </c>
      <c r="BO116" s="9">
        <f t="shared" si="19"/>
        <v>2552</v>
      </c>
      <c r="BP116" s="9">
        <f t="shared" si="19"/>
        <v>2355.5</v>
      </c>
      <c r="BQ116" s="9">
        <f t="shared" si="19"/>
        <v>2328</v>
      </c>
      <c r="BR116" s="9">
        <f t="shared" si="19"/>
        <v>2515.5</v>
      </c>
      <c r="BS116" s="9">
        <f t="shared" si="19"/>
        <v>2373</v>
      </c>
      <c r="BT116" s="9">
        <f t="shared" si="19"/>
        <v>2348.5</v>
      </c>
      <c r="BU116" s="10">
        <f t="shared" si="19"/>
        <v>2567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</row>
    <row r="117" spans="1:110" x14ac:dyDescent="0.45">
      <c r="A117" t="s">
        <v>11</v>
      </c>
      <c r="B117">
        <f>MIN(A3:A102)</f>
        <v>3614</v>
      </c>
      <c r="C117">
        <f t="shared" ref="C117:AJ117" si="20">MIN(B3:B102)</f>
        <v>1787</v>
      </c>
      <c r="D117">
        <f t="shared" si="20"/>
        <v>5941</v>
      </c>
      <c r="E117">
        <f t="shared" si="20"/>
        <v>1041</v>
      </c>
      <c r="F117">
        <f t="shared" si="20"/>
        <v>5988</v>
      </c>
      <c r="G117">
        <f t="shared" si="20"/>
        <v>2444</v>
      </c>
      <c r="H117">
        <f t="shared" si="20"/>
        <v>1684</v>
      </c>
      <c r="I117">
        <f t="shared" si="20"/>
        <v>1542</v>
      </c>
      <c r="J117">
        <f t="shared" si="20"/>
        <v>2467</v>
      </c>
      <c r="K117">
        <f t="shared" si="20"/>
        <v>2086</v>
      </c>
      <c r="L117">
        <f t="shared" si="20"/>
        <v>4525</v>
      </c>
      <c r="M117">
        <f t="shared" si="20"/>
        <v>2111</v>
      </c>
      <c r="N117">
        <f t="shared" si="20"/>
        <v>3316</v>
      </c>
      <c r="O117">
        <f t="shared" si="20"/>
        <v>1408</v>
      </c>
      <c r="P117">
        <f t="shared" si="20"/>
        <v>4314</v>
      </c>
      <c r="Q117">
        <f t="shared" si="20"/>
        <v>1058</v>
      </c>
      <c r="R117">
        <f t="shared" si="20"/>
        <v>2282</v>
      </c>
      <c r="S117">
        <f t="shared" si="20"/>
        <v>1001</v>
      </c>
      <c r="T117">
        <f t="shared" si="20"/>
        <v>2303</v>
      </c>
      <c r="U117">
        <f t="shared" si="20"/>
        <v>2164</v>
      </c>
      <c r="V117">
        <f t="shared" si="20"/>
        <v>1388</v>
      </c>
      <c r="W117">
        <f t="shared" si="20"/>
        <v>1972</v>
      </c>
      <c r="X117">
        <f t="shared" si="20"/>
        <v>2272</v>
      </c>
      <c r="Y117" s="20">
        <f t="shared" si="20"/>
        <v>2114</v>
      </c>
      <c r="Z117" s="20">
        <f t="shared" si="20"/>
        <v>2046</v>
      </c>
      <c r="AA117" s="20">
        <f t="shared" si="20"/>
        <v>2297</v>
      </c>
      <c r="AB117" s="20">
        <f t="shared" si="20"/>
        <v>1183</v>
      </c>
      <c r="AC117" s="20">
        <f t="shared" si="20"/>
        <v>1466</v>
      </c>
      <c r="AD117" s="20">
        <f t="shared" si="20"/>
        <v>2251</v>
      </c>
      <c r="AE117" s="20">
        <f t="shared" si="20"/>
        <v>1725</v>
      </c>
      <c r="AF117" s="20">
        <f t="shared" si="20"/>
        <v>1949</v>
      </c>
      <c r="AG117">
        <f t="shared" si="20"/>
        <v>2277</v>
      </c>
      <c r="AH117">
        <f t="shared" si="20"/>
        <v>1987</v>
      </c>
      <c r="AI117">
        <f t="shared" si="20"/>
        <v>2004</v>
      </c>
      <c r="AJ117">
        <f t="shared" si="20"/>
        <v>2322</v>
      </c>
      <c r="AL117" t="s">
        <v>24</v>
      </c>
      <c r="AM117" s="8">
        <f>_xlfn.QUARTILE.INC(A3:A102,3)</f>
        <v>16119.25</v>
      </c>
      <c r="AN117" s="9">
        <f t="shared" ref="AN117:BU117" si="21">_xlfn.QUARTILE.INC(B3:B102,3)</f>
        <v>2613</v>
      </c>
      <c r="AO117" s="9">
        <f t="shared" si="21"/>
        <v>21334.5</v>
      </c>
      <c r="AP117" s="9">
        <f t="shared" si="21"/>
        <v>2496</v>
      </c>
      <c r="AQ117" s="9">
        <f t="shared" si="21"/>
        <v>15009.25</v>
      </c>
      <c r="AR117" s="9">
        <f t="shared" si="21"/>
        <v>3281.5</v>
      </c>
      <c r="AS117" s="9">
        <f t="shared" si="21"/>
        <v>3610</v>
      </c>
      <c r="AT117" s="9">
        <f t="shared" si="21"/>
        <v>2516.25</v>
      </c>
      <c r="AU117" s="9">
        <f t="shared" si="21"/>
        <v>3703.25</v>
      </c>
      <c r="AV117" s="9">
        <f t="shared" si="21"/>
        <v>2648.5</v>
      </c>
      <c r="AW117" s="9">
        <f t="shared" si="21"/>
        <v>7226.25</v>
      </c>
      <c r="AX117" s="9">
        <f t="shared" si="21"/>
        <v>2674</v>
      </c>
      <c r="AY117" s="9">
        <f t="shared" si="21"/>
        <v>6462.25</v>
      </c>
      <c r="AZ117" s="9">
        <f t="shared" si="21"/>
        <v>2626.25</v>
      </c>
      <c r="BA117" s="9">
        <f t="shared" si="21"/>
        <v>6003</v>
      </c>
      <c r="BB117" s="9">
        <f t="shared" si="21"/>
        <v>2265.25</v>
      </c>
      <c r="BC117" s="9">
        <f t="shared" si="21"/>
        <v>3718.75</v>
      </c>
      <c r="BD117" s="9">
        <f t="shared" si="21"/>
        <v>2608.5</v>
      </c>
      <c r="BE117" s="9">
        <f t="shared" si="21"/>
        <v>3674.25</v>
      </c>
      <c r="BF117" s="9">
        <f t="shared" si="21"/>
        <v>2591.75</v>
      </c>
      <c r="BG117" s="9">
        <f t="shared" si="21"/>
        <v>2580.75</v>
      </c>
      <c r="BH117" s="9">
        <f t="shared" si="21"/>
        <v>2500.25</v>
      </c>
      <c r="BI117" s="9">
        <f t="shared" si="21"/>
        <v>2672.5</v>
      </c>
      <c r="BJ117" s="9">
        <f t="shared" si="21"/>
        <v>2570.75</v>
      </c>
      <c r="BK117" s="9">
        <f t="shared" si="21"/>
        <v>2520</v>
      </c>
      <c r="BL117" s="9">
        <f t="shared" si="21"/>
        <v>2811.75</v>
      </c>
      <c r="BM117" s="9">
        <f t="shared" si="21"/>
        <v>2447.25</v>
      </c>
      <c r="BN117" s="9">
        <f t="shared" si="21"/>
        <v>2389</v>
      </c>
      <c r="BO117" s="9">
        <f t="shared" si="21"/>
        <v>2717.25</v>
      </c>
      <c r="BP117" s="9">
        <f t="shared" si="21"/>
        <v>2535</v>
      </c>
      <c r="BQ117" s="9">
        <f t="shared" si="21"/>
        <v>2442.25</v>
      </c>
      <c r="BR117" s="9">
        <f t="shared" si="21"/>
        <v>2691.25</v>
      </c>
      <c r="BS117" s="9">
        <f t="shared" si="21"/>
        <v>2492.5</v>
      </c>
      <c r="BT117" s="9">
        <f t="shared" si="21"/>
        <v>2464.5</v>
      </c>
      <c r="BU117" s="10">
        <f t="shared" si="21"/>
        <v>2742.5</v>
      </c>
      <c r="BW117" s="1" t="s">
        <v>35</v>
      </c>
      <c r="BX117" s="14" t="str">
        <f>IF(BX115&lt;BX116,"no","yes")</f>
        <v>no</v>
      </c>
      <c r="BY117" s="14" t="str">
        <f t="shared" ref="BY117:DF117" si="22">IF(BY115&lt;BY116,"no","yes")</f>
        <v>no</v>
      </c>
      <c r="BZ117" s="14" t="str">
        <f t="shared" si="22"/>
        <v>no</v>
      </c>
      <c r="CA117" s="14" t="str">
        <f t="shared" si="22"/>
        <v>no</v>
      </c>
      <c r="CB117" s="14" t="str">
        <f t="shared" si="22"/>
        <v>no</v>
      </c>
      <c r="CC117" s="14" t="str">
        <f t="shared" si="22"/>
        <v>no</v>
      </c>
      <c r="CD117" s="14" t="str">
        <f t="shared" si="22"/>
        <v>no</v>
      </c>
      <c r="CE117" s="14" t="str">
        <f t="shared" si="22"/>
        <v>no</v>
      </c>
      <c r="CF117" s="14" t="str">
        <f t="shared" si="22"/>
        <v>no</v>
      </c>
      <c r="CG117" s="14" t="str">
        <f t="shared" si="22"/>
        <v>no</v>
      </c>
      <c r="CH117" s="14" t="str">
        <f t="shared" si="22"/>
        <v>no</v>
      </c>
      <c r="CI117" s="14" t="str">
        <f t="shared" si="22"/>
        <v>no</v>
      </c>
      <c r="CJ117" s="14" t="str">
        <f t="shared" si="22"/>
        <v>no</v>
      </c>
      <c r="CK117" s="14" t="str">
        <f t="shared" si="22"/>
        <v>no</v>
      </c>
      <c r="CL117" s="14" t="str">
        <f t="shared" si="22"/>
        <v>no</v>
      </c>
      <c r="CM117" s="14" t="str">
        <f t="shared" si="22"/>
        <v>no</v>
      </c>
      <c r="CN117" s="14" t="str">
        <f t="shared" si="22"/>
        <v>no</v>
      </c>
      <c r="CO117" s="14" t="str">
        <f t="shared" si="22"/>
        <v>no</v>
      </c>
      <c r="CP117" s="14" t="str">
        <f t="shared" si="22"/>
        <v>no</v>
      </c>
      <c r="CQ117" s="14" t="str">
        <f t="shared" si="22"/>
        <v>no</v>
      </c>
      <c r="CR117" s="14" t="str">
        <f t="shared" si="22"/>
        <v>no</v>
      </c>
      <c r="CS117" s="14" t="str">
        <f t="shared" si="22"/>
        <v>no</v>
      </c>
      <c r="CT117" s="14" t="str">
        <f t="shared" si="22"/>
        <v>no</v>
      </c>
      <c r="CU117" s="14" t="str">
        <f t="shared" si="22"/>
        <v>no</v>
      </c>
      <c r="CV117" s="14" t="str">
        <f t="shared" si="22"/>
        <v>no</v>
      </c>
      <c r="CW117" s="14" t="str">
        <f t="shared" si="22"/>
        <v>no</v>
      </c>
      <c r="CX117" s="14" t="str">
        <f t="shared" si="22"/>
        <v>no</v>
      </c>
      <c r="CY117" s="14" t="str">
        <f t="shared" si="22"/>
        <v>no</v>
      </c>
      <c r="CZ117" s="14" t="str">
        <f t="shared" si="22"/>
        <v>no</v>
      </c>
      <c r="DA117" s="14" t="str">
        <f t="shared" si="22"/>
        <v>no</v>
      </c>
      <c r="DB117" s="14" t="str">
        <f t="shared" si="22"/>
        <v>no</v>
      </c>
      <c r="DC117" s="14" t="str">
        <f t="shared" si="22"/>
        <v>no</v>
      </c>
      <c r="DD117" s="14" t="str">
        <f t="shared" si="22"/>
        <v>no</v>
      </c>
      <c r="DE117" s="14" t="str">
        <f t="shared" si="22"/>
        <v>no</v>
      </c>
      <c r="DF117" s="14" t="str">
        <f t="shared" si="22"/>
        <v>no</v>
      </c>
    </row>
    <row r="118" spans="1:110" x14ac:dyDescent="0.45">
      <c r="A118" t="s">
        <v>12</v>
      </c>
      <c r="B118">
        <f>SUM(A3:A102)</f>
        <v>1305505</v>
      </c>
      <c r="C118">
        <f t="shared" ref="C118:AJ118" si="23">SUM(B3:B102)</f>
        <v>252209</v>
      </c>
      <c r="D118">
        <f t="shared" si="23"/>
        <v>1732427</v>
      </c>
      <c r="E118">
        <f t="shared" si="23"/>
        <v>226226</v>
      </c>
      <c r="F118">
        <f t="shared" si="23"/>
        <v>1197895</v>
      </c>
      <c r="G118">
        <f t="shared" si="23"/>
        <v>316066</v>
      </c>
      <c r="H118">
        <f t="shared" si="23"/>
        <v>324313</v>
      </c>
      <c r="I118">
        <f t="shared" si="23"/>
        <v>242119</v>
      </c>
      <c r="J118">
        <f t="shared" si="23"/>
        <v>348938</v>
      </c>
      <c r="K118">
        <f t="shared" si="23"/>
        <v>254385</v>
      </c>
      <c r="L118">
        <f t="shared" si="23"/>
        <v>700672</v>
      </c>
      <c r="M118">
        <f t="shared" si="23"/>
        <v>256469</v>
      </c>
      <c r="N118">
        <f t="shared" si="23"/>
        <v>562159</v>
      </c>
      <c r="O118">
        <f t="shared" si="23"/>
        <v>250865</v>
      </c>
      <c r="P118">
        <f t="shared" si="23"/>
        <v>574046</v>
      </c>
      <c r="Q118">
        <f t="shared" si="23"/>
        <v>217322</v>
      </c>
      <c r="R118">
        <f t="shared" si="23"/>
        <v>349999</v>
      </c>
      <c r="S118">
        <f t="shared" si="23"/>
        <v>236110</v>
      </c>
      <c r="T118">
        <f t="shared" si="23"/>
        <v>351978</v>
      </c>
      <c r="U118">
        <f t="shared" si="23"/>
        <v>256447</v>
      </c>
      <c r="V118">
        <f t="shared" si="23"/>
        <v>251036</v>
      </c>
      <c r="W118">
        <f t="shared" si="23"/>
        <v>253780</v>
      </c>
      <c r="X118">
        <f t="shared" si="23"/>
        <v>258444</v>
      </c>
      <c r="Y118" s="20">
        <f t="shared" si="23"/>
        <v>247615</v>
      </c>
      <c r="Z118" s="20">
        <f t="shared" si="23"/>
        <v>254734</v>
      </c>
      <c r="AA118" s="20">
        <f t="shared" si="23"/>
        <v>269829</v>
      </c>
      <c r="AB118" s="20">
        <f t="shared" si="23"/>
        <v>228623</v>
      </c>
      <c r="AC118" s="20">
        <f t="shared" si="23"/>
        <v>237287</v>
      </c>
      <c r="AD118" s="20">
        <f t="shared" si="23"/>
        <v>260859</v>
      </c>
      <c r="AE118" s="20">
        <f t="shared" si="23"/>
        <v>250062</v>
      </c>
      <c r="AF118" s="20">
        <f t="shared" si="23"/>
        <v>249743</v>
      </c>
      <c r="AG118">
        <f t="shared" si="23"/>
        <v>257507</v>
      </c>
      <c r="AH118">
        <f t="shared" si="23"/>
        <v>248367</v>
      </c>
      <c r="AI118">
        <f t="shared" si="23"/>
        <v>253953</v>
      </c>
      <c r="AJ118">
        <f t="shared" si="23"/>
        <v>262014</v>
      </c>
      <c r="AL118" t="s">
        <v>25</v>
      </c>
      <c r="AM118" s="8">
        <f t="array" ref="AM118">MAX(IF(ISBLANK(A3:A102),"",IF(A3:A102&lt;=AM117+$AM104*(AM117-AM115),A3:A102,"")))</f>
        <v>28393</v>
      </c>
      <c r="AN118" s="9">
        <f t="array" ref="AN118">MAX(IF(ISBLANK(B3:B102),"",IF(B3:B102&lt;=AN117+$AM104*(AN117-AN115),B3:B102,"")))</f>
        <v>3110</v>
      </c>
      <c r="AO118" s="9">
        <f t="array" ref="AO118">MAX(IF(ISBLANK(C3:C102),"",IF(C3:C102&lt;=AO117+$AM104*(AO117-AO115),C3:C102,"")))</f>
        <v>38465</v>
      </c>
      <c r="AP118" s="9">
        <f t="array" ref="AP118">MAX(IF(ISBLANK(D3:D102),"",IF(D3:D102&lt;=AP117+$AM104*(AP117-AP115),D3:D102,"")))</f>
        <v>2992</v>
      </c>
      <c r="AQ118" s="9">
        <f t="array" ref="AQ118">MAX(IF(ISBLANK(E3:E102),"",IF(E3:E102&lt;=AQ117+$AM104*(AQ117-AQ115),E3:E102,"")))</f>
        <v>25918</v>
      </c>
      <c r="AR118" s="9">
        <f t="array" ref="AR118">MAX(IF(ISBLANK(F3:F102),"",IF(F3:F102&lt;=AR117+$AM104*(AR117-AR115),F3:F102,"")))</f>
        <v>4158</v>
      </c>
      <c r="AS118" s="9">
        <f t="array" ref="AS118">MAX(IF(ISBLANK(G3:G102),"",IF(G3:G102&lt;=AS117+$AM104*(AS117-AS115),G3:G102,"")))</f>
        <v>4943</v>
      </c>
      <c r="AT118" s="9">
        <f t="array" ref="AT118">MAX(IF(ISBLANK(H3:H102),"",IF(H3:H102&lt;=AT117+$AM104*(AT117-AT115),H3:H102,"")))</f>
        <v>2875</v>
      </c>
      <c r="AU118" s="9">
        <f t="array" ref="AU118">MAX(IF(ISBLANK(I3:I102),"",IF(I3:I102&lt;=AU117+$AM104*(AU117-AU115),I3:I102,"")))</f>
        <v>4553</v>
      </c>
      <c r="AV118" s="9">
        <f t="array" ref="AV118">MAX(IF(ISBLANK(J3:J102),"",IF(J3:J102&lt;=AV117+$AM104*(AV117-AV115),J3:J102,"")))</f>
        <v>3112</v>
      </c>
      <c r="AW118" s="9">
        <f t="array" ref="AW118">MAX(IF(ISBLANK(K3:K102),"",IF(K3:K102&lt;=AW117+$AM104*(AW117-AW115),K3:K102,"")))</f>
        <v>10087</v>
      </c>
      <c r="AX118" s="9">
        <f t="array" ref="AX118">MAX(IF(ISBLANK(L3:L102),"",IF(L3:L102&lt;=AX117+$AM104*(AX117-AX115),L3:L102,"")))</f>
        <v>3290</v>
      </c>
      <c r="AY118" s="9">
        <f t="array" ref="AY118">MAX(IF(ISBLANK(M3:M102),"",IF(M3:M102&lt;=AY117+$AM104*(AY117-AY115),M3:M102,"")))</f>
        <v>10546</v>
      </c>
      <c r="AZ118" s="9">
        <f t="array" ref="AZ118">MAX(IF(ISBLANK(N3:N102),"",IF(N3:N102&lt;=AZ117+$AM104*(AZ117-AZ115),N3:N102,"")))</f>
        <v>3060</v>
      </c>
      <c r="BA118" s="9">
        <f t="array" ref="BA118">MAX(IF(ISBLANK(O3:O102),"",IF(O3:O102&lt;=BA117+$AM104*(BA117-BA115),O3:O102,"")))</f>
        <v>6957</v>
      </c>
      <c r="BB118" s="9">
        <f t="array" ref="BB118">MAX(IF(ISBLANK(P3:P102),"",IF(P3:P102&lt;=BB117+$AM104*(BB117-BB115),P3:P102,"")))</f>
        <v>2885</v>
      </c>
      <c r="BC118" s="9">
        <f t="array" ref="BC118">MAX(IF(ISBLANK(Q3:Q102),"",IF(Q3:Q102&lt;=BC117+$AM104*(BC117-BC115),Q3:Q102,"")))</f>
        <v>4530</v>
      </c>
      <c r="BD118" s="9">
        <f t="array" ref="BD118">MAX(IF(ISBLANK(R3:R102),"",IF(R3:R102&lt;=BD117+$AM104*(BD117-BD115),R3:R102,"")))</f>
        <v>3192</v>
      </c>
      <c r="BE118" s="9">
        <f t="array" ref="BE118">MAX(IF(ISBLANK(S3:S102),"",IF(S3:S102&lt;=BE117+$AM104*(BE117-BE115),S3:S102,"")))</f>
        <v>4325</v>
      </c>
      <c r="BF118" s="9">
        <f t="array" ref="BF118">MAX(IF(ISBLANK(T3:T102),"",IF(T3:T102&lt;=BF117+$AM104*(BF117-BF115),T3:T102,"")))</f>
        <v>2800</v>
      </c>
      <c r="BG118" s="9">
        <f t="array" ref="BG118">MAX(IF(ISBLANK(U3:U102),"",IF(U3:U102&lt;=BG117+$AM104*(BG117-BG115),U3:U102,"")))</f>
        <v>3188</v>
      </c>
      <c r="BH118" s="9">
        <f t="array" ref="BH118">MAX(IF(ISBLANK(V3:V102),"",IF(V3:V102&lt;=BH117+$AM104*(BH117-BH115),V3:V102,"")))</f>
        <v>2966</v>
      </c>
      <c r="BI118" s="9">
        <f t="array" ref="BI118">MAX(IF(ISBLANK(W3:W102),"",IF(W3:W102&lt;=BI117+$AM104*(BI117-BI115),W3:W102,"")))</f>
        <v>3105</v>
      </c>
      <c r="BJ118" s="9">
        <f t="array" ref="BJ118">MAX(IF(ISBLANK(X3:X102),"",IF(X3:X102&lt;=BJ117+$AM104*(BJ117-BJ115),X3:X102,"")))</f>
        <v>2803</v>
      </c>
      <c r="BK118" s="9">
        <f t="array" ref="BK118">MAX(IF(ISBLANK(Y3:Y102),"",IF(Y3:Y102&lt;=BK117+$AM104*(BK117-BK115),Y3:Y102,"")))</f>
        <v>2964</v>
      </c>
      <c r="BL118" s="9">
        <f t="array" ref="BL118">MAX(IF(ISBLANK(Z3:Z102),"",IF(Z3:Z102&lt;=BL117+$AM104*(BL117-BL115),Z3:Z102,"")))</f>
        <v>3389</v>
      </c>
      <c r="BM118" s="9">
        <f t="array" ref="BM118">MAX(IF(ISBLANK(AA3:AA102),"",IF(AA3:AA102&lt;=BM117+$AM104*(BM117-BM115),AA3:AA102,"")))</f>
        <v>3047</v>
      </c>
      <c r="BN118" s="9">
        <f t="array" ref="BN118">MAX(IF(ISBLANK(AB3:AB102),"",IF(AB3:AB102&lt;=BN117+$AM104*(BN117-BN115),AB3:AB102,"")))</f>
        <v>2950</v>
      </c>
      <c r="BO118" s="9">
        <f t="array" ref="BO118">MAX(IF(ISBLANK(AC3:AC102),"",IF(AC3:AC102&lt;=BO117+$AM104*(BO117-BO115),AC3:AC102,"")))</f>
        <v>3085</v>
      </c>
      <c r="BP118" s="9">
        <f t="array" ref="BP118">MAX(IF(ISBLANK(AD3:AD102),"",IF(AD3:AD102&lt;=BP117+$AM104*(BP117-BP115),AD3:AD102,"")))</f>
        <v>3070</v>
      </c>
      <c r="BQ118" s="9">
        <f t="array" ref="BQ118">MAX(IF(ISBLANK(AE3:AE102),"",IF(AE3:AE102&lt;=BQ117+$AM104*(BQ117-BQ115),AE3:AE102,"")))</f>
        <v>2926</v>
      </c>
      <c r="BR118" s="9">
        <f t="array" ref="BR118">MAX(IF(ISBLANK(AF3:AF102),"",IF(AF3:AF102&lt;=BR117+$AM104*(BR117-BR115),AF3:AF102,"")))</f>
        <v>3038</v>
      </c>
      <c r="BS118" s="9">
        <f t="array" ref="BS118">MAX(IF(ISBLANK(AG3:AG102),"",IF(AG3:AG102&lt;=BS117+$AM104*(BS117-BS115),AG3:AG102,"")))</f>
        <v>2878</v>
      </c>
      <c r="BT118" s="9">
        <f t="array" ref="BT118">MAX(IF(ISBLANK(AH3:AH102),"",IF(AH3:AH102&lt;=BT117+$AM104*(BT117-BT115),AH3:AH102,"")))</f>
        <v>2949</v>
      </c>
      <c r="BU118" s="10">
        <f t="array" ref="BU118">MAX(IF(ISBLANK(AI3:AI102),"",IF(AI3:AI102&lt;=BU117+$AM104*(BU117-BU115),AI3:AI102,"")))</f>
        <v>3307</v>
      </c>
    </row>
    <row r="119" spans="1:110" x14ac:dyDescent="0.45">
      <c r="A119" t="s">
        <v>13</v>
      </c>
      <c r="B119">
        <f>COUNT(A3:A102)</f>
        <v>100</v>
      </c>
      <c r="C119">
        <f t="shared" ref="C119:AJ119" si="24">COUNT(B3:B102)</f>
        <v>100</v>
      </c>
      <c r="D119">
        <f t="shared" si="24"/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 s="20">
        <f t="shared" si="24"/>
        <v>100</v>
      </c>
      <c r="Z119" s="20">
        <f t="shared" si="24"/>
        <v>100</v>
      </c>
      <c r="AA119" s="20">
        <f t="shared" si="24"/>
        <v>100</v>
      </c>
      <c r="AB119" s="20">
        <f t="shared" si="24"/>
        <v>100</v>
      </c>
      <c r="AC119" s="20">
        <f t="shared" si="24"/>
        <v>100</v>
      </c>
      <c r="AD119" s="20">
        <f t="shared" si="24"/>
        <v>100</v>
      </c>
      <c r="AE119" s="20">
        <f t="shared" si="24"/>
        <v>100</v>
      </c>
      <c r="AF119" s="20">
        <f t="shared" si="24"/>
        <v>100</v>
      </c>
      <c r="AG119">
        <f t="shared" si="24"/>
        <v>100</v>
      </c>
      <c r="AH119">
        <f t="shared" si="24"/>
        <v>100</v>
      </c>
      <c r="AI119">
        <f t="shared" si="24"/>
        <v>100</v>
      </c>
      <c r="AJ119">
        <f t="shared" si="24"/>
        <v>100</v>
      </c>
      <c r="AL119" t="s">
        <v>1</v>
      </c>
      <c r="AM119" s="11">
        <f>AVERAGE(A3:A102)</f>
        <v>13055.05</v>
      </c>
      <c r="AN119" s="12">
        <f t="shared" ref="AN119:BU119" si="25">AVERAGE(B3:B102)</f>
        <v>2522.09</v>
      </c>
      <c r="AO119" s="12">
        <f t="shared" si="25"/>
        <v>17324.27</v>
      </c>
      <c r="AP119" s="12">
        <f t="shared" si="25"/>
        <v>2262.2600000000002</v>
      </c>
      <c r="AQ119" s="12">
        <f t="shared" si="25"/>
        <v>11978.95</v>
      </c>
      <c r="AR119" s="12">
        <f t="shared" si="25"/>
        <v>3160.66</v>
      </c>
      <c r="AS119" s="12">
        <f t="shared" si="25"/>
        <v>3243.13</v>
      </c>
      <c r="AT119" s="12">
        <f t="shared" si="25"/>
        <v>2421.19</v>
      </c>
      <c r="AU119" s="12">
        <f t="shared" si="25"/>
        <v>3489.38</v>
      </c>
      <c r="AV119" s="12">
        <f t="shared" si="25"/>
        <v>2543.85</v>
      </c>
      <c r="AW119" s="12">
        <f t="shared" si="25"/>
        <v>7006.72</v>
      </c>
      <c r="AX119" s="12">
        <f t="shared" si="25"/>
        <v>2564.69</v>
      </c>
      <c r="AY119" s="12">
        <f t="shared" si="25"/>
        <v>5621.59</v>
      </c>
      <c r="AZ119" s="12">
        <f t="shared" si="25"/>
        <v>2508.65</v>
      </c>
      <c r="BA119" s="12">
        <f t="shared" si="25"/>
        <v>5740.46</v>
      </c>
      <c r="BB119" s="12">
        <f t="shared" si="25"/>
        <v>2173.2199999999998</v>
      </c>
      <c r="BC119" s="12">
        <f t="shared" si="25"/>
        <v>3499.99</v>
      </c>
      <c r="BD119" s="12">
        <f t="shared" si="25"/>
        <v>2361.1</v>
      </c>
      <c r="BE119" s="12">
        <f t="shared" si="25"/>
        <v>3519.78</v>
      </c>
      <c r="BF119" s="12">
        <f t="shared" si="25"/>
        <v>2564.4699999999998</v>
      </c>
      <c r="BG119" s="12">
        <f t="shared" si="25"/>
        <v>2510.36</v>
      </c>
      <c r="BH119" s="12">
        <f t="shared" si="25"/>
        <v>2537.8000000000002</v>
      </c>
      <c r="BI119" s="12">
        <f t="shared" si="25"/>
        <v>2584.44</v>
      </c>
      <c r="BJ119" s="12">
        <f t="shared" si="25"/>
        <v>2476.15</v>
      </c>
      <c r="BK119" s="12">
        <f t="shared" si="25"/>
        <v>2547.34</v>
      </c>
      <c r="BL119" s="12">
        <f t="shared" si="25"/>
        <v>2698.29</v>
      </c>
      <c r="BM119" s="12">
        <f t="shared" si="25"/>
        <v>2286.23</v>
      </c>
      <c r="BN119" s="12">
        <f t="shared" si="25"/>
        <v>2372.87</v>
      </c>
      <c r="BO119" s="12">
        <f t="shared" si="25"/>
        <v>2608.59</v>
      </c>
      <c r="BP119" s="12">
        <f t="shared" si="25"/>
        <v>2500.62</v>
      </c>
      <c r="BQ119" s="12">
        <f t="shared" si="25"/>
        <v>2497.4299999999998</v>
      </c>
      <c r="BR119" s="12">
        <f t="shared" si="25"/>
        <v>2575.0700000000002</v>
      </c>
      <c r="BS119" s="12">
        <f t="shared" si="25"/>
        <v>2483.67</v>
      </c>
      <c r="BT119" s="12">
        <f t="shared" si="25"/>
        <v>2539.5300000000002</v>
      </c>
      <c r="BU119" s="13">
        <f t="shared" si="25"/>
        <v>2620.14</v>
      </c>
    </row>
    <row r="120" spans="1:110" x14ac:dyDescent="0.45">
      <c r="A120" t="s">
        <v>14</v>
      </c>
      <c r="B120">
        <f>GEOMEAN(A3:A102)</f>
        <v>11785.514567399643</v>
      </c>
      <c r="C120">
        <f t="shared" ref="C120:AJ120" si="26">GEOMEAN(B3:B102)</f>
        <v>2488.0275026402019</v>
      </c>
      <c r="D120">
        <f t="shared" si="26"/>
        <v>15782.162551021356</v>
      </c>
      <c r="E120">
        <f t="shared" si="26"/>
        <v>2221.4526846706694</v>
      </c>
      <c r="F120">
        <f t="shared" si="26"/>
        <v>11209.895176994618</v>
      </c>
      <c r="G120">
        <f t="shared" si="26"/>
        <v>3119.7822846597032</v>
      </c>
      <c r="H120">
        <f t="shared" si="26"/>
        <v>3159.2982507944907</v>
      </c>
      <c r="I120">
        <f t="shared" si="26"/>
        <v>2401.5212274618207</v>
      </c>
      <c r="J120">
        <f t="shared" si="26"/>
        <v>3456.6049709297577</v>
      </c>
      <c r="K120">
        <f t="shared" si="26"/>
        <v>2530.3103161152844</v>
      </c>
      <c r="L120">
        <f t="shared" si="26"/>
        <v>6782.8507244776556</v>
      </c>
      <c r="M120">
        <f t="shared" si="26"/>
        <v>2548.100517438902</v>
      </c>
      <c r="N120">
        <f t="shared" si="26"/>
        <v>5424.3045414028538</v>
      </c>
      <c r="O120">
        <f t="shared" si="26"/>
        <v>2488.2521950533583</v>
      </c>
      <c r="P120">
        <f t="shared" si="26"/>
        <v>5690.4548570477818</v>
      </c>
      <c r="Q120">
        <f t="shared" si="26"/>
        <v>2112.4518004920433</v>
      </c>
      <c r="R120">
        <f t="shared" si="26"/>
        <v>3473.6509917124968</v>
      </c>
      <c r="S120">
        <f t="shared" si="26"/>
        <v>2313.1353202409564</v>
      </c>
      <c r="T120">
        <f t="shared" si="26"/>
        <v>3491.8994709780873</v>
      </c>
      <c r="U120">
        <f t="shared" si="26"/>
        <v>2535.3235620231962</v>
      </c>
      <c r="V120">
        <f t="shared" si="26"/>
        <v>2459.1284410289909</v>
      </c>
      <c r="W120">
        <f t="shared" si="26"/>
        <v>2478.4679528399374</v>
      </c>
      <c r="X120">
        <f t="shared" si="26"/>
        <v>2571.7049174368021</v>
      </c>
      <c r="Y120" s="20">
        <f t="shared" si="26"/>
        <v>2454.9797676986591</v>
      </c>
      <c r="Z120" s="20">
        <f t="shared" si="26"/>
        <v>2475.7294091225053</v>
      </c>
      <c r="AA120" s="20">
        <f t="shared" si="26"/>
        <v>2672.2951720363822</v>
      </c>
      <c r="AB120" s="20">
        <f t="shared" si="26"/>
        <v>2230.5936187655275</v>
      </c>
      <c r="AC120" s="20">
        <f t="shared" si="26"/>
        <v>2322.6134599060888</v>
      </c>
      <c r="AD120" s="20">
        <f t="shared" si="26"/>
        <v>2599.5536067040944</v>
      </c>
      <c r="AE120" s="20">
        <f t="shared" si="26"/>
        <v>2447.7539111454676</v>
      </c>
      <c r="AF120" s="20">
        <f t="shared" si="26"/>
        <v>2435.178418244564</v>
      </c>
      <c r="AG120">
        <f t="shared" si="26"/>
        <v>2568.9744904703343</v>
      </c>
      <c r="AH120">
        <f t="shared" si="26"/>
        <v>2451.6898022564442</v>
      </c>
      <c r="AI120">
        <f t="shared" si="26"/>
        <v>2471.9376530647046</v>
      </c>
      <c r="AJ120">
        <f t="shared" si="26"/>
        <v>2612.4200855650079</v>
      </c>
    </row>
    <row r="121" spans="1:110" x14ac:dyDescent="0.45">
      <c r="A121" t="s">
        <v>15</v>
      </c>
      <c r="B121">
        <f>HARMEAN(A3:A102)</f>
        <v>10684.155080833472</v>
      </c>
      <c r="C121">
        <f t="shared" ref="C121:AJ121" si="27">HARMEAN(B3:B102)</f>
        <v>2459.7823468554657</v>
      </c>
      <c r="D121">
        <f t="shared" si="27"/>
        <v>14378.21911672679</v>
      </c>
      <c r="E121">
        <f t="shared" si="27"/>
        <v>2172.7111058234309</v>
      </c>
      <c r="F121">
        <f t="shared" si="27"/>
        <v>10517.428653003664</v>
      </c>
      <c r="G121">
        <f t="shared" si="27"/>
        <v>3086.3119970720954</v>
      </c>
      <c r="H121">
        <f t="shared" si="27"/>
        <v>3071.1505878553471</v>
      </c>
      <c r="I121">
        <f t="shared" si="27"/>
        <v>2383.8282989844797</v>
      </c>
      <c r="J121">
        <f t="shared" si="27"/>
        <v>3427.1828409098871</v>
      </c>
      <c r="K121">
        <f t="shared" si="27"/>
        <v>2518.5835605708985</v>
      </c>
      <c r="L121">
        <f t="shared" si="27"/>
        <v>6612.7652778862457</v>
      </c>
      <c r="M121">
        <f t="shared" si="27"/>
        <v>2533.6738238485864</v>
      </c>
      <c r="N121">
        <f t="shared" si="27"/>
        <v>5251.9839644258445</v>
      </c>
      <c r="O121">
        <f t="shared" si="27"/>
        <v>2468.7764584967322</v>
      </c>
      <c r="P121">
        <f t="shared" si="27"/>
        <v>5648.513596073708</v>
      </c>
      <c r="Q121">
        <f t="shared" si="27"/>
        <v>2061.410201735478</v>
      </c>
      <c r="R121">
        <f t="shared" si="27"/>
        <v>3447.2089751225199</v>
      </c>
      <c r="S121">
        <f t="shared" si="27"/>
        <v>2250.1969711079751</v>
      </c>
      <c r="T121">
        <f t="shared" si="27"/>
        <v>3467.0202004034263</v>
      </c>
      <c r="U121">
        <f t="shared" si="27"/>
        <v>2514.3800314464875</v>
      </c>
      <c r="V121">
        <f t="shared" si="27"/>
        <v>2415.6960459147517</v>
      </c>
      <c r="W121">
        <f t="shared" si="27"/>
        <v>2435.2614139512175</v>
      </c>
      <c r="X121">
        <f t="shared" si="27"/>
        <v>2561.4502626058556</v>
      </c>
      <c r="Y121" s="20">
        <f t="shared" si="27"/>
        <v>2438.3017113869364</v>
      </c>
      <c r="Z121" s="20">
        <f t="shared" si="27"/>
        <v>2429.2389410660926</v>
      </c>
      <c r="AA121" s="20">
        <f t="shared" si="27"/>
        <v>2653.1989407703777</v>
      </c>
      <c r="AB121" s="20">
        <f t="shared" si="27"/>
        <v>2174.5912748135911</v>
      </c>
      <c r="AC121" s="20">
        <f t="shared" si="27"/>
        <v>2284.2194133164899</v>
      </c>
      <c r="AD121" s="20">
        <f t="shared" si="27"/>
        <v>2591.4579268941638</v>
      </c>
      <c r="AE121" s="20">
        <f t="shared" si="27"/>
        <v>2409.1433756217275</v>
      </c>
      <c r="AF121" s="20">
        <f t="shared" si="27"/>
        <v>2395.734308416856</v>
      </c>
      <c r="AG121">
        <f t="shared" si="27"/>
        <v>2563.153304958068</v>
      </c>
      <c r="AH121">
        <f t="shared" si="27"/>
        <v>2428.7492746641078</v>
      </c>
      <c r="AI121">
        <f t="shared" si="27"/>
        <v>2427.5276094770711</v>
      </c>
      <c r="AJ121">
        <f t="shared" si="27"/>
        <v>2605.04557405882</v>
      </c>
      <c r="AL121" t="s">
        <v>20</v>
      </c>
      <c r="AM121" s="3">
        <f>IF(MIN(AM114:BU114)&gt;=0,0,MIN(AM114:BU114))</f>
        <v>0</v>
      </c>
    </row>
    <row r="122" spans="1:110" x14ac:dyDescent="0.45">
      <c r="A122" t="s">
        <v>16</v>
      </c>
      <c r="B122">
        <f>AVEDEV(A3:A102)</f>
        <v>4784.2589999999991</v>
      </c>
      <c r="C122">
        <f t="shared" ref="C122:AJ122" si="28">AVEDEV(B3:B102)</f>
        <v>283.15340000000003</v>
      </c>
      <c r="D122">
        <f t="shared" si="28"/>
        <v>5935.2024000000001</v>
      </c>
      <c r="E122">
        <f t="shared" si="28"/>
        <v>295.7375999999997</v>
      </c>
      <c r="F122">
        <f t="shared" si="28"/>
        <v>3722.8870000000011</v>
      </c>
      <c r="G122">
        <f t="shared" si="28"/>
        <v>365.17839999999995</v>
      </c>
      <c r="H122">
        <f t="shared" si="28"/>
        <v>541.28920000000016</v>
      </c>
      <c r="I122">
        <f t="shared" si="28"/>
        <v>195.28040000000004</v>
      </c>
      <c r="J122">
        <f t="shared" si="28"/>
        <v>328.0780000000002</v>
      </c>
      <c r="K122">
        <f t="shared" si="28"/>
        <v>183.89800000000011</v>
      </c>
      <c r="L122">
        <f t="shared" si="28"/>
        <v>1409.0712000000005</v>
      </c>
      <c r="M122">
        <f t="shared" si="28"/>
        <v>211.48799999999991</v>
      </c>
      <c r="N122">
        <f t="shared" si="28"/>
        <v>1243.4571999999996</v>
      </c>
      <c r="O122">
        <f t="shared" si="28"/>
        <v>220.03900000000013</v>
      </c>
      <c r="P122">
        <f t="shared" si="28"/>
        <v>524.10119999999984</v>
      </c>
      <c r="Q122">
        <f t="shared" si="28"/>
        <v>313.15320000000031</v>
      </c>
      <c r="R122">
        <f t="shared" si="28"/>
        <v>318.12999999999994</v>
      </c>
      <c r="S122">
        <f t="shared" si="28"/>
        <v>286.91600000000011</v>
      </c>
      <c r="T122">
        <f t="shared" si="28"/>
        <v>293.33800000000002</v>
      </c>
      <c r="U122">
        <f t="shared" si="28"/>
        <v>228.24859999999998</v>
      </c>
      <c r="V122">
        <f t="shared" si="28"/>
        <v>326.89520000000016</v>
      </c>
      <c r="W122">
        <f t="shared" si="28"/>
        <v>399.77600000000018</v>
      </c>
      <c r="X122">
        <f t="shared" si="28"/>
        <v>172.30960000000007</v>
      </c>
      <c r="Y122" s="20">
        <f t="shared" si="28"/>
        <v>215.34900000000007</v>
      </c>
      <c r="Z122" s="20">
        <f t="shared" si="28"/>
        <v>400.14359999999971</v>
      </c>
      <c r="AA122" s="20">
        <f t="shared" si="28"/>
        <v>243.06280000000024</v>
      </c>
      <c r="AB122" s="20">
        <f t="shared" si="28"/>
        <v>304.77459999999996</v>
      </c>
      <c r="AC122" s="20">
        <f t="shared" si="28"/>
        <v>326.3701999999995</v>
      </c>
      <c r="AD122" s="20">
        <f t="shared" si="28"/>
        <v>158.65620000000001</v>
      </c>
      <c r="AE122" s="20">
        <f t="shared" si="28"/>
        <v>339.25279999999975</v>
      </c>
      <c r="AF122" s="20">
        <f t="shared" si="28"/>
        <v>361.71940000000018</v>
      </c>
      <c r="AG122">
        <f t="shared" si="28"/>
        <v>143.12539999999993</v>
      </c>
      <c r="AH122">
        <f t="shared" si="28"/>
        <v>244.5381999999997</v>
      </c>
      <c r="AI122">
        <f t="shared" si="28"/>
        <v>397.81739999999957</v>
      </c>
      <c r="AJ122">
        <f t="shared" si="28"/>
        <v>166.01119999999995</v>
      </c>
    </row>
    <row r="123" spans="1:110" x14ac:dyDescent="0.45">
      <c r="A123" t="s">
        <v>17</v>
      </c>
      <c r="B123">
        <f>[1]!MAD(A3:A102)</f>
        <v>3129</v>
      </c>
      <c r="C123">
        <f>[1]!MAD(B3:B102)</f>
        <v>153.5</v>
      </c>
      <c r="D123">
        <f>[1]!MAD(C3:C102)</f>
        <v>4707.5</v>
      </c>
      <c r="E123">
        <f>[1]!MAD(D3:D102)</f>
        <v>183.5</v>
      </c>
      <c r="F123">
        <f>[1]!MAD(E3:E102)</f>
        <v>3171</v>
      </c>
      <c r="G123">
        <f>[1]!MAD(F3:F102)</f>
        <v>226</v>
      </c>
      <c r="H123">
        <f>[1]!MAD(G3:G102)</f>
        <v>401</v>
      </c>
      <c r="I123">
        <f>[1]!MAD(H3:H102)</f>
        <v>116</v>
      </c>
      <c r="J123">
        <f>[1]!MAD(I3:I102)</f>
        <v>221.5</v>
      </c>
      <c r="K123">
        <f>[1]!MAD(J3:J102)</f>
        <v>141.5</v>
      </c>
      <c r="L123">
        <f>[1]!MAD(K3:K102)</f>
        <v>589</v>
      </c>
      <c r="M123">
        <f>[1]!MAD(L3:L102)</f>
        <v>152</v>
      </c>
      <c r="N123">
        <f>[1]!MAD(M3:M102)</f>
        <v>1012</v>
      </c>
      <c r="O123">
        <f>[1]!MAD(N3:N102)</f>
        <v>140</v>
      </c>
      <c r="P123">
        <f>[1]!MAD(O3:O102)</f>
        <v>361.5</v>
      </c>
      <c r="Q123">
        <f>[1]!MAD(P3:P102)</f>
        <v>157.5</v>
      </c>
      <c r="R123">
        <f>[1]!MAD(Q3:Q102)</f>
        <v>239.5</v>
      </c>
      <c r="S123">
        <f>[1]!MAD(R3:R102)</f>
        <v>157.5</v>
      </c>
      <c r="T123">
        <f>[1]!MAD(S3:S102)</f>
        <v>203.5</v>
      </c>
      <c r="U123">
        <f>[1]!MAD(T3:T102)</f>
        <v>114</v>
      </c>
      <c r="V123">
        <f>[1]!MAD(U3:U102)</f>
        <v>159.5</v>
      </c>
      <c r="W123">
        <f>[1]!MAD(V3:V102)</f>
        <v>126</v>
      </c>
      <c r="X123">
        <f>[1]!MAD(W3:W102)</f>
        <v>86.5</v>
      </c>
      <c r="Y123" s="20">
        <f>[1]!MAD(X3:X102)</f>
        <v>144</v>
      </c>
      <c r="Z123" s="20">
        <f>[1]!MAD(Y3:Y102)</f>
        <v>158</v>
      </c>
      <c r="AA123" s="20">
        <f>[1]!MAD(Z3:Z102)</f>
        <v>127</v>
      </c>
      <c r="AB123" s="20">
        <f>[1]!MAD(AA3:AA102)</f>
        <v>159.5</v>
      </c>
      <c r="AC123" s="20">
        <f>[1]!MAD(AB3:AB102)</f>
        <v>129</v>
      </c>
      <c r="AD123" s="20">
        <f>[1]!MAD(AC3:AC102)</f>
        <v>114</v>
      </c>
      <c r="AE123" s="20">
        <f>[1]!MAD(AD3:AD102)</f>
        <v>138</v>
      </c>
      <c r="AF123" s="20">
        <f>[1]!MAD(AE3:AE102)</f>
        <v>119.5</v>
      </c>
      <c r="AG123">
        <f>[1]!MAD(AF3:AF102)</f>
        <v>101.5</v>
      </c>
      <c r="AH123">
        <f>[1]!MAD(AG3:AG102)</f>
        <v>106</v>
      </c>
      <c r="AI123">
        <f>[1]!MAD(AH3:AH102)</f>
        <v>121.5</v>
      </c>
      <c r="AJ123">
        <f>[1]!MAD(AI3:AI102)</f>
        <v>145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2161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1986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4091</v>
      </c>
      <c r="BI123" t="s">
        <v>30</v>
      </c>
      <c r="BJ123" t="s">
        <v>30</v>
      </c>
      <c r="BK123">
        <f>Y56</f>
        <v>2157</v>
      </c>
      <c r="BL123" t="s">
        <v>30</v>
      </c>
      <c r="BM123">
        <f>AA43</f>
        <v>4671</v>
      </c>
      <c r="BN123">
        <f>AB56</f>
        <v>1992</v>
      </c>
      <c r="BO123" t="s">
        <v>30</v>
      </c>
      <c r="BP123" t="s">
        <v>30</v>
      </c>
      <c r="BQ123">
        <f>AE56</f>
        <v>2187</v>
      </c>
      <c r="BR123" t="s">
        <v>30</v>
      </c>
      <c r="BS123" t="s">
        <v>30</v>
      </c>
      <c r="BT123">
        <f>AH56</f>
        <v>2425</v>
      </c>
      <c r="BU123" t="s">
        <v>30</v>
      </c>
    </row>
    <row r="124" spans="1:110" x14ac:dyDescent="0.45">
      <c r="A124" s="1" t="s">
        <v>18</v>
      </c>
      <c r="B124" s="1">
        <f>[1]!IQR(A3:A102,FALSE)</f>
        <v>7635</v>
      </c>
      <c r="C124" s="1">
        <f>[1]!IQR(B3:B102,FALSE)</f>
        <v>309</v>
      </c>
      <c r="D124" s="1">
        <f>[1]!IQR(C3:C102,FALSE)</f>
        <v>9455.5</v>
      </c>
      <c r="E124" s="1">
        <f>[1]!IQR(D3:D102,FALSE)</f>
        <v>395.25</v>
      </c>
      <c r="F124" s="1">
        <f>[1]!IQR(E3:E102,FALSE)</f>
        <v>7018.5</v>
      </c>
      <c r="G124" s="1">
        <f>[1]!IQR(F3:F102,FALSE)</f>
        <v>446</v>
      </c>
      <c r="H124" s="1">
        <f>[1]!IQR(G3:G102,FALSE)</f>
        <v>857.5</v>
      </c>
      <c r="I124" s="1">
        <f>[1]!IQR(H3:H102,FALSE)</f>
        <v>234.75</v>
      </c>
      <c r="J124" s="1">
        <f>[1]!IQR(I3:I102,FALSE)</f>
        <v>441.25</v>
      </c>
      <c r="K124" s="1">
        <f>[1]!IQR(J3:J102,FALSE)</f>
        <v>279.5</v>
      </c>
      <c r="L124" s="1">
        <f>[1]!IQR(K3:K102,FALSE)</f>
        <v>1434</v>
      </c>
      <c r="M124" s="1">
        <f>[1]!IQR(L3:L102,FALSE)</f>
        <v>315.75</v>
      </c>
      <c r="N124" s="1">
        <f>[1]!IQR(M3:M102,FALSE)</f>
        <v>2123.5</v>
      </c>
      <c r="O124" s="1">
        <f>[1]!IQR(N3:N102,FALSE)</f>
        <v>288</v>
      </c>
      <c r="P124" s="1">
        <f>[1]!IQR(O3:O102,FALSE)</f>
        <v>732.5</v>
      </c>
      <c r="Q124" s="1">
        <f>[1]!IQR(P3:P102,FALSE)</f>
        <v>290.25</v>
      </c>
      <c r="R124" s="1">
        <f>[1]!IQR(Q3:Q102,FALSE)</f>
        <v>463.75</v>
      </c>
      <c r="S124" s="1">
        <f>[1]!IQR(R3:R102,FALSE)</f>
        <v>326.75</v>
      </c>
      <c r="T124" s="1">
        <f>[1]!IQR(S3:S102,FALSE)</f>
        <v>406.5</v>
      </c>
      <c r="U124" s="1">
        <f>[1]!IQR(T3:T102,FALSE)</f>
        <v>227</v>
      </c>
      <c r="V124" s="1">
        <f>[1]!IQR(U3:U102,FALSE)</f>
        <v>325.5</v>
      </c>
      <c r="W124" s="1">
        <f>[1]!IQR(V3:V102,FALSE)</f>
        <v>278</v>
      </c>
      <c r="X124" s="1">
        <f>[1]!IQR(W3:W102,FALSE)</f>
        <v>239.5</v>
      </c>
      <c r="Y124" s="21">
        <f>[1]!IQR(X3:X102,FALSE)</f>
        <v>294.75</v>
      </c>
      <c r="Z124" s="21">
        <f>[1]!IQR(Y3:Y102,FALSE)</f>
        <v>319</v>
      </c>
      <c r="AA124" s="21">
        <f>[1]!IQR(Z3:Z102,FALSE)</f>
        <v>328.25</v>
      </c>
      <c r="AB124" s="21">
        <f>[1]!IQR(AA3:AA102,FALSE)</f>
        <v>311.25</v>
      </c>
      <c r="AC124" s="21">
        <f>[1]!IQR(AB3:AB102,FALSE)</f>
        <v>264.5</v>
      </c>
      <c r="AD124" s="21">
        <f>[1]!IQR(AC3:AC102,FALSE)</f>
        <v>244.5</v>
      </c>
      <c r="AE124" s="21">
        <f>[1]!IQR(AD3:AD102,FALSE)</f>
        <v>309.5</v>
      </c>
      <c r="AF124" s="21">
        <f>[1]!IQR(AE3:AE102,FALSE)</f>
        <v>235.5</v>
      </c>
      <c r="AG124" s="1">
        <f>[1]!IQR(AF3:AF102,FALSE)</f>
        <v>233.25</v>
      </c>
      <c r="AH124" s="1">
        <f>[1]!IQR(AG3:AG102,FALSE)</f>
        <v>211.5</v>
      </c>
      <c r="AI124" s="1">
        <f>[1]!IQR(AH3:AH102,FALSE)</f>
        <v>238.75</v>
      </c>
      <c r="AJ124" s="1">
        <f>[1]!IQR(AI3:AI102,FALSE)</f>
        <v>276.75</v>
      </c>
      <c r="BB124">
        <f>P56</f>
        <v>2264</v>
      </c>
    </row>
    <row r="125" spans="1:110" x14ac:dyDescent="0.45">
      <c r="Y125" s="20"/>
      <c r="Z125" s="20"/>
      <c r="AA125" s="20"/>
      <c r="AB125" s="20"/>
      <c r="AC125" s="20"/>
      <c r="AD125" s="20"/>
      <c r="AE125" s="20"/>
      <c r="AF125" s="20"/>
    </row>
    <row r="126" spans="1:110" x14ac:dyDescent="0.45">
      <c r="A126" t="s">
        <v>38</v>
      </c>
      <c r="Y126" s="20"/>
      <c r="Z126" s="20"/>
      <c r="AA126" s="20"/>
      <c r="AB126" s="20"/>
      <c r="AC126" s="20"/>
      <c r="AD126" s="20"/>
      <c r="AE126" s="20"/>
      <c r="AF126" s="20"/>
    </row>
    <row r="127" spans="1:110" x14ac:dyDescent="0.45">
      <c r="Y127" s="20"/>
      <c r="Z127" s="20"/>
      <c r="AA127" s="20"/>
      <c r="AB127" s="20"/>
      <c r="AC127" s="20"/>
      <c r="AD127" s="20"/>
      <c r="AE127" s="20"/>
      <c r="AF127" s="20"/>
    </row>
    <row r="128" spans="1:11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s="20" t="str">
        <f t="shared" si="29"/>
        <v>UFCenter HardLog Cbrt</v>
      </c>
      <c r="Z128" s="20" t="str">
        <f t="shared" si="29"/>
        <v>UFCenter HardLogVA Cbrt</v>
      </c>
      <c r="AA128" s="20" t="str">
        <f t="shared" si="29"/>
        <v>UFCenter HardLogFN Cbrt</v>
      </c>
      <c r="AB128" s="20" t="str">
        <f t="shared" si="29"/>
        <v>UFCenter Log Cbrt</v>
      </c>
      <c r="AC128" s="20" t="str">
        <f t="shared" si="29"/>
        <v>UFCenter LogVA Cbrt</v>
      </c>
      <c r="AD128" s="20" t="str">
        <f t="shared" si="29"/>
        <v>UFCenter LogFN Cbrt</v>
      </c>
      <c r="AE128" s="20" t="str">
        <f t="shared" si="29"/>
        <v>UFCenter Mul Cbrt</v>
      </c>
      <c r="AF128" s="20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</row>
    <row r="129" spans="1:37" x14ac:dyDescent="0.45">
      <c r="A129" t="s">
        <v>39</v>
      </c>
      <c r="B129" s="5">
        <f>MEDIAN(A3:A102)</f>
        <v>11325.5</v>
      </c>
      <c r="C129" s="6">
        <f t="shared" ref="C129:AJ129" si="30">MEDIAN(B3:B102)</f>
        <v>2428.5</v>
      </c>
      <c r="D129" s="6">
        <f t="shared" si="30"/>
        <v>16253</v>
      </c>
      <c r="E129" s="6">
        <f t="shared" si="30"/>
        <v>2354</v>
      </c>
      <c r="F129" s="6">
        <f t="shared" si="30"/>
        <v>10990</v>
      </c>
      <c r="G129" s="6">
        <f t="shared" si="30"/>
        <v>3050</v>
      </c>
      <c r="H129" s="6">
        <f t="shared" si="30"/>
        <v>3348.5</v>
      </c>
      <c r="I129" s="6">
        <f t="shared" si="30"/>
        <v>2384</v>
      </c>
      <c r="J129" s="6">
        <f t="shared" si="30"/>
        <v>3469.5</v>
      </c>
      <c r="K129" s="6">
        <f t="shared" si="30"/>
        <v>2518</v>
      </c>
      <c r="L129" s="6">
        <f t="shared" si="30"/>
        <v>6300</v>
      </c>
      <c r="M129" s="6">
        <f t="shared" si="30"/>
        <v>2497.5</v>
      </c>
      <c r="N129" s="6">
        <f t="shared" si="30"/>
        <v>5271.5</v>
      </c>
      <c r="O129" s="6">
        <f t="shared" si="30"/>
        <v>2441.5</v>
      </c>
      <c r="P129" s="6">
        <f t="shared" si="30"/>
        <v>5625.5</v>
      </c>
      <c r="Q129" s="6">
        <f t="shared" si="30"/>
        <v>2143</v>
      </c>
      <c r="R129" s="6">
        <f t="shared" si="30"/>
        <v>3505.5</v>
      </c>
      <c r="S129" s="6">
        <f t="shared" si="30"/>
        <v>2452.5</v>
      </c>
      <c r="T129" s="6">
        <f t="shared" si="30"/>
        <v>3468</v>
      </c>
      <c r="U129" s="6">
        <f t="shared" si="30"/>
        <v>2469.5</v>
      </c>
      <c r="V129" s="6">
        <f t="shared" si="30"/>
        <v>2402</v>
      </c>
      <c r="W129" s="6">
        <f t="shared" si="30"/>
        <v>2340.5</v>
      </c>
      <c r="X129" s="6">
        <f t="shared" si="30"/>
        <v>2507.5</v>
      </c>
      <c r="Y129" s="6">
        <f t="shared" si="30"/>
        <v>2399.5</v>
      </c>
      <c r="Z129" s="6">
        <f t="shared" si="30"/>
        <v>2352.5</v>
      </c>
      <c r="AA129" s="6">
        <f t="shared" si="30"/>
        <v>2574</v>
      </c>
      <c r="AB129" s="6">
        <f t="shared" si="30"/>
        <v>2283</v>
      </c>
      <c r="AC129" s="6">
        <f t="shared" si="30"/>
        <v>2245.5</v>
      </c>
      <c r="AD129" s="6">
        <f t="shared" si="30"/>
        <v>2552</v>
      </c>
      <c r="AE129" s="6">
        <f t="shared" si="30"/>
        <v>2355.5</v>
      </c>
      <c r="AF129" s="6">
        <f t="shared" si="30"/>
        <v>2328</v>
      </c>
      <c r="AG129" s="6">
        <f t="shared" si="30"/>
        <v>2515.5</v>
      </c>
      <c r="AH129" s="6">
        <f t="shared" si="30"/>
        <v>2373</v>
      </c>
      <c r="AI129" s="6">
        <f t="shared" si="30"/>
        <v>2348.5</v>
      </c>
      <c r="AJ129" s="7">
        <f t="shared" si="30"/>
        <v>2567</v>
      </c>
    </row>
    <row r="130" spans="1:37" x14ac:dyDescent="0.45">
      <c r="A130" t="s">
        <v>40</v>
      </c>
      <c r="B130" s="8">
        <f>[1]!RANK_SUM(A3:AI102, 1,1)</f>
        <v>330783</v>
      </c>
      <c r="C130" s="9">
        <f>[1]!RANK_SUM(A3:AI102, 2,1)</f>
        <v>129492.5</v>
      </c>
      <c r="D130" s="9">
        <f>[1]!RANK_SUM(A3:AI102, 3,1)</f>
        <v>338301</v>
      </c>
      <c r="E130" s="9">
        <f>[1]!RANK_SUM(A3:AI102, 4,1)</f>
        <v>91784</v>
      </c>
      <c r="F130" s="9">
        <f>[1]!RANK_SUM(A3:AI102, 5,1)</f>
        <v>330689</v>
      </c>
      <c r="G130" s="9">
        <f>[1]!RANK_SUM(A3:AI102, 6,1)</f>
        <v>236875.5</v>
      </c>
      <c r="H130" s="9">
        <f>[1]!RANK_SUM(A3:AI102, 7,1)</f>
        <v>221599.5</v>
      </c>
      <c r="I130" s="9">
        <f>[1]!RANK_SUM(A3:AI102, 8,1)</f>
        <v>112601</v>
      </c>
      <c r="J130" s="9">
        <f>[1]!RANK_SUM(A3:AI102, 9,1)</f>
        <v>257404</v>
      </c>
      <c r="K130" s="9">
        <f>[1]!RANK_SUM(A3:AI102, 10,1)</f>
        <v>148677</v>
      </c>
      <c r="L130" s="9">
        <f>[1]!RANK_SUM(A3:AI102, 11,1)</f>
        <v>312396.5</v>
      </c>
      <c r="M130" s="9">
        <f>[1]!RANK_SUM(A3:AI102, 12,1)</f>
        <v>149881.5</v>
      </c>
      <c r="N130" s="9">
        <f>[1]!RANK_SUM(A3:AI102, 13,1)</f>
        <v>299140</v>
      </c>
      <c r="O130" s="9">
        <f>[1]!RANK_SUM(A3:AI102, 14,1)</f>
        <v>134965</v>
      </c>
      <c r="P130" s="9">
        <f>[1]!RANK_SUM(A3:AI102, 15,1)</f>
        <v>302570</v>
      </c>
      <c r="Q130" s="9">
        <f>[1]!RANK_SUM(A3:AI102, 16,1)</f>
        <v>51640</v>
      </c>
      <c r="R130" s="9">
        <f>[1]!RANK_SUM(A3:AI102, 17,1)</f>
        <v>258298</v>
      </c>
      <c r="S130" s="9">
        <f>[1]!RANK_SUM(A3:AI102, 18,1)</f>
        <v>121399.5</v>
      </c>
      <c r="T130" s="9">
        <f>[1]!RANK_SUM(A3:AI102, 19,1)</f>
        <v>259537.5</v>
      </c>
      <c r="U130" s="9">
        <f>[1]!RANK_SUM(A3:AI102, 20,1)</f>
        <v>142024</v>
      </c>
      <c r="V130" s="9">
        <f>[1]!RANK_SUM(A3:AI102, 21,1)</f>
        <v>121031</v>
      </c>
      <c r="W130" s="9">
        <f>[1]!RANK_SUM(A3:AI102, 22,1)</f>
        <v>106920</v>
      </c>
      <c r="X130" s="9">
        <f>[1]!RANK_SUM(A3:AI102, 23,1)</f>
        <v>161114.5</v>
      </c>
      <c r="Y130" s="9">
        <f>[1]!RANK_SUM(A3:AI102, 24,1)</f>
        <v>119774.5</v>
      </c>
      <c r="Z130" s="9">
        <f>[1]!RANK_SUM(A3:AI102, 25,1)</f>
        <v>108450</v>
      </c>
      <c r="AA130" s="9">
        <f>[1]!RANK_SUM(A3:AI102, 26,1)</f>
        <v>181023</v>
      </c>
      <c r="AB130" s="9">
        <f>[1]!RANK_SUM(A3:AI102, 27,1)</f>
        <v>83165</v>
      </c>
      <c r="AC130" s="9">
        <f>[1]!RANK_SUM(A3:AI102, 28,1)</f>
        <v>79639.5</v>
      </c>
      <c r="AD130" s="9">
        <f>[1]!RANK_SUM(A3:AI102, 29,1)</f>
        <v>171041.5</v>
      </c>
      <c r="AE130" s="9">
        <f>[1]!RANK_SUM(A3:AI102, 30,1)</f>
        <v>108839</v>
      </c>
      <c r="AF130" s="9">
        <f>[1]!RANK_SUM(A3:AI102, 31,1)</f>
        <v>98206.5</v>
      </c>
      <c r="AG130" s="9">
        <f>[1]!RANK_SUM(A3:AI102, 32,1)</f>
        <v>164351</v>
      </c>
      <c r="AH130" s="9">
        <f>[1]!RANK_SUM(A3:AI102, 33,1)</f>
        <v>112858</v>
      </c>
      <c r="AI130" s="9">
        <f>[1]!RANK_SUM(A3:AI102, 34,1)</f>
        <v>106495.5</v>
      </c>
      <c r="AJ130" s="10">
        <f>[1]!RANK_SUM(A3:AI102, 35,1)</f>
        <v>173782.5</v>
      </c>
    </row>
    <row r="131" spans="1:37" x14ac:dyDescent="0.45">
      <c r="A131" t="s">
        <v>41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</row>
    <row r="132" spans="1:37" x14ac:dyDescent="0.45">
      <c r="A132" t="s">
        <v>42</v>
      </c>
      <c r="B132" s="11">
        <f>B130^2/B131</f>
        <v>1094173930.8900001</v>
      </c>
      <c r="C132" s="12">
        <f t="shared" ref="C132:AJ132" si="32">C130^2/C131</f>
        <v>167683075.5625</v>
      </c>
      <c r="D132" s="12">
        <f t="shared" si="32"/>
        <v>1144475666.01</v>
      </c>
      <c r="E132" s="12">
        <f t="shared" si="32"/>
        <v>84243026.560000002</v>
      </c>
      <c r="F132" s="12">
        <f t="shared" si="32"/>
        <v>1093552147.21</v>
      </c>
      <c r="G132" s="12">
        <f t="shared" si="32"/>
        <v>561100025.00250006</v>
      </c>
      <c r="H132" s="12">
        <f t="shared" si="32"/>
        <v>491063384.0025</v>
      </c>
      <c r="I132" s="12">
        <f t="shared" si="32"/>
        <v>126789852.01000001</v>
      </c>
      <c r="J132" s="12">
        <f t="shared" si="32"/>
        <v>662568192.15999997</v>
      </c>
      <c r="K132" s="12">
        <f t="shared" si="32"/>
        <v>221048503.28999999</v>
      </c>
      <c r="L132" s="12">
        <f t="shared" si="32"/>
        <v>975915732.12249994</v>
      </c>
      <c r="M132" s="12">
        <f t="shared" si="32"/>
        <v>224644640.42250001</v>
      </c>
      <c r="N132" s="12">
        <f t="shared" si="32"/>
        <v>894847396</v>
      </c>
      <c r="O132" s="12">
        <f t="shared" si="32"/>
        <v>182155512.25</v>
      </c>
      <c r="P132" s="12">
        <f t="shared" si="32"/>
        <v>915486049</v>
      </c>
      <c r="Q132" s="12">
        <f t="shared" si="32"/>
        <v>26666896</v>
      </c>
      <c r="R132" s="12">
        <f t="shared" si="32"/>
        <v>667178568.03999996</v>
      </c>
      <c r="S132" s="12">
        <f t="shared" si="32"/>
        <v>147378386.0025</v>
      </c>
      <c r="T132" s="12">
        <f t="shared" si="32"/>
        <v>673597139.0625</v>
      </c>
      <c r="U132" s="12">
        <f t="shared" si="32"/>
        <v>201708165.75999999</v>
      </c>
      <c r="V132" s="12">
        <f t="shared" si="32"/>
        <v>146485029.61000001</v>
      </c>
      <c r="W132" s="12">
        <f t="shared" si="32"/>
        <v>114318864</v>
      </c>
      <c r="X132" s="12">
        <f t="shared" si="32"/>
        <v>259578821.10249999</v>
      </c>
      <c r="Y132" s="12">
        <f t="shared" si="32"/>
        <v>143459308.5025</v>
      </c>
      <c r="Z132" s="12">
        <f t="shared" si="32"/>
        <v>117614025</v>
      </c>
      <c r="AA132" s="12">
        <f t="shared" si="32"/>
        <v>327693265.29000002</v>
      </c>
      <c r="AB132" s="12">
        <f t="shared" si="32"/>
        <v>69164172.25</v>
      </c>
      <c r="AC132" s="12">
        <f t="shared" si="32"/>
        <v>63424499.602499999</v>
      </c>
      <c r="AD132" s="12">
        <f t="shared" si="32"/>
        <v>292551947.22250003</v>
      </c>
      <c r="AE132" s="12">
        <f t="shared" si="32"/>
        <v>118459279.20999999</v>
      </c>
      <c r="AF132" s="12">
        <f t="shared" si="32"/>
        <v>96445166.422499999</v>
      </c>
      <c r="AG132" s="12">
        <f t="shared" si="32"/>
        <v>270112512.00999999</v>
      </c>
      <c r="AH132" s="12">
        <f t="shared" si="32"/>
        <v>127369281.64</v>
      </c>
      <c r="AI132" s="12">
        <f t="shared" si="32"/>
        <v>113412915.2025</v>
      </c>
      <c r="AJ132" s="13">
        <f t="shared" si="32"/>
        <v>302003573.0625</v>
      </c>
      <c r="AK132" s="17">
        <f>SUM(B132:AJ132)</f>
        <v>13118368947.485004</v>
      </c>
    </row>
    <row r="133" spans="1:37" x14ac:dyDescent="0.45">
      <c r="A133" t="s">
        <v>43</v>
      </c>
      <c r="AK133" s="17">
        <f>12*AK132/(AK131*(AK131+1))-3*(AK131+1)</f>
        <v>2343.9765674966384</v>
      </c>
    </row>
    <row r="134" spans="1:37" x14ac:dyDescent="0.45">
      <c r="A134" t="s">
        <v>44</v>
      </c>
      <c r="AK134" s="17">
        <f>AK133/(1-[1]!TiesCorrection(A3:AI102)/(3500*(3500^2-1)))</f>
        <v>2343.9788757761526</v>
      </c>
    </row>
    <row r="135" spans="1:37" x14ac:dyDescent="0.45">
      <c r="A135" t="s">
        <v>45</v>
      </c>
      <c r="AK135" s="17">
        <f>COUNTA(B128:AJ128)-1</f>
        <v>34</v>
      </c>
    </row>
    <row r="136" spans="1:37" x14ac:dyDescent="0.45">
      <c r="A136" t="s">
        <v>33</v>
      </c>
      <c r="AK136" s="17">
        <f>_xlfn.CHISQ.DIST.RT(AK134,AK135)</f>
        <v>0</v>
      </c>
    </row>
    <row r="137" spans="1:37" x14ac:dyDescent="0.45">
      <c r="A137" t="s">
        <v>34</v>
      </c>
      <c r="AK137" s="17">
        <v>0.05</v>
      </c>
    </row>
    <row r="138" spans="1:37" x14ac:dyDescent="0.45">
      <c r="A138" t="s">
        <v>46</v>
      </c>
      <c r="AK138" s="18" t="str">
        <f>IF(AK136&lt;AK137,"yes","no")</f>
        <v>yes</v>
      </c>
    </row>
  </sheetData>
  <conditionalFormatting sqref="B107:AJ107">
    <cfRule type="top10" dxfId="29" priority="9" bottom="1" rank="1"/>
    <cfRule type="top10" dxfId="28" priority="10" rank="1"/>
  </conditionalFormatting>
  <conditionalFormatting sqref="B109:AJ109">
    <cfRule type="top10" dxfId="27" priority="7" bottom="1" rank="1"/>
    <cfRule type="top10" dxfId="26" priority="8" rank="1"/>
  </conditionalFormatting>
  <conditionalFormatting sqref="B111:AJ111">
    <cfRule type="top10" dxfId="25" priority="5" bottom="1" rank="1"/>
    <cfRule type="top10" dxfId="24" priority="6" rank="1"/>
  </conditionalFormatting>
  <conditionalFormatting sqref="B116:AJ116">
    <cfRule type="top10" dxfId="23" priority="3" bottom="1" rank="1"/>
    <cfRule type="top10" dxfId="22" priority="4" rank="1"/>
  </conditionalFormatting>
  <conditionalFormatting sqref="B117:AJ117">
    <cfRule type="top10" dxfId="21" priority="1" bottom="1" rank="1"/>
    <cfRule type="top10" dxfId="2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48"/>
  <sheetViews>
    <sheetView tabSelected="1" zoomScale="70" zoomScaleNormal="70" workbookViewId="0">
      <selection activeCell="I21" sqref="I21"/>
    </sheetView>
  </sheetViews>
  <sheetFormatPr defaultRowHeight="14.25" x14ac:dyDescent="0.45"/>
  <sheetData>
    <row r="1" spans="1:35" x14ac:dyDescent="0.45">
      <c r="A1" t="s">
        <v>86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>
        <v>501</v>
      </c>
      <c r="B3">
        <v>512</v>
      </c>
      <c r="C3">
        <v>499</v>
      </c>
      <c r="D3">
        <v>512</v>
      </c>
      <c r="E3">
        <v>504</v>
      </c>
      <c r="F3">
        <v>477</v>
      </c>
      <c r="G3">
        <v>505</v>
      </c>
      <c r="H3">
        <v>512</v>
      </c>
      <c r="I3">
        <v>504</v>
      </c>
      <c r="J3">
        <v>512</v>
      </c>
      <c r="K3">
        <v>501</v>
      </c>
      <c r="L3">
        <v>494</v>
      </c>
      <c r="M3">
        <v>504</v>
      </c>
      <c r="N3">
        <v>494</v>
      </c>
      <c r="O3">
        <v>500</v>
      </c>
      <c r="P3">
        <v>467</v>
      </c>
      <c r="Q3">
        <v>499</v>
      </c>
      <c r="R3">
        <v>494</v>
      </c>
      <c r="S3">
        <v>499</v>
      </c>
      <c r="T3">
        <v>494</v>
      </c>
      <c r="U3">
        <v>505</v>
      </c>
      <c r="V3">
        <v>483</v>
      </c>
      <c r="W3">
        <v>503</v>
      </c>
      <c r="X3">
        <v>505</v>
      </c>
      <c r="Y3">
        <v>483</v>
      </c>
      <c r="Z3">
        <v>503</v>
      </c>
      <c r="AA3">
        <v>503</v>
      </c>
      <c r="AB3">
        <v>452</v>
      </c>
      <c r="AC3">
        <v>503</v>
      </c>
      <c r="AD3">
        <v>496</v>
      </c>
      <c r="AE3">
        <v>483</v>
      </c>
      <c r="AF3">
        <v>503</v>
      </c>
      <c r="AG3">
        <v>497</v>
      </c>
      <c r="AH3">
        <v>483</v>
      </c>
      <c r="AI3">
        <v>503</v>
      </c>
    </row>
    <row r="4" spans="1:35" x14ac:dyDescent="0.45">
      <c r="A4">
        <v>501</v>
      </c>
      <c r="B4">
        <v>512</v>
      </c>
      <c r="C4">
        <v>501</v>
      </c>
      <c r="D4">
        <v>512</v>
      </c>
      <c r="E4">
        <v>505</v>
      </c>
      <c r="F4">
        <v>474</v>
      </c>
      <c r="G4">
        <v>506</v>
      </c>
      <c r="H4">
        <v>512</v>
      </c>
      <c r="I4">
        <v>505</v>
      </c>
      <c r="J4">
        <v>512</v>
      </c>
      <c r="K4">
        <v>501</v>
      </c>
      <c r="L4">
        <v>476</v>
      </c>
      <c r="M4">
        <v>502</v>
      </c>
      <c r="N4">
        <v>476</v>
      </c>
      <c r="O4">
        <v>506</v>
      </c>
      <c r="P4">
        <v>463</v>
      </c>
      <c r="Q4">
        <v>503</v>
      </c>
      <c r="R4">
        <v>476</v>
      </c>
      <c r="S4">
        <v>502</v>
      </c>
      <c r="T4">
        <v>476</v>
      </c>
      <c r="U4">
        <v>496</v>
      </c>
      <c r="V4">
        <v>453</v>
      </c>
      <c r="W4">
        <v>503</v>
      </c>
      <c r="X4">
        <v>496</v>
      </c>
      <c r="Y4">
        <v>453</v>
      </c>
      <c r="Z4">
        <v>503</v>
      </c>
      <c r="AA4">
        <v>500</v>
      </c>
      <c r="AB4">
        <v>440</v>
      </c>
      <c r="AC4">
        <v>503</v>
      </c>
      <c r="AD4">
        <v>501</v>
      </c>
      <c r="AE4">
        <v>453</v>
      </c>
      <c r="AF4">
        <v>503</v>
      </c>
      <c r="AG4">
        <v>502</v>
      </c>
      <c r="AH4">
        <v>453</v>
      </c>
      <c r="AI4">
        <v>503</v>
      </c>
    </row>
    <row r="5" spans="1:35" x14ac:dyDescent="0.45">
      <c r="A5">
        <v>502</v>
      </c>
      <c r="B5">
        <v>512</v>
      </c>
      <c r="C5">
        <v>494</v>
      </c>
      <c r="D5">
        <v>512</v>
      </c>
      <c r="E5">
        <v>505</v>
      </c>
      <c r="F5">
        <v>465</v>
      </c>
      <c r="G5">
        <v>501</v>
      </c>
      <c r="H5">
        <v>512</v>
      </c>
      <c r="I5">
        <v>504</v>
      </c>
      <c r="J5">
        <v>512</v>
      </c>
      <c r="K5">
        <v>504</v>
      </c>
      <c r="L5">
        <v>481</v>
      </c>
      <c r="M5">
        <v>502</v>
      </c>
      <c r="N5">
        <v>481</v>
      </c>
      <c r="O5">
        <v>499</v>
      </c>
      <c r="P5">
        <v>463</v>
      </c>
      <c r="Q5">
        <v>501</v>
      </c>
      <c r="R5">
        <v>481</v>
      </c>
      <c r="S5">
        <v>504</v>
      </c>
      <c r="T5">
        <v>481</v>
      </c>
      <c r="U5">
        <v>502</v>
      </c>
      <c r="V5">
        <v>472</v>
      </c>
      <c r="W5">
        <v>503</v>
      </c>
      <c r="X5">
        <v>496</v>
      </c>
      <c r="Y5">
        <v>472</v>
      </c>
      <c r="Z5">
        <v>503</v>
      </c>
      <c r="AA5">
        <v>498</v>
      </c>
      <c r="AB5">
        <v>449</v>
      </c>
      <c r="AC5">
        <v>503</v>
      </c>
      <c r="AD5">
        <v>497</v>
      </c>
      <c r="AE5">
        <v>472</v>
      </c>
      <c r="AF5">
        <v>503</v>
      </c>
      <c r="AG5">
        <v>503</v>
      </c>
      <c r="AH5">
        <v>472</v>
      </c>
      <c r="AI5">
        <v>503</v>
      </c>
    </row>
    <row r="6" spans="1:35" x14ac:dyDescent="0.45">
      <c r="A6">
        <v>499</v>
      </c>
      <c r="B6">
        <v>512</v>
      </c>
      <c r="C6">
        <v>500</v>
      </c>
      <c r="D6">
        <v>512</v>
      </c>
      <c r="E6">
        <v>507</v>
      </c>
      <c r="F6">
        <v>473</v>
      </c>
      <c r="G6">
        <v>502</v>
      </c>
      <c r="H6">
        <v>512</v>
      </c>
      <c r="I6">
        <v>505</v>
      </c>
      <c r="J6">
        <v>512</v>
      </c>
      <c r="K6">
        <v>508</v>
      </c>
      <c r="L6">
        <v>483</v>
      </c>
      <c r="M6">
        <v>498</v>
      </c>
      <c r="N6">
        <v>483</v>
      </c>
      <c r="O6">
        <v>498</v>
      </c>
      <c r="P6">
        <v>479</v>
      </c>
      <c r="Q6">
        <v>501</v>
      </c>
      <c r="R6">
        <v>483</v>
      </c>
      <c r="S6">
        <v>503</v>
      </c>
      <c r="T6">
        <v>483</v>
      </c>
      <c r="U6">
        <v>501</v>
      </c>
      <c r="V6">
        <v>470</v>
      </c>
      <c r="W6">
        <v>503</v>
      </c>
      <c r="X6">
        <v>501</v>
      </c>
      <c r="Y6">
        <v>470</v>
      </c>
      <c r="Z6">
        <v>503</v>
      </c>
      <c r="AA6">
        <v>502</v>
      </c>
      <c r="AB6">
        <v>458</v>
      </c>
      <c r="AC6">
        <v>503</v>
      </c>
      <c r="AD6">
        <v>499</v>
      </c>
      <c r="AE6">
        <v>470</v>
      </c>
      <c r="AF6">
        <v>503</v>
      </c>
      <c r="AG6">
        <v>501</v>
      </c>
      <c r="AH6">
        <v>470</v>
      </c>
      <c r="AI6">
        <v>503</v>
      </c>
    </row>
    <row r="7" spans="1:35" x14ac:dyDescent="0.45">
      <c r="A7">
        <v>503</v>
      </c>
      <c r="B7">
        <v>512</v>
      </c>
      <c r="C7">
        <v>502</v>
      </c>
      <c r="D7">
        <v>512</v>
      </c>
      <c r="E7">
        <v>504</v>
      </c>
      <c r="F7">
        <v>476</v>
      </c>
      <c r="G7">
        <v>503</v>
      </c>
      <c r="H7">
        <v>512</v>
      </c>
      <c r="I7">
        <v>503</v>
      </c>
      <c r="J7">
        <v>512</v>
      </c>
      <c r="K7">
        <v>498</v>
      </c>
      <c r="L7">
        <v>496</v>
      </c>
      <c r="M7">
        <v>502</v>
      </c>
      <c r="N7">
        <v>496</v>
      </c>
      <c r="O7">
        <v>501</v>
      </c>
      <c r="P7">
        <v>491</v>
      </c>
      <c r="Q7">
        <v>500</v>
      </c>
      <c r="R7">
        <v>496</v>
      </c>
      <c r="S7">
        <v>499</v>
      </c>
      <c r="T7">
        <v>496</v>
      </c>
      <c r="U7">
        <v>494</v>
      </c>
      <c r="V7">
        <v>483</v>
      </c>
      <c r="W7">
        <v>503</v>
      </c>
      <c r="X7">
        <v>494</v>
      </c>
      <c r="Y7">
        <v>483</v>
      </c>
      <c r="Z7">
        <v>503</v>
      </c>
      <c r="AA7">
        <v>506</v>
      </c>
      <c r="AB7">
        <v>478</v>
      </c>
      <c r="AC7">
        <v>503</v>
      </c>
      <c r="AD7">
        <v>500</v>
      </c>
      <c r="AE7">
        <v>483</v>
      </c>
      <c r="AF7">
        <v>503</v>
      </c>
      <c r="AG7">
        <v>501</v>
      </c>
      <c r="AH7">
        <v>483</v>
      </c>
      <c r="AI7">
        <v>503</v>
      </c>
    </row>
    <row r="8" spans="1:35" x14ac:dyDescent="0.45">
      <c r="A8">
        <v>499</v>
      </c>
      <c r="B8">
        <v>512</v>
      </c>
      <c r="C8">
        <v>499</v>
      </c>
      <c r="D8">
        <v>512</v>
      </c>
      <c r="E8">
        <v>504</v>
      </c>
      <c r="F8">
        <v>480</v>
      </c>
      <c r="G8">
        <v>505</v>
      </c>
      <c r="H8">
        <v>512</v>
      </c>
      <c r="I8">
        <v>504</v>
      </c>
      <c r="J8">
        <v>512</v>
      </c>
      <c r="K8">
        <v>503</v>
      </c>
      <c r="L8">
        <v>497</v>
      </c>
      <c r="M8">
        <v>504</v>
      </c>
      <c r="N8">
        <v>497</v>
      </c>
      <c r="O8">
        <v>503</v>
      </c>
      <c r="P8">
        <v>494</v>
      </c>
      <c r="Q8">
        <v>502</v>
      </c>
      <c r="R8">
        <v>497</v>
      </c>
      <c r="S8">
        <v>502</v>
      </c>
      <c r="T8">
        <v>497</v>
      </c>
      <c r="U8">
        <v>501</v>
      </c>
      <c r="V8">
        <v>485</v>
      </c>
      <c r="W8">
        <v>503</v>
      </c>
      <c r="X8">
        <v>501</v>
      </c>
      <c r="Y8">
        <v>485</v>
      </c>
      <c r="Z8">
        <v>503</v>
      </c>
      <c r="AA8">
        <v>496</v>
      </c>
      <c r="AB8">
        <v>483</v>
      </c>
      <c r="AC8">
        <v>503</v>
      </c>
      <c r="AD8">
        <v>499</v>
      </c>
      <c r="AE8">
        <v>485</v>
      </c>
      <c r="AF8">
        <v>503</v>
      </c>
      <c r="AG8">
        <v>499</v>
      </c>
      <c r="AH8">
        <v>485</v>
      </c>
      <c r="AI8">
        <v>503</v>
      </c>
    </row>
    <row r="9" spans="1:35" x14ac:dyDescent="0.45">
      <c r="A9">
        <v>502</v>
      </c>
      <c r="B9">
        <v>512</v>
      </c>
      <c r="C9">
        <v>501</v>
      </c>
      <c r="D9">
        <v>512</v>
      </c>
      <c r="E9">
        <v>506</v>
      </c>
      <c r="F9">
        <v>479</v>
      </c>
      <c r="G9">
        <v>504</v>
      </c>
      <c r="H9">
        <v>512</v>
      </c>
      <c r="I9">
        <v>505</v>
      </c>
      <c r="J9">
        <v>512</v>
      </c>
      <c r="K9">
        <v>506</v>
      </c>
      <c r="L9">
        <v>483</v>
      </c>
      <c r="M9">
        <v>506</v>
      </c>
      <c r="N9">
        <v>483</v>
      </c>
      <c r="O9">
        <v>503</v>
      </c>
      <c r="P9">
        <v>472</v>
      </c>
      <c r="Q9">
        <v>500</v>
      </c>
      <c r="R9">
        <v>483</v>
      </c>
      <c r="S9">
        <v>499</v>
      </c>
      <c r="T9">
        <v>483</v>
      </c>
      <c r="U9">
        <v>503</v>
      </c>
      <c r="V9">
        <v>469</v>
      </c>
      <c r="W9">
        <v>503</v>
      </c>
      <c r="X9">
        <v>503</v>
      </c>
      <c r="Y9">
        <v>469</v>
      </c>
      <c r="Z9">
        <v>503</v>
      </c>
      <c r="AA9">
        <v>501</v>
      </c>
      <c r="AB9">
        <v>455</v>
      </c>
      <c r="AC9">
        <v>503</v>
      </c>
      <c r="AD9">
        <v>504</v>
      </c>
      <c r="AE9">
        <v>469</v>
      </c>
      <c r="AF9">
        <v>503</v>
      </c>
      <c r="AG9">
        <v>502</v>
      </c>
      <c r="AH9">
        <v>469</v>
      </c>
      <c r="AI9">
        <v>503</v>
      </c>
    </row>
    <row r="10" spans="1:35" x14ac:dyDescent="0.45">
      <c r="A10">
        <v>498</v>
      </c>
      <c r="B10">
        <v>512</v>
      </c>
      <c r="C10">
        <v>502</v>
      </c>
      <c r="D10">
        <v>512</v>
      </c>
      <c r="E10">
        <v>506</v>
      </c>
      <c r="F10">
        <v>475</v>
      </c>
      <c r="G10">
        <v>506</v>
      </c>
      <c r="H10">
        <v>512</v>
      </c>
      <c r="I10">
        <v>502</v>
      </c>
      <c r="J10">
        <v>512</v>
      </c>
      <c r="K10">
        <v>507</v>
      </c>
      <c r="L10">
        <v>486</v>
      </c>
      <c r="M10">
        <v>503</v>
      </c>
      <c r="N10">
        <v>486</v>
      </c>
      <c r="O10">
        <v>497</v>
      </c>
      <c r="P10">
        <v>480</v>
      </c>
      <c r="Q10">
        <v>500</v>
      </c>
      <c r="R10">
        <v>486</v>
      </c>
      <c r="S10">
        <v>500</v>
      </c>
      <c r="T10">
        <v>486</v>
      </c>
      <c r="U10">
        <v>501</v>
      </c>
      <c r="V10">
        <v>478</v>
      </c>
      <c r="W10">
        <v>503</v>
      </c>
      <c r="X10">
        <v>501</v>
      </c>
      <c r="Y10">
        <v>478</v>
      </c>
      <c r="Z10">
        <v>503</v>
      </c>
      <c r="AA10">
        <v>497</v>
      </c>
      <c r="AB10">
        <v>465</v>
      </c>
      <c r="AC10">
        <v>503</v>
      </c>
      <c r="AD10">
        <v>502</v>
      </c>
      <c r="AE10">
        <v>478</v>
      </c>
      <c r="AF10">
        <v>503</v>
      </c>
      <c r="AG10">
        <v>502</v>
      </c>
      <c r="AH10">
        <v>478</v>
      </c>
      <c r="AI10">
        <v>503</v>
      </c>
    </row>
    <row r="11" spans="1:35" x14ac:dyDescent="0.45">
      <c r="A11">
        <v>505</v>
      </c>
      <c r="B11">
        <v>512</v>
      </c>
      <c r="C11">
        <v>501</v>
      </c>
      <c r="D11">
        <v>512</v>
      </c>
      <c r="E11">
        <v>509</v>
      </c>
      <c r="F11">
        <v>480</v>
      </c>
      <c r="G11">
        <v>507</v>
      </c>
      <c r="H11">
        <v>512</v>
      </c>
      <c r="I11">
        <v>505</v>
      </c>
      <c r="J11">
        <v>512</v>
      </c>
      <c r="K11">
        <v>503</v>
      </c>
      <c r="L11">
        <v>496</v>
      </c>
      <c r="M11">
        <v>507</v>
      </c>
      <c r="N11">
        <v>496</v>
      </c>
      <c r="O11">
        <v>504</v>
      </c>
      <c r="P11">
        <v>480</v>
      </c>
      <c r="Q11">
        <v>497</v>
      </c>
      <c r="R11">
        <v>496</v>
      </c>
      <c r="S11">
        <v>503</v>
      </c>
      <c r="T11">
        <v>496</v>
      </c>
      <c r="U11">
        <v>501</v>
      </c>
      <c r="V11">
        <v>466</v>
      </c>
      <c r="W11">
        <v>503</v>
      </c>
      <c r="X11">
        <v>501</v>
      </c>
      <c r="Y11">
        <v>466</v>
      </c>
      <c r="Z11">
        <v>503</v>
      </c>
      <c r="AA11">
        <v>498</v>
      </c>
      <c r="AB11">
        <v>465</v>
      </c>
      <c r="AC11">
        <v>503</v>
      </c>
      <c r="AD11">
        <v>504</v>
      </c>
      <c r="AE11">
        <v>466</v>
      </c>
      <c r="AF11">
        <v>503</v>
      </c>
      <c r="AG11">
        <v>497</v>
      </c>
      <c r="AH11">
        <v>466</v>
      </c>
      <c r="AI11">
        <v>503</v>
      </c>
    </row>
    <row r="12" spans="1:35" x14ac:dyDescent="0.45">
      <c r="A12">
        <v>501</v>
      </c>
      <c r="B12">
        <v>512</v>
      </c>
      <c r="C12">
        <v>499</v>
      </c>
      <c r="D12">
        <v>512</v>
      </c>
      <c r="E12">
        <v>504</v>
      </c>
      <c r="F12">
        <v>479</v>
      </c>
      <c r="G12">
        <v>504</v>
      </c>
      <c r="H12">
        <v>512</v>
      </c>
      <c r="I12">
        <v>503</v>
      </c>
      <c r="J12">
        <v>512</v>
      </c>
      <c r="K12">
        <v>496</v>
      </c>
      <c r="L12">
        <v>497</v>
      </c>
      <c r="M12">
        <v>504</v>
      </c>
      <c r="N12">
        <v>497</v>
      </c>
      <c r="O12">
        <v>504</v>
      </c>
      <c r="P12">
        <v>479</v>
      </c>
      <c r="Q12">
        <v>503</v>
      </c>
      <c r="R12">
        <v>497</v>
      </c>
      <c r="S12">
        <v>499</v>
      </c>
      <c r="T12">
        <v>497</v>
      </c>
      <c r="U12">
        <v>505</v>
      </c>
      <c r="V12">
        <v>469</v>
      </c>
      <c r="W12">
        <v>503</v>
      </c>
      <c r="X12">
        <v>505</v>
      </c>
      <c r="Y12">
        <v>469</v>
      </c>
      <c r="Z12">
        <v>503</v>
      </c>
      <c r="AA12">
        <v>502</v>
      </c>
      <c r="AB12">
        <v>459</v>
      </c>
      <c r="AC12">
        <v>503</v>
      </c>
      <c r="AD12">
        <v>498</v>
      </c>
      <c r="AE12">
        <v>469</v>
      </c>
      <c r="AF12">
        <v>503</v>
      </c>
      <c r="AG12">
        <v>500</v>
      </c>
      <c r="AH12">
        <v>469</v>
      </c>
      <c r="AI12">
        <v>503</v>
      </c>
    </row>
    <row r="13" spans="1:35" x14ac:dyDescent="0.45">
      <c r="A13">
        <v>502</v>
      </c>
      <c r="B13">
        <v>512</v>
      </c>
      <c r="C13">
        <v>504</v>
      </c>
      <c r="D13">
        <v>512</v>
      </c>
      <c r="E13">
        <v>508</v>
      </c>
      <c r="F13">
        <v>482</v>
      </c>
      <c r="G13">
        <v>506</v>
      </c>
      <c r="H13">
        <v>512</v>
      </c>
      <c r="I13">
        <v>505</v>
      </c>
      <c r="J13">
        <v>512</v>
      </c>
      <c r="K13">
        <v>504</v>
      </c>
      <c r="L13">
        <v>492</v>
      </c>
      <c r="M13">
        <v>504</v>
      </c>
      <c r="N13">
        <v>492</v>
      </c>
      <c r="O13">
        <v>499</v>
      </c>
      <c r="P13">
        <v>487</v>
      </c>
      <c r="Q13">
        <v>497</v>
      </c>
      <c r="R13">
        <v>492</v>
      </c>
      <c r="S13">
        <v>496</v>
      </c>
      <c r="T13">
        <v>492</v>
      </c>
      <c r="U13">
        <v>505</v>
      </c>
      <c r="V13">
        <v>484</v>
      </c>
      <c r="W13">
        <v>503</v>
      </c>
      <c r="X13">
        <v>505</v>
      </c>
      <c r="Y13">
        <v>484</v>
      </c>
      <c r="Z13">
        <v>503</v>
      </c>
      <c r="AA13">
        <v>501</v>
      </c>
      <c r="AB13">
        <v>489</v>
      </c>
      <c r="AC13">
        <v>503</v>
      </c>
      <c r="AD13">
        <v>501</v>
      </c>
      <c r="AE13">
        <v>484</v>
      </c>
      <c r="AF13">
        <v>503</v>
      </c>
      <c r="AG13">
        <v>500</v>
      </c>
      <c r="AH13">
        <v>484</v>
      </c>
      <c r="AI13">
        <v>503</v>
      </c>
    </row>
    <row r="14" spans="1:35" x14ac:dyDescent="0.45">
      <c r="A14">
        <v>503</v>
      </c>
      <c r="B14">
        <v>512</v>
      </c>
      <c r="C14">
        <v>503</v>
      </c>
      <c r="D14">
        <v>512</v>
      </c>
      <c r="E14">
        <v>504</v>
      </c>
      <c r="F14">
        <v>474</v>
      </c>
      <c r="G14">
        <v>501</v>
      </c>
      <c r="H14">
        <v>512</v>
      </c>
      <c r="I14">
        <v>504</v>
      </c>
      <c r="J14">
        <v>512</v>
      </c>
      <c r="K14">
        <v>502</v>
      </c>
      <c r="L14">
        <v>489</v>
      </c>
      <c r="M14">
        <v>502</v>
      </c>
      <c r="N14">
        <v>489</v>
      </c>
      <c r="O14">
        <v>501</v>
      </c>
      <c r="P14">
        <v>487</v>
      </c>
      <c r="Q14">
        <v>499</v>
      </c>
      <c r="R14">
        <v>489</v>
      </c>
      <c r="S14">
        <v>498</v>
      </c>
      <c r="T14">
        <v>489</v>
      </c>
      <c r="U14">
        <v>504</v>
      </c>
      <c r="V14">
        <v>469</v>
      </c>
      <c r="W14">
        <v>503</v>
      </c>
      <c r="X14">
        <v>504</v>
      </c>
      <c r="Y14">
        <v>469</v>
      </c>
      <c r="Z14">
        <v>503</v>
      </c>
      <c r="AA14">
        <v>502</v>
      </c>
      <c r="AB14">
        <v>459</v>
      </c>
      <c r="AC14">
        <v>503</v>
      </c>
      <c r="AD14">
        <v>502</v>
      </c>
      <c r="AE14">
        <v>469</v>
      </c>
      <c r="AF14">
        <v>503</v>
      </c>
      <c r="AG14">
        <v>501</v>
      </c>
      <c r="AH14">
        <v>469</v>
      </c>
      <c r="AI14">
        <v>503</v>
      </c>
    </row>
    <row r="15" spans="1:35" x14ac:dyDescent="0.45">
      <c r="A15">
        <v>503</v>
      </c>
      <c r="B15">
        <v>512</v>
      </c>
      <c r="C15">
        <v>501</v>
      </c>
      <c r="D15">
        <v>512</v>
      </c>
      <c r="E15">
        <v>507</v>
      </c>
      <c r="F15">
        <v>479</v>
      </c>
      <c r="G15">
        <v>504</v>
      </c>
      <c r="H15">
        <v>512</v>
      </c>
      <c r="I15">
        <v>502</v>
      </c>
      <c r="J15">
        <v>512</v>
      </c>
      <c r="K15">
        <v>505</v>
      </c>
      <c r="L15">
        <v>486</v>
      </c>
      <c r="M15">
        <v>501</v>
      </c>
      <c r="N15">
        <v>486</v>
      </c>
      <c r="O15">
        <v>504</v>
      </c>
      <c r="P15">
        <v>483</v>
      </c>
      <c r="Q15">
        <v>501</v>
      </c>
      <c r="R15">
        <v>486</v>
      </c>
      <c r="S15">
        <v>497</v>
      </c>
      <c r="T15">
        <v>486</v>
      </c>
      <c r="U15">
        <v>501</v>
      </c>
      <c r="V15">
        <v>480</v>
      </c>
      <c r="W15">
        <v>503</v>
      </c>
      <c r="X15">
        <v>501</v>
      </c>
      <c r="Y15">
        <v>480</v>
      </c>
      <c r="Z15">
        <v>503</v>
      </c>
      <c r="AA15">
        <v>498</v>
      </c>
      <c r="AB15">
        <v>468</v>
      </c>
      <c r="AC15">
        <v>503</v>
      </c>
      <c r="AD15">
        <v>502</v>
      </c>
      <c r="AE15">
        <v>480</v>
      </c>
      <c r="AF15">
        <v>503</v>
      </c>
      <c r="AG15">
        <v>495</v>
      </c>
      <c r="AH15">
        <v>480</v>
      </c>
      <c r="AI15">
        <v>503</v>
      </c>
    </row>
    <row r="16" spans="1:35" x14ac:dyDescent="0.45">
      <c r="A16">
        <v>501</v>
      </c>
      <c r="B16">
        <v>512</v>
      </c>
      <c r="C16">
        <v>498</v>
      </c>
      <c r="D16">
        <v>512</v>
      </c>
      <c r="E16">
        <v>504</v>
      </c>
      <c r="F16">
        <v>479</v>
      </c>
      <c r="G16">
        <v>504</v>
      </c>
      <c r="H16">
        <v>512</v>
      </c>
      <c r="I16">
        <v>505</v>
      </c>
      <c r="J16">
        <v>512</v>
      </c>
      <c r="K16">
        <v>504</v>
      </c>
      <c r="L16">
        <v>500</v>
      </c>
      <c r="M16">
        <v>507</v>
      </c>
      <c r="N16">
        <v>500</v>
      </c>
      <c r="O16">
        <v>503</v>
      </c>
      <c r="P16">
        <v>493</v>
      </c>
      <c r="Q16">
        <v>502</v>
      </c>
      <c r="R16">
        <v>500</v>
      </c>
      <c r="S16">
        <v>500</v>
      </c>
      <c r="T16">
        <v>500</v>
      </c>
      <c r="U16">
        <v>499</v>
      </c>
      <c r="V16">
        <v>486</v>
      </c>
      <c r="W16">
        <v>503</v>
      </c>
      <c r="X16">
        <v>499</v>
      </c>
      <c r="Y16">
        <v>486</v>
      </c>
      <c r="Z16">
        <v>503</v>
      </c>
      <c r="AA16">
        <v>502</v>
      </c>
      <c r="AB16">
        <v>483</v>
      </c>
      <c r="AC16">
        <v>503</v>
      </c>
      <c r="AD16">
        <v>501</v>
      </c>
      <c r="AE16">
        <v>486</v>
      </c>
      <c r="AF16">
        <v>503</v>
      </c>
      <c r="AG16">
        <v>501</v>
      </c>
      <c r="AH16">
        <v>486</v>
      </c>
      <c r="AI16">
        <v>503</v>
      </c>
    </row>
    <row r="17" spans="1:35" x14ac:dyDescent="0.45">
      <c r="A17">
        <v>499</v>
      </c>
      <c r="B17">
        <v>512</v>
      </c>
      <c r="C17">
        <v>501</v>
      </c>
      <c r="D17">
        <v>512</v>
      </c>
      <c r="E17">
        <v>505</v>
      </c>
      <c r="F17">
        <v>474</v>
      </c>
      <c r="G17">
        <v>506</v>
      </c>
      <c r="H17">
        <v>512</v>
      </c>
      <c r="I17">
        <v>504</v>
      </c>
      <c r="J17">
        <v>512</v>
      </c>
      <c r="K17">
        <v>501</v>
      </c>
      <c r="L17">
        <v>487</v>
      </c>
      <c r="M17">
        <v>504</v>
      </c>
      <c r="N17">
        <v>487</v>
      </c>
      <c r="O17">
        <v>505</v>
      </c>
      <c r="P17">
        <v>478</v>
      </c>
      <c r="Q17">
        <v>500</v>
      </c>
      <c r="R17">
        <v>487</v>
      </c>
      <c r="S17">
        <v>502</v>
      </c>
      <c r="T17">
        <v>487</v>
      </c>
      <c r="U17">
        <v>500</v>
      </c>
      <c r="V17">
        <v>476</v>
      </c>
      <c r="W17">
        <v>503</v>
      </c>
      <c r="X17">
        <v>502</v>
      </c>
      <c r="Y17">
        <v>476</v>
      </c>
      <c r="Z17">
        <v>503</v>
      </c>
      <c r="AA17">
        <v>496</v>
      </c>
      <c r="AB17">
        <v>471</v>
      </c>
      <c r="AC17">
        <v>503</v>
      </c>
      <c r="AD17">
        <v>502</v>
      </c>
      <c r="AE17">
        <v>476</v>
      </c>
      <c r="AF17">
        <v>503</v>
      </c>
      <c r="AG17">
        <v>501</v>
      </c>
      <c r="AH17">
        <v>476</v>
      </c>
      <c r="AI17">
        <v>503</v>
      </c>
    </row>
    <row r="18" spans="1:35" x14ac:dyDescent="0.45">
      <c r="A18">
        <v>503</v>
      </c>
      <c r="B18">
        <v>512</v>
      </c>
      <c r="C18">
        <v>500</v>
      </c>
      <c r="D18">
        <v>512</v>
      </c>
      <c r="E18">
        <v>504</v>
      </c>
      <c r="F18">
        <v>473</v>
      </c>
      <c r="G18">
        <v>502</v>
      </c>
      <c r="H18">
        <v>512</v>
      </c>
      <c r="I18">
        <v>501</v>
      </c>
      <c r="J18">
        <v>512</v>
      </c>
      <c r="K18">
        <v>502</v>
      </c>
      <c r="L18">
        <v>482</v>
      </c>
      <c r="M18">
        <v>504</v>
      </c>
      <c r="N18">
        <v>482</v>
      </c>
      <c r="O18">
        <v>500</v>
      </c>
      <c r="P18">
        <v>481</v>
      </c>
      <c r="Q18">
        <v>501</v>
      </c>
      <c r="R18">
        <v>482</v>
      </c>
      <c r="S18">
        <v>501</v>
      </c>
      <c r="T18">
        <v>482</v>
      </c>
      <c r="U18">
        <v>501</v>
      </c>
      <c r="V18">
        <v>484</v>
      </c>
      <c r="W18">
        <v>503</v>
      </c>
      <c r="X18">
        <v>501</v>
      </c>
      <c r="Y18">
        <v>484</v>
      </c>
      <c r="Z18">
        <v>503</v>
      </c>
      <c r="AA18">
        <v>504</v>
      </c>
      <c r="AB18">
        <v>460</v>
      </c>
      <c r="AC18">
        <v>503</v>
      </c>
      <c r="AD18">
        <v>501</v>
      </c>
      <c r="AE18">
        <v>484</v>
      </c>
      <c r="AF18">
        <v>503</v>
      </c>
      <c r="AG18">
        <v>499</v>
      </c>
      <c r="AH18">
        <v>484</v>
      </c>
      <c r="AI18">
        <v>503</v>
      </c>
    </row>
    <row r="19" spans="1:35" x14ac:dyDescent="0.45">
      <c r="A19">
        <v>503</v>
      </c>
      <c r="B19">
        <v>512</v>
      </c>
      <c r="C19">
        <v>499</v>
      </c>
      <c r="D19">
        <v>512</v>
      </c>
      <c r="E19">
        <v>502</v>
      </c>
      <c r="F19">
        <v>473</v>
      </c>
      <c r="G19">
        <v>505</v>
      </c>
      <c r="H19">
        <v>512</v>
      </c>
      <c r="I19">
        <v>504</v>
      </c>
      <c r="J19">
        <v>512</v>
      </c>
      <c r="K19">
        <v>499</v>
      </c>
      <c r="L19">
        <v>441</v>
      </c>
      <c r="M19">
        <v>502</v>
      </c>
      <c r="N19">
        <v>441</v>
      </c>
      <c r="O19">
        <v>499</v>
      </c>
      <c r="P19">
        <v>373</v>
      </c>
      <c r="Q19">
        <v>503</v>
      </c>
      <c r="R19">
        <v>441</v>
      </c>
      <c r="S19">
        <v>505</v>
      </c>
      <c r="T19">
        <v>441</v>
      </c>
      <c r="U19">
        <v>503</v>
      </c>
      <c r="V19">
        <v>341</v>
      </c>
      <c r="W19">
        <v>503</v>
      </c>
      <c r="X19">
        <v>503</v>
      </c>
      <c r="Y19">
        <v>341</v>
      </c>
      <c r="Z19">
        <v>503</v>
      </c>
      <c r="AA19">
        <v>499</v>
      </c>
      <c r="AB19">
        <v>284</v>
      </c>
      <c r="AC19">
        <v>503</v>
      </c>
      <c r="AD19">
        <v>498</v>
      </c>
      <c r="AE19">
        <v>341</v>
      </c>
      <c r="AF19">
        <v>503</v>
      </c>
      <c r="AG19">
        <v>500</v>
      </c>
      <c r="AH19">
        <v>341</v>
      </c>
      <c r="AI19">
        <v>503</v>
      </c>
    </row>
    <row r="20" spans="1:35" x14ac:dyDescent="0.45">
      <c r="A20">
        <v>502</v>
      </c>
      <c r="B20">
        <v>512</v>
      </c>
      <c r="C20">
        <v>501</v>
      </c>
      <c r="D20">
        <v>512</v>
      </c>
      <c r="E20">
        <v>507</v>
      </c>
      <c r="F20">
        <v>480</v>
      </c>
      <c r="G20">
        <v>504</v>
      </c>
      <c r="H20">
        <v>512</v>
      </c>
      <c r="I20">
        <v>504</v>
      </c>
      <c r="J20">
        <v>512</v>
      </c>
      <c r="K20">
        <v>502</v>
      </c>
      <c r="L20">
        <v>503</v>
      </c>
      <c r="M20">
        <v>505</v>
      </c>
      <c r="N20">
        <v>503</v>
      </c>
      <c r="O20">
        <v>502</v>
      </c>
      <c r="P20">
        <v>499</v>
      </c>
      <c r="Q20">
        <v>498</v>
      </c>
      <c r="R20">
        <v>503</v>
      </c>
      <c r="S20">
        <v>501</v>
      </c>
      <c r="T20">
        <v>503</v>
      </c>
      <c r="U20">
        <v>504</v>
      </c>
      <c r="V20">
        <v>492</v>
      </c>
      <c r="W20">
        <v>503</v>
      </c>
      <c r="X20">
        <v>504</v>
      </c>
      <c r="Y20">
        <v>492</v>
      </c>
      <c r="Z20">
        <v>503</v>
      </c>
      <c r="AA20">
        <v>499</v>
      </c>
      <c r="AB20">
        <v>493</v>
      </c>
      <c r="AC20">
        <v>503</v>
      </c>
      <c r="AD20">
        <v>501</v>
      </c>
      <c r="AE20">
        <v>492</v>
      </c>
      <c r="AF20">
        <v>503</v>
      </c>
      <c r="AG20">
        <v>499</v>
      </c>
      <c r="AH20">
        <v>492</v>
      </c>
      <c r="AI20">
        <v>503</v>
      </c>
    </row>
    <row r="21" spans="1:35" x14ac:dyDescent="0.45">
      <c r="A21">
        <v>500</v>
      </c>
      <c r="B21">
        <v>512</v>
      </c>
      <c r="C21">
        <v>499</v>
      </c>
      <c r="D21">
        <v>512</v>
      </c>
      <c r="E21">
        <v>503</v>
      </c>
      <c r="F21">
        <v>477</v>
      </c>
      <c r="G21">
        <v>505</v>
      </c>
      <c r="H21">
        <v>512</v>
      </c>
      <c r="I21">
        <v>505</v>
      </c>
      <c r="J21">
        <v>512</v>
      </c>
      <c r="K21">
        <v>502</v>
      </c>
      <c r="L21">
        <v>493</v>
      </c>
      <c r="M21">
        <v>505</v>
      </c>
      <c r="N21">
        <v>493</v>
      </c>
      <c r="O21">
        <v>506</v>
      </c>
      <c r="P21">
        <v>490</v>
      </c>
      <c r="Q21">
        <v>502</v>
      </c>
      <c r="R21">
        <v>493</v>
      </c>
      <c r="S21">
        <v>500</v>
      </c>
      <c r="T21">
        <v>493</v>
      </c>
      <c r="U21">
        <v>499</v>
      </c>
      <c r="V21">
        <v>484</v>
      </c>
      <c r="W21">
        <v>503</v>
      </c>
      <c r="X21">
        <v>499</v>
      </c>
      <c r="Y21">
        <v>484</v>
      </c>
      <c r="Z21">
        <v>503</v>
      </c>
      <c r="AA21">
        <v>502</v>
      </c>
      <c r="AB21">
        <v>470</v>
      </c>
      <c r="AC21">
        <v>503</v>
      </c>
      <c r="AD21">
        <v>501</v>
      </c>
      <c r="AE21">
        <v>484</v>
      </c>
      <c r="AF21">
        <v>503</v>
      </c>
      <c r="AG21">
        <v>503</v>
      </c>
      <c r="AH21">
        <v>484</v>
      </c>
      <c r="AI21">
        <v>503</v>
      </c>
    </row>
    <row r="22" spans="1:35" x14ac:dyDescent="0.45">
      <c r="A22">
        <v>502</v>
      </c>
      <c r="B22">
        <v>512</v>
      </c>
      <c r="C22">
        <v>501</v>
      </c>
      <c r="D22">
        <v>512</v>
      </c>
      <c r="E22">
        <v>506</v>
      </c>
      <c r="F22">
        <v>480</v>
      </c>
      <c r="G22">
        <v>506</v>
      </c>
      <c r="H22">
        <v>512</v>
      </c>
      <c r="I22">
        <v>504</v>
      </c>
      <c r="J22">
        <v>512</v>
      </c>
      <c r="K22">
        <v>501</v>
      </c>
      <c r="L22">
        <v>497</v>
      </c>
      <c r="M22">
        <v>499</v>
      </c>
      <c r="N22">
        <v>497</v>
      </c>
      <c r="O22">
        <v>507</v>
      </c>
      <c r="P22">
        <v>485</v>
      </c>
      <c r="Q22">
        <v>499</v>
      </c>
      <c r="R22">
        <v>497</v>
      </c>
      <c r="S22">
        <v>501</v>
      </c>
      <c r="T22">
        <v>497</v>
      </c>
      <c r="U22">
        <v>499</v>
      </c>
      <c r="V22">
        <v>478</v>
      </c>
      <c r="W22">
        <v>503</v>
      </c>
      <c r="X22">
        <v>500</v>
      </c>
      <c r="Y22">
        <v>478</v>
      </c>
      <c r="Z22">
        <v>503</v>
      </c>
      <c r="AA22">
        <v>500</v>
      </c>
      <c r="AB22">
        <v>469</v>
      </c>
      <c r="AC22">
        <v>503</v>
      </c>
      <c r="AD22">
        <v>506</v>
      </c>
      <c r="AE22">
        <v>478</v>
      </c>
      <c r="AF22">
        <v>503</v>
      </c>
      <c r="AG22">
        <v>506</v>
      </c>
      <c r="AH22">
        <v>478</v>
      </c>
      <c r="AI22">
        <v>503</v>
      </c>
    </row>
    <row r="23" spans="1:35" x14ac:dyDescent="0.45">
      <c r="A23">
        <v>501</v>
      </c>
      <c r="B23">
        <v>512</v>
      </c>
      <c r="C23">
        <v>503</v>
      </c>
      <c r="D23">
        <v>512</v>
      </c>
      <c r="E23">
        <v>507</v>
      </c>
      <c r="F23">
        <v>475</v>
      </c>
      <c r="G23">
        <v>503</v>
      </c>
      <c r="H23">
        <v>512</v>
      </c>
      <c r="I23">
        <v>500</v>
      </c>
      <c r="J23">
        <v>512</v>
      </c>
      <c r="K23">
        <v>502</v>
      </c>
      <c r="L23">
        <v>490</v>
      </c>
      <c r="M23">
        <v>504</v>
      </c>
      <c r="N23">
        <v>490</v>
      </c>
      <c r="O23">
        <v>498</v>
      </c>
      <c r="P23">
        <v>487</v>
      </c>
      <c r="Q23">
        <v>496</v>
      </c>
      <c r="R23">
        <v>490</v>
      </c>
      <c r="S23">
        <v>495</v>
      </c>
      <c r="T23">
        <v>490</v>
      </c>
      <c r="U23">
        <v>500</v>
      </c>
      <c r="V23">
        <v>485</v>
      </c>
      <c r="W23">
        <v>503</v>
      </c>
      <c r="X23">
        <v>500</v>
      </c>
      <c r="Y23">
        <v>485</v>
      </c>
      <c r="Z23">
        <v>503</v>
      </c>
      <c r="AA23">
        <v>501</v>
      </c>
      <c r="AB23">
        <v>468</v>
      </c>
      <c r="AC23">
        <v>503</v>
      </c>
      <c r="AD23">
        <v>498</v>
      </c>
      <c r="AE23">
        <v>485</v>
      </c>
      <c r="AF23">
        <v>503</v>
      </c>
      <c r="AG23">
        <v>501</v>
      </c>
      <c r="AH23">
        <v>485</v>
      </c>
      <c r="AI23">
        <v>503</v>
      </c>
    </row>
    <row r="24" spans="1:35" x14ac:dyDescent="0.45">
      <c r="A24">
        <v>503</v>
      </c>
      <c r="B24">
        <v>512</v>
      </c>
      <c r="C24">
        <v>500</v>
      </c>
      <c r="D24">
        <v>512</v>
      </c>
      <c r="E24">
        <v>506</v>
      </c>
      <c r="F24">
        <v>474</v>
      </c>
      <c r="G24">
        <v>502</v>
      </c>
      <c r="H24">
        <v>512</v>
      </c>
      <c r="I24">
        <v>501</v>
      </c>
      <c r="J24">
        <v>512</v>
      </c>
      <c r="K24">
        <v>502</v>
      </c>
      <c r="L24">
        <v>474</v>
      </c>
      <c r="M24">
        <v>500</v>
      </c>
      <c r="N24">
        <v>474</v>
      </c>
      <c r="O24">
        <v>499</v>
      </c>
      <c r="P24">
        <v>448</v>
      </c>
      <c r="Q24">
        <v>502</v>
      </c>
      <c r="R24">
        <v>474</v>
      </c>
      <c r="S24">
        <v>503</v>
      </c>
      <c r="T24">
        <v>474</v>
      </c>
      <c r="U24">
        <v>494</v>
      </c>
      <c r="V24">
        <v>444</v>
      </c>
      <c r="W24">
        <v>503</v>
      </c>
      <c r="X24">
        <v>494</v>
      </c>
      <c r="Y24">
        <v>444</v>
      </c>
      <c r="Z24">
        <v>503</v>
      </c>
      <c r="AA24">
        <v>500</v>
      </c>
      <c r="AB24">
        <v>429</v>
      </c>
      <c r="AC24">
        <v>503</v>
      </c>
      <c r="AD24">
        <v>498</v>
      </c>
      <c r="AE24">
        <v>444</v>
      </c>
      <c r="AF24">
        <v>503</v>
      </c>
      <c r="AG24">
        <v>500</v>
      </c>
      <c r="AH24">
        <v>444</v>
      </c>
      <c r="AI24">
        <v>503</v>
      </c>
    </row>
    <row r="25" spans="1:35" x14ac:dyDescent="0.45">
      <c r="A25">
        <v>503</v>
      </c>
      <c r="B25">
        <v>512</v>
      </c>
      <c r="C25">
        <v>499</v>
      </c>
      <c r="D25">
        <v>512</v>
      </c>
      <c r="E25">
        <v>506</v>
      </c>
      <c r="F25">
        <v>478</v>
      </c>
      <c r="G25">
        <v>504</v>
      </c>
      <c r="H25">
        <v>512</v>
      </c>
      <c r="I25">
        <v>500</v>
      </c>
      <c r="J25">
        <v>512</v>
      </c>
      <c r="K25">
        <v>504</v>
      </c>
      <c r="L25">
        <v>506</v>
      </c>
      <c r="M25">
        <v>506</v>
      </c>
      <c r="N25">
        <v>506</v>
      </c>
      <c r="O25">
        <v>503</v>
      </c>
      <c r="P25">
        <v>497</v>
      </c>
      <c r="Q25">
        <v>506</v>
      </c>
      <c r="R25">
        <v>506</v>
      </c>
      <c r="S25">
        <v>499</v>
      </c>
      <c r="T25">
        <v>506</v>
      </c>
      <c r="U25">
        <v>495</v>
      </c>
      <c r="V25">
        <v>485</v>
      </c>
      <c r="W25">
        <v>503</v>
      </c>
      <c r="X25">
        <v>495</v>
      </c>
      <c r="Y25">
        <v>485</v>
      </c>
      <c r="Z25">
        <v>503</v>
      </c>
      <c r="AA25">
        <v>505</v>
      </c>
      <c r="AB25">
        <v>492</v>
      </c>
      <c r="AC25">
        <v>503</v>
      </c>
      <c r="AD25">
        <v>501</v>
      </c>
      <c r="AE25">
        <v>485</v>
      </c>
      <c r="AF25">
        <v>503</v>
      </c>
      <c r="AG25">
        <v>505</v>
      </c>
      <c r="AH25">
        <v>485</v>
      </c>
      <c r="AI25">
        <v>503</v>
      </c>
    </row>
    <row r="26" spans="1:35" x14ac:dyDescent="0.45">
      <c r="A26">
        <v>505</v>
      </c>
      <c r="B26">
        <v>512</v>
      </c>
      <c r="C26">
        <v>505</v>
      </c>
      <c r="D26">
        <v>512</v>
      </c>
      <c r="E26">
        <v>508</v>
      </c>
      <c r="F26">
        <v>480</v>
      </c>
      <c r="G26">
        <v>504</v>
      </c>
      <c r="H26">
        <v>512</v>
      </c>
      <c r="I26">
        <v>505</v>
      </c>
      <c r="J26">
        <v>512</v>
      </c>
      <c r="K26">
        <v>506</v>
      </c>
      <c r="L26">
        <v>489</v>
      </c>
      <c r="M26">
        <v>506</v>
      </c>
      <c r="N26">
        <v>489</v>
      </c>
      <c r="O26">
        <v>507</v>
      </c>
      <c r="P26">
        <v>479</v>
      </c>
      <c r="Q26">
        <v>502</v>
      </c>
      <c r="R26">
        <v>489</v>
      </c>
      <c r="S26">
        <v>502</v>
      </c>
      <c r="T26">
        <v>489</v>
      </c>
      <c r="U26">
        <v>505</v>
      </c>
      <c r="V26">
        <v>480</v>
      </c>
      <c r="W26">
        <v>503</v>
      </c>
      <c r="X26">
        <v>505</v>
      </c>
      <c r="Y26">
        <v>480</v>
      </c>
      <c r="Z26">
        <v>503</v>
      </c>
      <c r="AA26">
        <v>505</v>
      </c>
      <c r="AB26">
        <v>452</v>
      </c>
      <c r="AC26">
        <v>503</v>
      </c>
      <c r="AD26">
        <v>501</v>
      </c>
      <c r="AE26">
        <v>480</v>
      </c>
      <c r="AF26">
        <v>503</v>
      </c>
      <c r="AG26">
        <v>506</v>
      </c>
      <c r="AH26">
        <v>480</v>
      </c>
      <c r="AI26">
        <v>503</v>
      </c>
    </row>
    <row r="27" spans="1:35" x14ac:dyDescent="0.45">
      <c r="A27">
        <v>500</v>
      </c>
      <c r="B27">
        <v>512</v>
      </c>
      <c r="C27">
        <v>500</v>
      </c>
      <c r="D27">
        <v>512</v>
      </c>
      <c r="E27">
        <v>506</v>
      </c>
      <c r="F27">
        <v>474</v>
      </c>
      <c r="G27">
        <v>504</v>
      </c>
      <c r="H27">
        <v>512</v>
      </c>
      <c r="I27">
        <v>504</v>
      </c>
      <c r="J27">
        <v>512</v>
      </c>
      <c r="K27">
        <v>505</v>
      </c>
      <c r="L27">
        <v>487</v>
      </c>
      <c r="M27">
        <v>502</v>
      </c>
      <c r="N27">
        <v>487</v>
      </c>
      <c r="O27">
        <v>503</v>
      </c>
      <c r="P27">
        <v>488</v>
      </c>
      <c r="Q27">
        <v>502</v>
      </c>
      <c r="R27">
        <v>487</v>
      </c>
      <c r="S27">
        <v>500</v>
      </c>
      <c r="T27">
        <v>487</v>
      </c>
      <c r="U27">
        <v>504</v>
      </c>
      <c r="V27">
        <v>495</v>
      </c>
      <c r="W27">
        <v>503</v>
      </c>
      <c r="X27">
        <v>504</v>
      </c>
      <c r="Y27">
        <v>495</v>
      </c>
      <c r="Z27">
        <v>503</v>
      </c>
      <c r="AA27">
        <v>498</v>
      </c>
      <c r="AB27">
        <v>471</v>
      </c>
      <c r="AC27">
        <v>503</v>
      </c>
      <c r="AD27">
        <v>501</v>
      </c>
      <c r="AE27">
        <v>495</v>
      </c>
      <c r="AF27">
        <v>503</v>
      </c>
      <c r="AG27">
        <v>500</v>
      </c>
      <c r="AH27">
        <v>495</v>
      </c>
      <c r="AI27">
        <v>503</v>
      </c>
    </row>
    <row r="28" spans="1:35" x14ac:dyDescent="0.45">
      <c r="A28">
        <v>503</v>
      </c>
      <c r="B28">
        <v>512</v>
      </c>
      <c r="C28">
        <v>498</v>
      </c>
      <c r="D28">
        <v>512</v>
      </c>
      <c r="E28">
        <v>507</v>
      </c>
      <c r="F28">
        <v>468</v>
      </c>
      <c r="G28">
        <v>504</v>
      </c>
      <c r="H28">
        <v>512</v>
      </c>
      <c r="I28">
        <v>504</v>
      </c>
      <c r="J28">
        <v>512</v>
      </c>
      <c r="K28">
        <v>505</v>
      </c>
      <c r="L28">
        <v>498</v>
      </c>
      <c r="M28">
        <v>506</v>
      </c>
      <c r="N28">
        <v>498</v>
      </c>
      <c r="O28">
        <v>498</v>
      </c>
      <c r="P28">
        <v>488</v>
      </c>
      <c r="Q28">
        <v>504</v>
      </c>
      <c r="R28">
        <v>498</v>
      </c>
      <c r="S28">
        <v>502</v>
      </c>
      <c r="T28">
        <v>498</v>
      </c>
      <c r="U28">
        <v>498</v>
      </c>
      <c r="V28">
        <v>491</v>
      </c>
      <c r="W28">
        <v>503</v>
      </c>
      <c r="X28">
        <v>500</v>
      </c>
      <c r="Y28">
        <v>491</v>
      </c>
      <c r="Z28">
        <v>503</v>
      </c>
      <c r="AA28">
        <v>499</v>
      </c>
      <c r="AB28">
        <v>477</v>
      </c>
      <c r="AC28">
        <v>503</v>
      </c>
      <c r="AD28">
        <v>499</v>
      </c>
      <c r="AE28">
        <v>491</v>
      </c>
      <c r="AF28">
        <v>503</v>
      </c>
      <c r="AG28">
        <v>498</v>
      </c>
      <c r="AH28">
        <v>491</v>
      </c>
      <c r="AI28">
        <v>503</v>
      </c>
    </row>
    <row r="29" spans="1:35" x14ac:dyDescent="0.45">
      <c r="A29">
        <v>502</v>
      </c>
      <c r="B29">
        <v>512</v>
      </c>
      <c r="C29">
        <v>505</v>
      </c>
      <c r="D29">
        <v>512</v>
      </c>
      <c r="E29">
        <v>507</v>
      </c>
      <c r="F29">
        <v>481</v>
      </c>
      <c r="G29">
        <v>505</v>
      </c>
      <c r="H29">
        <v>512</v>
      </c>
      <c r="I29">
        <v>502</v>
      </c>
      <c r="J29">
        <v>512</v>
      </c>
      <c r="K29">
        <v>505</v>
      </c>
      <c r="L29">
        <v>494</v>
      </c>
      <c r="M29">
        <v>506</v>
      </c>
      <c r="N29">
        <v>494</v>
      </c>
      <c r="O29">
        <v>503</v>
      </c>
      <c r="P29">
        <v>489</v>
      </c>
      <c r="Q29">
        <v>503</v>
      </c>
      <c r="R29">
        <v>494</v>
      </c>
      <c r="S29">
        <v>498</v>
      </c>
      <c r="T29">
        <v>494</v>
      </c>
      <c r="U29">
        <v>499</v>
      </c>
      <c r="V29">
        <v>487</v>
      </c>
      <c r="W29">
        <v>503</v>
      </c>
      <c r="X29">
        <v>499</v>
      </c>
      <c r="Y29">
        <v>487</v>
      </c>
      <c r="Z29">
        <v>503</v>
      </c>
      <c r="AA29">
        <v>495</v>
      </c>
      <c r="AB29">
        <v>482</v>
      </c>
      <c r="AC29">
        <v>503</v>
      </c>
      <c r="AD29">
        <v>505</v>
      </c>
      <c r="AE29">
        <v>487</v>
      </c>
      <c r="AF29">
        <v>503</v>
      </c>
      <c r="AG29">
        <v>501</v>
      </c>
      <c r="AH29">
        <v>487</v>
      </c>
      <c r="AI29">
        <v>503</v>
      </c>
    </row>
    <row r="30" spans="1:35" x14ac:dyDescent="0.45">
      <c r="A30">
        <v>501</v>
      </c>
      <c r="B30">
        <v>512</v>
      </c>
      <c r="C30">
        <v>501</v>
      </c>
      <c r="D30">
        <v>512</v>
      </c>
      <c r="E30">
        <v>506</v>
      </c>
      <c r="F30">
        <v>470</v>
      </c>
      <c r="G30">
        <v>505</v>
      </c>
      <c r="H30">
        <v>512</v>
      </c>
      <c r="I30">
        <v>505</v>
      </c>
      <c r="J30">
        <v>512</v>
      </c>
      <c r="K30">
        <v>504</v>
      </c>
      <c r="L30">
        <v>498</v>
      </c>
      <c r="M30">
        <v>506</v>
      </c>
      <c r="N30">
        <v>498</v>
      </c>
      <c r="O30">
        <v>504</v>
      </c>
      <c r="P30">
        <v>494</v>
      </c>
      <c r="Q30">
        <v>498</v>
      </c>
      <c r="R30">
        <v>498</v>
      </c>
      <c r="S30">
        <v>500</v>
      </c>
      <c r="T30">
        <v>498</v>
      </c>
      <c r="U30">
        <v>498</v>
      </c>
      <c r="V30">
        <v>482</v>
      </c>
      <c r="W30">
        <v>503</v>
      </c>
      <c r="X30">
        <v>498</v>
      </c>
      <c r="Y30">
        <v>482</v>
      </c>
      <c r="Z30">
        <v>503</v>
      </c>
      <c r="AA30">
        <v>498</v>
      </c>
      <c r="AB30">
        <v>475</v>
      </c>
      <c r="AC30">
        <v>503</v>
      </c>
      <c r="AD30">
        <v>496</v>
      </c>
      <c r="AE30">
        <v>482</v>
      </c>
      <c r="AF30">
        <v>503</v>
      </c>
      <c r="AG30">
        <v>502</v>
      </c>
      <c r="AH30">
        <v>482</v>
      </c>
      <c r="AI30">
        <v>503</v>
      </c>
    </row>
    <row r="31" spans="1:35" x14ac:dyDescent="0.45">
      <c r="A31">
        <v>500</v>
      </c>
      <c r="B31">
        <v>512</v>
      </c>
      <c r="C31">
        <v>501</v>
      </c>
      <c r="D31">
        <v>512</v>
      </c>
      <c r="E31">
        <v>504</v>
      </c>
      <c r="F31">
        <v>481</v>
      </c>
      <c r="G31">
        <v>504</v>
      </c>
      <c r="H31">
        <v>512</v>
      </c>
      <c r="I31">
        <v>505</v>
      </c>
      <c r="J31">
        <v>512</v>
      </c>
      <c r="K31">
        <v>501</v>
      </c>
      <c r="L31">
        <v>491</v>
      </c>
      <c r="M31">
        <v>503</v>
      </c>
      <c r="N31">
        <v>491</v>
      </c>
      <c r="O31">
        <v>502</v>
      </c>
      <c r="P31">
        <v>478</v>
      </c>
      <c r="Q31">
        <v>496</v>
      </c>
      <c r="R31">
        <v>491</v>
      </c>
      <c r="S31">
        <v>498</v>
      </c>
      <c r="T31">
        <v>491</v>
      </c>
      <c r="U31">
        <v>504</v>
      </c>
      <c r="V31">
        <v>477</v>
      </c>
      <c r="W31">
        <v>503</v>
      </c>
      <c r="X31">
        <v>504</v>
      </c>
      <c r="Y31">
        <v>477</v>
      </c>
      <c r="Z31">
        <v>503</v>
      </c>
      <c r="AA31">
        <v>498</v>
      </c>
      <c r="AB31">
        <v>465</v>
      </c>
      <c r="AC31">
        <v>503</v>
      </c>
      <c r="AD31">
        <v>500</v>
      </c>
      <c r="AE31">
        <v>477</v>
      </c>
      <c r="AF31">
        <v>503</v>
      </c>
      <c r="AG31">
        <v>498</v>
      </c>
      <c r="AH31">
        <v>477</v>
      </c>
      <c r="AI31">
        <v>503</v>
      </c>
    </row>
    <row r="32" spans="1:35" x14ac:dyDescent="0.45">
      <c r="A32">
        <v>504</v>
      </c>
      <c r="B32">
        <v>512</v>
      </c>
      <c r="C32">
        <v>499</v>
      </c>
      <c r="D32">
        <v>512</v>
      </c>
      <c r="E32">
        <v>506</v>
      </c>
      <c r="F32">
        <v>473</v>
      </c>
      <c r="G32">
        <v>504</v>
      </c>
      <c r="H32">
        <v>512</v>
      </c>
      <c r="I32">
        <v>503</v>
      </c>
      <c r="J32">
        <v>512</v>
      </c>
      <c r="K32">
        <v>501</v>
      </c>
      <c r="L32">
        <v>484</v>
      </c>
      <c r="M32">
        <v>504</v>
      </c>
      <c r="N32">
        <v>484</v>
      </c>
      <c r="O32">
        <v>504</v>
      </c>
      <c r="P32">
        <v>480</v>
      </c>
      <c r="Q32">
        <v>501</v>
      </c>
      <c r="R32">
        <v>484</v>
      </c>
      <c r="S32">
        <v>503</v>
      </c>
      <c r="T32">
        <v>484</v>
      </c>
      <c r="U32">
        <v>505</v>
      </c>
      <c r="V32">
        <v>468</v>
      </c>
      <c r="W32">
        <v>503</v>
      </c>
      <c r="X32">
        <v>505</v>
      </c>
      <c r="Y32">
        <v>468</v>
      </c>
      <c r="Z32">
        <v>503</v>
      </c>
      <c r="AA32">
        <v>498</v>
      </c>
      <c r="AB32">
        <v>453</v>
      </c>
      <c r="AC32">
        <v>503</v>
      </c>
      <c r="AD32">
        <v>498</v>
      </c>
      <c r="AE32">
        <v>468</v>
      </c>
      <c r="AF32">
        <v>503</v>
      </c>
      <c r="AG32">
        <v>498</v>
      </c>
      <c r="AH32">
        <v>468</v>
      </c>
      <c r="AI32">
        <v>503</v>
      </c>
    </row>
    <row r="33" spans="1:35" x14ac:dyDescent="0.45">
      <c r="A33">
        <v>503</v>
      </c>
      <c r="B33">
        <v>512</v>
      </c>
      <c r="C33">
        <v>499</v>
      </c>
      <c r="D33">
        <v>512</v>
      </c>
      <c r="E33">
        <v>502</v>
      </c>
      <c r="F33">
        <v>469</v>
      </c>
      <c r="G33">
        <v>503</v>
      </c>
      <c r="H33">
        <v>512</v>
      </c>
      <c r="I33">
        <v>503</v>
      </c>
      <c r="J33">
        <v>512</v>
      </c>
      <c r="K33">
        <v>509</v>
      </c>
      <c r="L33">
        <v>484</v>
      </c>
      <c r="M33">
        <v>501</v>
      </c>
      <c r="N33">
        <v>484</v>
      </c>
      <c r="O33">
        <v>501</v>
      </c>
      <c r="P33">
        <v>455</v>
      </c>
      <c r="Q33">
        <v>503</v>
      </c>
      <c r="R33">
        <v>484</v>
      </c>
      <c r="S33">
        <v>504</v>
      </c>
      <c r="T33">
        <v>484</v>
      </c>
      <c r="U33">
        <v>498</v>
      </c>
      <c r="V33">
        <v>446</v>
      </c>
      <c r="W33">
        <v>503</v>
      </c>
      <c r="X33">
        <v>500</v>
      </c>
      <c r="Y33">
        <v>446</v>
      </c>
      <c r="Z33">
        <v>503</v>
      </c>
      <c r="AA33">
        <v>499</v>
      </c>
      <c r="AB33">
        <v>421</v>
      </c>
      <c r="AC33">
        <v>503</v>
      </c>
      <c r="AD33">
        <v>500</v>
      </c>
      <c r="AE33">
        <v>446</v>
      </c>
      <c r="AF33">
        <v>503</v>
      </c>
      <c r="AG33">
        <v>500</v>
      </c>
      <c r="AH33">
        <v>446</v>
      </c>
      <c r="AI33">
        <v>503</v>
      </c>
    </row>
    <row r="34" spans="1:35" x14ac:dyDescent="0.45">
      <c r="A34">
        <v>504</v>
      </c>
      <c r="B34">
        <v>512</v>
      </c>
      <c r="C34">
        <v>503</v>
      </c>
      <c r="D34">
        <v>512</v>
      </c>
      <c r="E34">
        <v>506</v>
      </c>
      <c r="F34">
        <v>475</v>
      </c>
      <c r="G34">
        <v>503</v>
      </c>
      <c r="H34">
        <v>512</v>
      </c>
      <c r="I34">
        <v>503</v>
      </c>
      <c r="J34">
        <v>512</v>
      </c>
      <c r="K34">
        <v>502</v>
      </c>
      <c r="L34">
        <v>498</v>
      </c>
      <c r="M34">
        <v>499</v>
      </c>
      <c r="N34">
        <v>498</v>
      </c>
      <c r="O34">
        <v>503</v>
      </c>
      <c r="P34">
        <v>483</v>
      </c>
      <c r="Q34">
        <v>507</v>
      </c>
      <c r="R34">
        <v>498</v>
      </c>
      <c r="S34">
        <v>501</v>
      </c>
      <c r="T34">
        <v>498</v>
      </c>
      <c r="U34">
        <v>502</v>
      </c>
      <c r="V34">
        <v>481</v>
      </c>
      <c r="W34">
        <v>503</v>
      </c>
      <c r="X34">
        <v>502</v>
      </c>
      <c r="Y34">
        <v>481</v>
      </c>
      <c r="Z34">
        <v>503</v>
      </c>
      <c r="AA34">
        <v>504</v>
      </c>
      <c r="AB34">
        <v>487</v>
      </c>
      <c r="AC34">
        <v>503</v>
      </c>
      <c r="AD34">
        <v>499</v>
      </c>
      <c r="AE34">
        <v>481</v>
      </c>
      <c r="AF34">
        <v>503</v>
      </c>
      <c r="AG34">
        <v>498</v>
      </c>
      <c r="AH34">
        <v>481</v>
      </c>
      <c r="AI34">
        <v>503</v>
      </c>
    </row>
    <row r="35" spans="1:35" x14ac:dyDescent="0.45">
      <c r="A35">
        <v>501</v>
      </c>
      <c r="B35">
        <v>512</v>
      </c>
      <c r="C35">
        <v>501</v>
      </c>
      <c r="D35">
        <v>512</v>
      </c>
      <c r="E35">
        <v>506</v>
      </c>
      <c r="F35">
        <v>480</v>
      </c>
      <c r="G35">
        <v>504</v>
      </c>
      <c r="H35">
        <v>512</v>
      </c>
      <c r="I35">
        <v>502</v>
      </c>
      <c r="J35">
        <v>512</v>
      </c>
      <c r="K35">
        <v>504</v>
      </c>
      <c r="L35">
        <v>501</v>
      </c>
      <c r="M35">
        <v>508</v>
      </c>
      <c r="N35">
        <v>501</v>
      </c>
      <c r="O35">
        <v>505</v>
      </c>
      <c r="P35">
        <v>501</v>
      </c>
      <c r="Q35">
        <v>498</v>
      </c>
      <c r="R35">
        <v>501</v>
      </c>
      <c r="S35">
        <v>497</v>
      </c>
      <c r="T35">
        <v>501</v>
      </c>
      <c r="U35">
        <v>502</v>
      </c>
      <c r="V35">
        <v>496</v>
      </c>
      <c r="W35">
        <v>503</v>
      </c>
      <c r="X35">
        <v>502</v>
      </c>
      <c r="Y35">
        <v>496</v>
      </c>
      <c r="Z35">
        <v>503</v>
      </c>
      <c r="AA35">
        <v>502</v>
      </c>
      <c r="AB35">
        <v>494</v>
      </c>
      <c r="AC35">
        <v>503</v>
      </c>
      <c r="AD35">
        <v>502</v>
      </c>
      <c r="AE35">
        <v>496</v>
      </c>
      <c r="AF35">
        <v>503</v>
      </c>
      <c r="AG35">
        <v>500</v>
      </c>
      <c r="AH35">
        <v>496</v>
      </c>
      <c r="AI35">
        <v>503</v>
      </c>
    </row>
    <row r="36" spans="1:35" x14ac:dyDescent="0.45">
      <c r="A36">
        <v>503</v>
      </c>
      <c r="B36">
        <v>512</v>
      </c>
      <c r="C36">
        <v>498</v>
      </c>
      <c r="D36">
        <v>512</v>
      </c>
      <c r="E36">
        <v>503</v>
      </c>
      <c r="F36">
        <v>478</v>
      </c>
      <c r="G36">
        <v>505</v>
      </c>
      <c r="H36">
        <v>512</v>
      </c>
      <c r="I36">
        <v>502</v>
      </c>
      <c r="J36">
        <v>512</v>
      </c>
      <c r="K36">
        <v>505</v>
      </c>
      <c r="L36">
        <v>491</v>
      </c>
      <c r="M36">
        <v>502</v>
      </c>
      <c r="N36">
        <v>491</v>
      </c>
      <c r="O36">
        <v>503</v>
      </c>
      <c r="P36">
        <v>474</v>
      </c>
      <c r="Q36">
        <v>498</v>
      </c>
      <c r="R36">
        <v>495</v>
      </c>
      <c r="S36">
        <v>501</v>
      </c>
      <c r="T36">
        <v>495</v>
      </c>
      <c r="U36">
        <v>503</v>
      </c>
      <c r="V36">
        <v>483</v>
      </c>
      <c r="W36">
        <v>503</v>
      </c>
      <c r="X36">
        <v>503</v>
      </c>
      <c r="Y36">
        <v>483</v>
      </c>
      <c r="Z36">
        <v>503</v>
      </c>
      <c r="AA36">
        <v>505</v>
      </c>
      <c r="AB36">
        <v>475</v>
      </c>
      <c r="AC36">
        <v>503</v>
      </c>
      <c r="AD36">
        <v>497</v>
      </c>
      <c r="AE36">
        <v>483</v>
      </c>
      <c r="AF36">
        <v>503</v>
      </c>
      <c r="AG36">
        <v>500</v>
      </c>
      <c r="AH36">
        <v>483</v>
      </c>
      <c r="AI36">
        <v>503</v>
      </c>
    </row>
    <row r="37" spans="1:35" x14ac:dyDescent="0.45">
      <c r="A37">
        <v>500</v>
      </c>
      <c r="B37">
        <v>512</v>
      </c>
      <c r="C37">
        <v>501</v>
      </c>
      <c r="D37">
        <v>512</v>
      </c>
      <c r="E37">
        <v>505</v>
      </c>
      <c r="F37">
        <v>479</v>
      </c>
      <c r="G37">
        <v>505</v>
      </c>
      <c r="H37">
        <v>512</v>
      </c>
      <c r="I37">
        <v>505</v>
      </c>
      <c r="J37">
        <v>512</v>
      </c>
      <c r="K37">
        <v>505</v>
      </c>
      <c r="L37">
        <v>489</v>
      </c>
      <c r="M37">
        <v>505</v>
      </c>
      <c r="N37">
        <v>489</v>
      </c>
      <c r="O37">
        <v>504</v>
      </c>
      <c r="P37">
        <v>476</v>
      </c>
      <c r="Q37">
        <v>497</v>
      </c>
      <c r="R37">
        <v>489</v>
      </c>
      <c r="S37">
        <v>501</v>
      </c>
      <c r="T37">
        <v>489</v>
      </c>
      <c r="U37">
        <v>501</v>
      </c>
      <c r="V37">
        <v>486</v>
      </c>
      <c r="W37">
        <v>503</v>
      </c>
      <c r="X37">
        <v>507</v>
      </c>
      <c r="Y37">
        <v>486</v>
      </c>
      <c r="Z37">
        <v>503</v>
      </c>
      <c r="AA37">
        <v>502</v>
      </c>
      <c r="AB37">
        <v>481</v>
      </c>
      <c r="AC37">
        <v>503</v>
      </c>
      <c r="AD37">
        <v>504</v>
      </c>
      <c r="AE37">
        <v>486</v>
      </c>
      <c r="AF37">
        <v>503</v>
      </c>
      <c r="AG37">
        <v>502</v>
      </c>
      <c r="AH37">
        <v>486</v>
      </c>
      <c r="AI37">
        <v>503</v>
      </c>
    </row>
    <row r="38" spans="1:35" x14ac:dyDescent="0.45">
      <c r="A38">
        <v>501</v>
      </c>
      <c r="B38">
        <v>512</v>
      </c>
      <c r="C38">
        <v>500</v>
      </c>
      <c r="D38">
        <v>512</v>
      </c>
      <c r="E38">
        <v>505</v>
      </c>
      <c r="F38">
        <v>478</v>
      </c>
      <c r="G38">
        <v>505</v>
      </c>
      <c r="H38">
        <v>512</v>
      </c>
      <c r="I38">
        <v>502</v>
      </c>
      <c r="J38">
        <v>512</v>
      </c>
      <c r="K38">
        <v>506</v>
      </c>
      <c r="L38">
        <v>493</v>
      </c>
      <c r="M38">
        <v>499</v>
      </c>
      <c r="N38">
        <v>492</v>
      </c>
      <c r="O38">
        <v>503</v>
      </c>
      <c r="P38">
        <v>478</v>
      </c>
      <c r="Q38">
        <v>500</v>
      </c>
      <c r="R38">
        <v>493</v>
      </c>
      <c r="S38">
        <v>499</v>
      </c>
      <c r="T38">
        <v>493</v>
      </c>
      <c r="U38">
        <v>500</v>
      </c>
      <c r="V38">
        <v>483</v>
      </c>
      <c r="W38">
        <v>503</v>
      </c>
      <c r="X38">
        <v>500</v>
      </c>
      <c r="Y38">
        <v>483</v>
      </c>
      <c r="Z38">
        <v>503</v>
      </c>
      <c r="AA38">
        <v>502</v>
      </c>
      <c r="AB38">
        <v>475</v>
      </c>
      <c r="AC38">
        <v>503</v>
      </c>
      <c r="AD38">
        <v>496</v>
      </c>
      <c r="AE38">
        <v>483</v>
      </c>
      <c r="AF38">
        <v>503</v>
      </c>
      <c r="AG38">
        <v>496</v>
      </c>
      <c r="AH38">
        <v>483</v>
      </c>
      <c r="AI38">
        <v>503</v>
      </c>
    </row>
    <row r="39" spans="1:35" x14ac:dyDescent="0.45">
      <c r="A39">
        <v>502</v>
      </c>
      <c r="B39">
        <v>512</v>
      </c>
      <c r="C39">
        <v>500</v>
      </c>
      <c r="D39">
        <v>512</v>
      </c>
      <c r="E39">
        <v>504</v>
      </c>
      <c r="F39">
        <v>477</v>
      </c>
      <c r="G39">
        <v>503</v>
      </c>
      <c r="H39">
        <v>512</v>
      </c>
      <c r="I39">
        <v>506</v>
      </c>
      <c r="J39">
        <v>512</v>
      </c>
      <c r="K39">
        <v>500</v>
      </c>
      <c r="L39">
        <v>498</v>
      </c>
      <c r="M39">
        <v>500</v>
      </c>
      <c r="N39">
        <v>498</v>
      </c>
      <c r="O39">
        <v>503</v>
      </c>
      <c r="P39">
        <v>488</v>
      </c>
      <c r="Q39">
        <v>497</v>
      </c>
      <c r="R39">
        <v>498</v>
      </c>
      <c r="S39">
        <v>500</v>
      </c>
      <c r="T39">
        <v>498</v>
      </c>
      <c r="U39">
        <v>500</v>
      </c>
      <c r="V39">
        <v>478</v>
      </c>
      <c r="W39">
        <v>503</v>
      </c>
      <c r="X39">
        <v>500</v>
      </c>
      <c r="Y39">
        <v>478</v>
      </c>
      <c r="Z39">
        <v>503</v>
      </c>
      <c r="AA39">
        <v>499</v>
      </c>
      <c r="AB39">
        <v>465</v>
      </c>
      <c r="AC39">
        <v>503</v>
      </c>
      <c r="AD39">
        <v>503</v>
      </c>
      <c r="AE39">
        <v>478</v>
      </c>
      <c r="AF39">
        <v>503</v>
      </c>
      <c r="AG39">
        <v>501</v>
      </c>
      <c r="AH39">
        <v>478</v>
      </c>
      <c r="AI39">
        <v>503</v>
      </c>
    </row>
    <row r="40" spans="1:35" x14ac:dyDescent="0.45">
      <c r="A40">
        <v>504</v>
      </c>
      <c r="B40">
        <v>512</v>
      </c>
      <c r="C40">
        <v>502</v>
      </c>
      <c r="D40">
        <v>512</v>
      </c>
      <c r="E40">
        <v>506</v>
      </c>
      <c r="F40">
        <v>466</v>
      </c>
      <c r="G40">
        <v>505</v>
      </c>
      <c r="H40">
        <v>512</v>
      </c>
      <c r="I40">
        <v>505</v>
      </c>
      <c r="J40">
        <v>512</v>
      </c>
      <c r="K40">
        <v>506</v>
      </c>
      <c r="L40">
        <v>472</v>
      </c>
      <c r="M40">
        <v>504</v>
      </c>
      <c r="N40">
        <v>472</v>
      </c>
      <c r="O40">
        <v>504</v>
      </c>
      <c r="P40">
        <v>447</v>
      </c>
      <c r="Q40">
        <v>506</v>
      </c>
      <c r="R40">
        <v>472</v>
      </c>
      <c r="S40">
        <v>503</v>
      </c>
      <c r="T40">
        <v>472</v>
      </c>
      <c r="U40">
        <v>499</v>
      </c>
      <c r="V40">
        <v>448</v>
      </c>
      <c r="W40">
        <v>503</v>
      </c>
      <c r="X40">
        <v>503</v>
      </c>
      <c r="Y40">
        <v>448</v>
      </c>
      <c r="Z40">
        <v>503</v>
      </c>
      <c r="AA40">
        <v>504</v>
      </c>
      <c r="AB40">
        <v>437</v>
      </c>
      <c r="AC40">
        <v>503</v>
      </c>
      <c r="AD40">
        <v>503</v>
      </c>
      <c r="AE40">
        <v>448</v>
      </c>
      <c r="AF40">
        <v>503</v>
      </c>
      <c r="AG40">
        <v>504</v>
      </c>
      <c r="AH40">
        <v>448</v>
      </c>
      <c r="AI40">
        <v>503</v>
      </c>
    </row>
    <row r="41" spans="1:35" x14ac:dyDescent="0.45">
      <c r="A41">
        <v>498</v>
      </c>
      <c r="B41">
        <v>512</v>
      </c>
      <c r="C41">
        <v>501</v>
      </c>
      <c r="D41">
        <v>512</v>
      </c>
      <c r="E41">
        <v>504</v>
      </c>
      <c r="F41">
        <v>469</v>
      </c>
      <c r="G41">
        <v>504</v>
      </c>
      <c r="H41">
        <v>512</v>
      </c>
      <c r="I41">
        <v>507</v>
      </c>
      <c r="J41">
        <v>512</v>
      </c>
      <c r="K41">
        <v>501</v>
      </c>
      <c r="L41">
        <v>469</v>
      </c>
      <c r="M41">
        <v>505</v>
      </c>
      <c r="N41">
        <v>469</v>
      </c>
      <c r="O41">
        <v>503</v>
      </c>
      <c r="P41">
        <v>443</v>
      </c>
      <c r="Q41">
        <v>500</v>
      </c>
      <c r="R41">
        <v>469</v>
      </c>
      <c r="S41">
        <v>502</v>
      </c>
      <c r="T41">
        <v>469</v>
      </c>
      <c r="U41">
        <v>501</v>
      </c>
      <c r="V41">
        <v>429</v>
      </c>
      <c r="W41">
        <v>503</v>
      </c>
      <c r="X41">
        <v>501</v>
      </c>
      <c r="Y41">
        <v>429</v>
      </c>
      <c r="Z41">
        <v>503</v>
      </c>
      <c r="AA41">
        <v>496</v>
      </c>
      <c r="AB41">
        <v>407</v>
      </c>
      <c r="AC41">
        <v>503</v>
      </c>
      <c r="AD41">
        <v>499</v>
      </c>
      <c r="AE41">
        <v>429</v>
      </c>
      <c r="AF41">
        <v>503</v>
      </c>
      <c r="AG41">
        <v>497</v>
      </c>
      <c r="AH41">
        <v>429</v>
      </c>
      <c r="AI41">
        <v>503</v>
      </c>
    </row>
    <row r="42" spans="1:35" x14ac:dyDescent="0.45">
      <c r="A42">
        <v>498</v>
      </c>
      <c r="B42">
        <v>512</v>
      </c>
      <c r="C42">
        <v>500</v>
      </c>
      <c r="D42">
        <v>512</v>
      </c>
      <c r="E42">
        <v>504</v>
      </c>
      <c r="F42">
        <v>472</v>
      </c>
      <c r="G42">
        <v>502</v>
      </c>
      <c r="H42">
        <v>512</v>
      </c>
      <c r="I42">
        <v>503</v>
      </c>
      <c r="J42">
        <v>512</v>
      </c>
      <c r="K42">
        <v>502</v>
      </c>
      <c r="L42">
        <v>486</v>
      </c>
      <c r="M42">
        <v>502</v>
      </c>
      <c r="N42">
        <v>483</v>
      </c>
      <c r="O42">
        <v>498</v>
      </c>
      <c r="P42">
        <v>471</v>
      </c>
      <c r="Q42">
        <v>505</v>
      </c>
      <c r="R42">
        <v>486</v>
      </c>
      <c r="S42">
        <v>503</v>
      </c>
      <c r="T42">
        <v>486</v>
      </c>
      <c r="U42">
        <v>501</v>
      </c>
      <c r="V42">
        <v>468</v>
      </c>
      <c r="W42">
        <v>503</v>
      </c>
      <c r="X42">
        <v>501</v>
      </c>
      <c r="Y42">
        <v>468</v>
      </c>
      <c r="Z42">
        <v>503</v>
      </c>
      <c r="AA42">
        <v>504</v>
      </c>
      <c r="AB42">
        <v>465</v>
      </c>
      <c r="AC42">
        <v>503</v>
      </c>
      <c r="AD42">
        <v>504</v>
      </c>
      <c r="AE42">
        <v>468</v>
      </c>
      <c r="AF42">
        <v>503</v>
      </c>
      <c r="AG42">
        <v>502</v>
      </c>
      <c r="AH42">
        <v>468</v>
      </c>
      <c r="AI42">
        <v>503</v>
      </c>
    </row>
    <row r="43" spans="1:35" x14ac:dyDescent="0.45">
      <c r="A43">
        <v>502</v>
      </c>
      <c r="B43">
        <v>512</v>
      </c>
      <c r="C43">
        <v>502</v>
      </c>
      <c r="D43">
        <v>512</v>
      </c>
      <c r="E43">
        <v>504</v>
      </c>
      <c r="F43">
        <v>472</v>
      </c>
      <c r="G43">
        <v>505</v>
      </c>
      <c r="H43">
        <v>512</v>
      </c>
      <c r="I43">
        <v>499</v>
      </c>
      <c r="J43">
        <v>512</v>
      </c>
      <c r="K43">
        <v>499</v>
      </c>
      <c r="L43">
        <v>487</v>
      </c>
      <c r="M43">
        <v>501</v>
      </c>
      <c r="N43">
        <v>487</v>
      </c>
      <c r="O43">
        <v>501</v>
      </c>
      <c r="P43">
        <v>472</v>
      </c>
      <c r="Q43">
        <v>500</v>
      </c>
      <c r="R43">
        <v>487</v>
      </c>
      <c r="S43">
        <v>499</v>
      </c>
      <c r="T43">
        <v>487</v>
      </c>
      <c r="U43">
        <v>504</v>
      </c>
      <c r="V43">
        <v>481</v>
      </c>
      <c r="W43">
        <v>503</v>
      </c>
      <c r="X43">
        <v>505</v>
      </c>
      <c r="Y43">
        <v>481</v>
      </c>
      <c r="Z43">
        <v>503</v>
      </c>
      <c r="AA43">
        <v>500</v>
      </c>
      <c r="AB43">
        <v>459</v>
      </c>
      <c r="AC43">
        <v>503</v>
      </c>
      <c r="AD43">
        <v>495</v>
      </c>
      <c r="AE43">
        <v>481</v>
      </c>
      <c r="AF43">
        <v>503</v>
      </c>
      <c r="AG43">
        <v>495</v>
      </c>
      <c r="AH43">
        <v>481</v>
      </c>
      <c r="AI43">
        <v>503</v>
      </c>
    </row>
    <row r="44" spans="1:35" x14ac:dyDescent="0.45">
      <c r="A44">
        <v>501</v>
      </c>
      <c r="B44">
        <v>512</v>
      </c>
      <c r="C44">
        <v>501</v>
      </c>
      <c r="D44">
        <v>512</v>
      </c>
      <c r="E44">
        <v>505</v>
      </c>
      <c r="F44">
        <v>476</v>
      </c>
      <c r="G44">
        <v>501</v>
      </c>
      <c r="H44">
        <v>512</v>
      </c>
      <c r="I44">
        <v>501</v>
      </c>
      <c r="J44">
        <v>512</v>
      </c>
      <c r="K44">
        <v>504</v>
      </c>
      <c r="L44">
        <v>481</v>
      </c>
      <c r="M44">
        <v>500</v>
      </c>
      <c r="N44">
        <v>481</v>
      </c>
      <c r="O44">
        <v>502</v>
      </c>
      <c r="P44">
        <v>457</v>
      </c>
      <c r="Q44">
        <v>504</v>
      </c>
      <c r="R44">
        <v>490</v>
      </c>
      <c r="S44">
        <v>500</v>
      </c>
      <c r="T44">
        <v>490</v>
      </c>
      <c r="U44">
        <v>501</v>
      </c>
      <c r="V44">
        <v>469</v>
      </c>
      <c r="W44">
        <v>503</v>
      </c>
      <c r="X44">
        <v>501</v>
      </c>
      <c r="Y44">
        <v>469</v>
      </c>
      <c r="Z44">
        <v>503</v>
      </c>
      <c r="AA44">
        <v>499</v>
      </c>
      <c r="AB44">
        <v>450</v>
      </c>
      <c r="AC44">
        <v>503</v>
      </c>
      <c r="AD44">
        <v>505</v>
      </c>
      <c r="AE44">
        <v>469</v>
      </c>
      <c r="AF44">
        <v>503</v>
      </c>
      <c r="AG44">
        <v>503</v>
      </c>
      <c r="AH44">
        <v>469</v>
      </c>
      <c r="AI44">
        <v>503</v>
      </c>
    </row>
    <row r="45" spans="1:35" x14ac:dyDescent="0.45">
      <c r="A45">
        <v>500</v>
      </c>
      <c r="B45">
        <v>512</v>
      </c>
      <c r="C45">
        <v>503</v>
      </c>
      <c r="D45">
        <v>512</v>
      </c>
      <c r="E45">
        <v>505</v>
      </c>
      <c r="F45">
        <v>464</v>
      </c>
      <c r="G45">
        <v>504</v>
      </c>
      <c r="H45">
        <v>512</v>
      </c>
      <c r="I45">
        <v>502</v>
      </c>
      <c r="J45">
        <v>512</v>
      </c>
      <c r="K45">
        <v>506</v>
      </c>
      <c r="L45">
        <v>485</v>
      </c>
      <c r="M45">
        <v>505</v>
      </c>
      <c r="N45">
        <v>485</v>
      </c>
      <c r="O45">
        <v>503</v>
      </c>
      <c r="P45">
        <v>444</v>
      </c>
      <c r="Q45">
        <v>501</v>
      </c>
      <c r="R45">
        <v>485</v>
      </c>
      <c r="S45">
        <v>500</v>
      </c>
      <c r="T45">
        <v>485</v>
      </c>
      <c r="U45">
        <v>502</v>
      </c>
      <c r="V45">
        <v>451</v>
      </c>
      <c r="W45">
        <v>503</v>
      </c>
      <c r="X45">
        <v>502</v>
      </c>
      <c r="Y45">
        <v>451</v>
      </c>
      <c r="Z45">
        <v>503</v>
      </c>
      <c r="AA45">
        <v>501</v>
      </c>
      <c r="AB45">
        <v>404</v>
      </c>
      <c r="AC45">
        <v>503</v>
      </c>
      <c r="AD45">
        <v>494</v>
      </c>
      <c r="AE45">
        <v>451</v>
      </c>
      <c r="AF45">
        <v>503</v>
      </c>
      <c r="AG45">
        <v>504</v>
      </c>
      <c r="AH45">
        <v>451</v>
      </c>
      <c r="AI45">
        <v>503</v>
      </c>
    </row>
    <row r="46" spans="1:35" x14ac:dyDescent="0.45">
      <c r="A46">
        <v>500</v>
      </c>
      <c r="B46">
        <v>512</v>
      </c>
      <c r="C46">
        <v>499</v>
      </c>
      <c r="D46">
        <v>512</v>
      </c>
      <c r="E46">
        <v>503</v>
      </c>
      <c r="F46">
        <v>463</v>
      </c>
      <c r="G46">
        <v>502</v>
      </c>
      <c r="H46">
        <v>512</v>
      </c>
      <c r="I46">
        <v>505</v>
      </c>
      <c r="J46">
        <v>512</v>
      </c>
      <c r="K46">
        <v>500</v>
      </c>
      <c r="L46">
        <v>470</v>
      </c>
      <c r="M46">
        <v>497</v>
      </c>
      <c r="N46">
        <v>470</v>
      </c>
      <c r="O46">
        <v>499</v>
      </c>
      <c r="P46">
        <v>433</v>
      </c>
      <c r="Q46">
        <v>502</v>
      </c>
      <c r="R46">
        <v>470</v>
      </c>
      <c r="S46">
        <v>498</v>
      </c>
      <c r="T46">
        <v>470</v>
      </c>
      <c r="U46">
        <v>499</v>
      </c>
      <c r="V46">
        <v>437</v>
      </c>
      <c r="W46">
        <v>503</v>
      </c>
      <c r="X46">
        <v>499</v>
      </c>
      <c r="Y46">
        <v>437</v>
      </c>
      <c r="Z46">
        <v>503</v>
      </c>
      <c r="AA46">
        <v>500</v>
      </c>
      <c r="AB46">
        <v>418</v>
      </c>
      <c r="AC46">
        <v>503</v>
      </c>
      <c r="AD46">
        <v>498</v>
      </c>
      <c r="AE46">
        <v>437</v>
      </c>
      <c r="AF46">
        <v>503</v>
      </c>
      <c r="AG46">
        <v>501</v>
      </c>
      <c r="AH46">
        <v>437</v>
      </c>
      <c r="AI46">
        <v>503</v>
      </c>
    </row>
    <row r="47" spans="1:35" x14ac:dyDescent="0.45">
      <c r="A47">
        <v>503</v>
      </c>
      <c r="B47">
        <v>512</v>
      </c>
      <c r="C47">
        <v>502</v>
      </c>
      <c r="D47">
        <v>512</v>
      </c>
      <c r="E47">
        <v>505</v>
      </c>
      <c r="F47">
        <v>467</v>
      </c>
      <c r="G47">
        <v>505</v>
      </c>
      <c r="H47">
        <v>512</v>
      </c>
      <c r="I47">
        <v>504</v>
      </c>
      <c r="J47">
        <v>512</v>
      </c>
      <c r="K47">
        <v>502</v>
      </c>
      <c r="L47">
        <v>491</v>
      </c>
      <c r="M47">
        <v>506</v>
      </c>
      <c r="N47">
        <v>491</v>
      </c>
      <c r="O47">
        <v>502</v>
      </c>
      <c r="P47">
        <v>464</v>
      </c>
      <c r="Q47">
        <v>500</v>
      </c>
      <c r="R47">
        <v>491</v>
      </c>
      <c r="S47">
        <v>501</v>
      </c>
      <c r="T47">
        <v>491</v>
      </c>
      <c r="U47">
        <v>501</v>
      </c>
      <c r="V47">
        <v>471</v>
      </c>
      <c r="W47">
        <v>503</v>
      </c>
      <c r="X47">
        <v>501</v>
      </c>
      <c r="Y47">
        <v>471</v>
      </c>
      <c r="Z47">
        <v>503</v>
      </c>
      <c r="AA47">
        <v>499</v>
      </c>
      <c r="AB47">
        <v>455</v>
      </c>
      <c r="AC47">
        <v>503</v>
      </c>
      <c r="AD47">
        <v>498</v>
      </c>
      <c r="AE47">
        <v>471</v>
      </c>
      <c r="AF47">
        <v>503</v>
      </c>
      <c r="AG47">
        <v>502</v>
      </c>
      <c r="AH47">
        <v>471</v>
      </c>
      <c r="AI47">
        <v>503</v>
      </c>
    </row>
    <row r="48" spans="1:35" x14ac:dyDescent="0.45">
      <c r="A48">
        <v>499</v>
      </c>
      <c r="B48">
        <v>512</v>
      </c>
      <c r="C48">
        <v>498</v>
      </c>
      <c r="D48">
        <v>512</v>
      </c>
      <c r="E48">
        <v>505</v>
      </c>
      <c r="F48">
        <v>470</v>
      </c>
      <c r="G48">
        <v>505</v>
      </c>
      <c r="H48">
        <v>512</v>
      </c>
      <c r="I48">
        <v>504</v>
      </c>
      <c r="J48">
        <v>512</v>
      </c>
      <c r="K48">
        <v>505</v>
      </c>
      <c r="L48">
        <v>472</v>
      </c>
      <c r="M48">
        <v>501</v>
      </c>
      <c r="N48">
        <v>472</v>
      </c>
      <c r="O48">
        <v>500</v>
      </c>
      <c r="P48">
        <v>451</v>
      </c>
      <c r="Q48">
        <v>499</v>
      </c>
      <c r="R48">
        <v>472</v>
      </c>
      <c r="S48">
        <v>500</v>
      </c>
      <c r="T48">
        <v>472</v>
      </c>
      <c r="U48">
        <v>501</v>
      </c>
      <c r="V48">
        <v>420</v>
      </c>
      <c r="W48">
        <v>503</v>
      </c>
      <c r="X48">
        <v>501</v>
      </c>
      <c r="Y48">
        <v>420</v>
      </c>
      <c r="Z48">
        <v>503</v>
      </c>
      <c r="AA48">
        <v>499</v>
      </c>
      <c r="AB48">
        <v>425</v>
      </c>
      <c r="AC48">
        <v>503</v>
      </c>
      <c r="AD48">
        <v>501</v>
      </c>
      <c r="AE48">
        <v>420</v>
      </c>
      <c r="AF48">
        <v>503</v>
      </c>
      <c r="AG48">
        <v>502</v>
      </c>
      <c r="AH48">
        <v>420</v>
      </c>
      <c r="AI48">
        <v>503</v>
      </c>
    </row>
    <row r="49" spans="1:35" x14ac:dyDescent="0.45">
      <c r="A49">
        <v>499</v>
      </c>
      <c r="B49">
        <v>512</v>
      </c>
      <c r="C49">
        <v>502</v>
      </c>
      <c r="D49">
        <v>512</v>
      </c>
      <c r="E49">
        <v>507</v>
      </c>
      <c r="F49">
        <v>476</v>
      </c>
      <c r="G49">
        <v>503</v>
      </c>
      <c r="H49">
        <v>512</v>
      </c>
      <c r="I49">
        <v>503</v>
      </c>
      <c r="J49">
        <v>512</v>
      </c>
      <c r="K49">
        <v>504</v>
      </c>
      <c r="L49">
        <v>467</v>
      </c>
      <c r="M49">
        <v>505</v>
      </c>
      <c r="N49">
        <v>467</v>
      </c>
      <c r="O49">
        <v>506</v>
      </c>
      <c r="P49">
        <v>446</v>
      </c>
      <c r="Q49">
        <v>503</v>
      </c>
      <c r="R49">
        <v>467</v>
      </c>
      <c r="S49">
        <v>501</v>
      </c>
      <c r="T49">
        <v>467</v>
      </c>
      <c r="U49">
        <v>497</v>
      </c>
      <c r="V49">
        <v>442</v>
      </c>
      <c r="W49">
        <v>503</v>
      </c>
      <c r="X49">
        <v>497</v>
      </c>
      <c r="Y49">
        <v>442</v>
      </c>
      <c r="Z49">
        <v>503</v>
      </c>
      <c r="AA49">
        <v>501</v>
      </c>
      <c r="AB49">
        <v>441</v>
      </c>
      <c r="AC49">
        <v>503</v>
      </c>
      <c r="AD49">
        <v>499</v>
      </c>
      <c r="AE49">
        <v>442</v>
      </c>
      <c r="AF49">
        <v>503</v>
      </c>
      <c r="AG49">
        <v>499</v>
      </c>
      <c r="AH49">
        <v>442</v>
      </c>
      <c r="AI49">
        <v>503</v>
      </c>
    </row>
    <row r="50" spans="1:35" x14ac:dyDescent="0.45">
      <c r="A50">
        <v>502</v>
      </c>
      <c r="B50">
        <v>512</v>
      </c>
      <c r="C50">
        <v>497</v>
      </c>
      <c r="D50">
        <v>512</v>
      </c>
      <c r="E50">
        <v>510</v>
      </c>
      <c r="F50">
        <v>468</v>
      </c>
      <c r="G50">
        <v>506</v>
      </c>
      <c r="H50">
        <v>512</v>
      </c>
      <c r="I50">
        <v>504</v>
      </c>
      <c r="J50">
        <v>512</v>
      </c>
      <c r="K50">
        <v>504</v>
      </c>
      <c r="L50">
        <v>499</v>
      </c>
      <c r="M50">
        <v>505</v>
      </c>
      <c r="N50">
        <v>500</v>
      </c>
      <c r="O50">
        <v>506</v>
      </c>
      <c r="P50">
        <v>473</v>
      </c>
      <c r="Q50">
        <v>500</v>
      </c>
      <c r="R50">
        <v>495</v>
      </c>
      <c r="S50">
        <v>493</v>
      </c>
      <c r="T50">
        <v>495</v>
      </c>
      <c r="U50">
        <v>503</v>
      </c>
      <c r="V50">
        <v>484</v>
      </c>
      <c r="W50">
        <v>503</v>
      </c>
      <c r="X50">
        <v>503</v>
      </c>
      <c r="Y50">
        <v>484</v>
      </c>
      <c r="Z50">
        <v>503</v>
      </c>
      <c r="AA50">
        <v>500</v>
      </c>
      <c r="AB50">
        <v>462</v>
      </c>
      <c r="AC50">
        <v>503</v>
      </c>
      <c r="AD50">
        <v>501</v>
      </c>
      <c r="AE50">
        <v>484</v>
      </c>
      <c r="AF50">
        <v>503</v>
      </c>
      <c r="AG50">
        <v>501</v>
      </c>
      <c r="AH50">
        <v>484</v>
      </c>
      <c r="AI50">
        <v>503</v>
      </c>
    </row>
    <row r="51" spans="1:35" x14ac:dyDescent="0.45">
      <c r="A51">
        <v>499</v>
      </c>
      <c r="B51">
        <v>512</v>
      </c>
      <c r="C51">
        <v>501</v>
      </c>
      <c r="D51">
        <v>512</v>
      </c>
      <c r="E51">
        <v>503</v>
      </c>
      <c r="F51">
        <v>477</v>
      </c>
      <c r="G51">
        <v>506</v>
      </c>
      <c r="H51">
        <v>512</v>
      </c>
      <c r="I51">
        <v>504</v>
      </c>
      <c r="J51">
        <v>512</v>
      </c>
      <c r="K51">
        <v>503</v>
      </c>
      <c r="L51">
        <v>488</v>
      </c>
      <c r="M51">
        <v>500</v>
      </c>
      <c r="N51">
        <v>488</v>
      </c>
      <c r="O51">
        <v>502</v>
      </c>
      <c r="P51">
        <v>451</v>
      </c>
      <c r="Q51">
        <v>499</v>
      </c>
      <c r="R51">
        <v>488</v>
      </c>
      <c r="S51">
        <v>501</v>
      </c>
      <c r="T51">
        <v>488</v>
      </c>
      <c r="U51">
        <v>496</v>
      </c>
      <c r="V51">
        <v>454</v>
      </c>
      <c r="W51">
        <v>503</v>
      </c>
      <c r="X51">
        <v>496</v>
      </c>
      <c r="Y51">
        <v>454</v>
      </c>
      <c r="Z51">
        <v>503</v>
      </c>
      <c r="AA51">
        <v>501</v>
      </c>
      <c r="AB51">
        <v>429</v>
      </c>
      <c r="AC51">
        <v>503</v>
      </c>
      <c r="AD51">
        <v>503</v>
      </c>
      <c r="AE51">
        <v>454</v>
      </c>
      <c r="AF51">
        <v>503</v>
      </c>
      <c r="AG51">
        <v>503</v>
      </c>
      <c r="AH51">
        <v>454</v>
      </c>
      <c r="AI51">
        <v>503</v>
      </c>
    </row>
    <row r="52" spans="1:35" x14ac:dyDescent="0.45">
      <c r="A52">
        <v>497</v>
      </c>
      <c r="B52">
        <v>512</v>
      </c>
      <c r="C52">
        <v>498</v>
      </c>
      <c r="D52">
        <v>512</v>
      </c>
      <c r="E52">
        <v>505</v>
      </c>
      <c r="F52">
        <v>477</v>
      </c>
      <c r="G52">
        <v>504</v>
      </c>
      <c r="H52">
        <v>512</v>
      </c>
      <c r="I52">
        <v>505</v>
      </c>
      <c r="J52">
        <v>512</v>
      </c>
      <c r="K52">
        <v>504</v>
      </c>
      <c r="L52">
        <v>495</v>
      </c>
      <c r="M52">
        <v>505</v>
      </c>
      <c r="N52">
        <v>495</v>
      </c>
      <c r="O52">
        <v>502</v>
      </c>
      <c r="P52">
        <v>494</v>
      </c>
      <c r="Q52">
        <v>505</v>
      </c>
      <c r="R52">
        <v>495</v>
      </c>
      <c r="S52">
        <v>508</v>
      </c>
      <c r="T52">
        <v>495</v>
      </c>
      <c r="U52">
        <v>501</v>
      </c>
      <c r="V52">
        <v>482</v>
      </c>
      <c r="W52">
        <v>503</v>
      </c>
      <c r="X52">
        <v>499</v>
      </c>
      <c r="Y52">
        <v>482</v>
      </c>
      <c r="Z52">
        <v>503</v>
      </c>
      <c r="AA52">
        <v>502</v>
      </c>
      <c r="AB52">
        <v>479</v>
      </c>
      <c r="AC52">
        <v>503</v>
      </c>
      <c r="AD52">
        <v>499</v>
      </c>
      <c r="AE52">
        <v>482</v>
      </c>
      <c r="AF52">
        <v>503</v>
      </c>
      <c r="AG52">
        <v>499</v>
      </c>
      <c r="AH52">
        <v>482</v>
      </c>
      <c r="AI52">
        <v>503</v>
      </c>
    </row>
    <row r="53" spans="1:35" x14ac:dyDescent="0.45">
      <c r="A53">
        <v>502</v>
      </c>
      <c r="B53">
        <v>512</v>
      </c>
      <c r="C53">
        <v>499</v>
      </c>
      <c r="D53">
        <v>512</v>
      </c>
      <c r="E53">
        <v>505</v>
      </c>
      <c r="F53">
        <v>480</v>
      </c>
      <c r="G53">
        <v>505</v>
      </c>
      <c r="H53">
        <v>512</v>
      </c>
      <c r="I53">
        <v>505</v>
      </c>
      <c r="J53">
        <v>512</v>
      </c>
      <c r="K53">
        <v>503</v>
      </c>
      <c r="L53">
        <v>496</v>
      </c>
      <c r="M53">
        <v>503</v>
      </c>
      <c r="N53">
        <v>496</v>
      </c>
      <c r="O53">
        <v>502</v>
      </c>
      <c r="P53">
        <v>492</v>
      </c>
      <c r="Q53">
        <v>498</v>
      </c>
      <c r="R53">
        <v>496</v>
      </c>
      <c r="S53">
        <v>502</v>
      </c>
      <c r="T53">
        <v>496</v>
      </c>
      <c r="U53">
        <v>499</v>
      </c>
      <c r="V53">
        <v>485</v>
      </c>
      <c r="W53">
        <v>503</v>
      </c>
      <c r="X53">
        <v>499</v>
      </c>
      <c r="Y53">
        <v>485</v>
      </c>
      <c r="Z53">
        <v>503</v>
      </c>
      <c r="AA53">
        <v>501</v>
      </c>
      <c r="AB53">
        <v>485</v>
      </c>
      <c r="AC53">
        <v>503</v>
      </c>
      <c r="AD53">
        <v>497</v>
      </c>
      <c r="AE53">
        <v>485</v>
      </c>
      <c r="AF53">
        <v>503</v>
      </c>
      <c r="AG53">
        <v>499</v>
      </c>
      <c r="AH53">
        <v>485</v>
      </c>
      <c r="AI53">
        <v>503</v>
      </c>
    </row>
    <row r="54" spans="1:35" x14ac:dyDescent="0.45">
      <c r="A54">
        <v>503</v>
      </c>
      <c r="B54">
        <v>512</v>
      </c>
      <c r="C54">
        <v>500</v>
      </c>
      <c r="D54">
        <v>512</v>
      </c>
      <c r="E54">
        <v>506</v>
      </c>
      <c r="F54">
        <v>482</v>
      </c>
      <c r="G54">
        <v>503</v>
      </c>
      <c r="H54">
        <v>512</v>
      </c>
      <c r="I54">
        <v>504</v>
      </c>
      <c r="J54">
        <v>512</v>
      </c>
      <c r="K54">
        <v>506</v>
      </c>
      <c r="L54">
        <v>495</v>
      </c>
      <c r="M54">
        <v>504</v>
      </c>
      <c r="N54">
        <v>495</v>
      </c>
      <c r="O54">
        <v>505</v>
      </c>
      <c r="P54">
        <v>502</v>
      </c>
      <c r="Q54">
        <v>497</v>
      </c>
      <c r="R54">
        <v>492</v>
      </c>
      <c r="S54">
        <v>500</v>
      </c>
      <c r="T54">
        <v>492</v>
      </c>
      <c r="U54">
        <v>504</v>
      </c>
      <c r="V54">
        <v>498</v>
      </c>
      <c r="W54">
        <v>503</v>
      </c>
      <c r="X54">
        <v>504</v>
      </c>
      <c r="Y54">
        <v>498</v>
      </c>
      <c r="Z54">
        <v>503</v>
      </c>
      <c r="AA54">
        <v>499</v>
      </c>
      <c r="AB54">
        <v>494</v>
      </c>
      <c r="AC54">
        <v>503</v>
      </c>
      <c r="AD54">
        <v>498</v>
      </c>
      <c r="AE54">
        <v>498</v>
      </c>
      <c r="AF54">
        <v>503</v>
      </c>
      <c r="AG54">
        <v>504</v>
      </c>
      <c r="AH54">
        <v>498</v>
      </c>
      <c r="AI54">
        <v>503</v>
      </c>
    </row>
    <row r="55" spans="1:35" x14ac:dyDescent="0.45">
      <c r="A55">
        <v>500</v>
      </c>
      <c r="B55">
        <v>512</v>
      </c>
      <c r="C55">
        <v>502</v>
      </c>
      <c r="D55">
        <v>512</v>
      </c>
      <c r="E55">
        <v>505</v>
      </c>
      <c r="F55">
        <v>478</v>
      </c>
      <c r="G55">
        <v>505</v>
      </c>
      <c r="H55">
        <v>512</v>
      </c>
      <c r="I55">
        <v>503</v>
      </c>
      <c r="J55">
        <v>512</v>
      </c>
      <c r="K55">
        <v>497</v>
      </c>
      <c r="L55">
        <v>482</v>
      </c>
      <c r="M55">
        <v>502</v>
      </c>
      <c r="N55">
        <v>482</v>
      </c>
      <c r="O55">
        <v>503</v>
      </c>
      <c r="P55">
        <v>459</v>
      </c>
      <c r="Q55">
        <v>504</v>
      </c>
      <c r="R55">
        <v>482</v>
      </c>
      <c r="S55">
        <v>502</v>
      </c>
      <c r="T55">
        <v>482</v>
      </c>
      <c r="U55">
        <v>502</v>
      </c>
      <c r="V55">
        <v>453</v>
      </c>
      <c r="W55">
        <v>503</v>
      </c>
      <c r="X55">
        <v>502</v>
      </c>
      <c r="Y55">
        <v>453</v>
      </c>
      <c r="Z55">
        <v>503</v>
      </c>
      <c r="AA55">
        <v>502</v>
      </c>
      <c r="AB55">
        <v>425</v>
      </c>
      <c r="AC55">
        <v>503</v>
      </c>
      <c r="AD55">
        <v>498</v>
      </c>
      <c r="AE55">
        <v>453</v>
      </c>
      <c r="AF55">
        <v>503</v>
      </c>
      <c r="AG55">
        <v>502</v>
      </c>
      <c r="AH55">
        <v>453</v>
      </c>
      <c r="AI55">
        <v>503</v>
      </c>
    </row>
    <row r="56" spans="1:35" x14ac:dyDescent="0.45">
      <c r="A56">
        <v>502</v>
      </c>
      <c r="B56">
        <v>512</v>
      </c>
      <c r="C56">
        <v>504</v>
      </c>
      <c r="D56">
        <v>512</v>
      </c>
      <c r="E56">
        <v>506</v>
      </c>
      <c r="F56">
        <v>478</v>
      </c>
      <c r="G56">
        <v>502</v>
      </c>
      <c r="H56">
        <v>512</v>
      </c>
      <c r="I56">
        <v>504</v>
      </c>
      <c r="J56">
        <v>512</v>
      </c>
      <c r="K56">
        <v>503</v>
      </c>
      <c r="L56">
        <v>489</v>
      </c>
      <c r="M56">
        <v>508</v>
      </c>
      <c r="N56">
        <v>489</v>
      </c>
      <c r="O56">
        <v>501</v>
      </c>
      <c r="P56">
        <v>485</v>
      </c>
      <c r="Q56">
        <v>502</v>
      </c>
      <c r="R56">
        <v>489</v>
      </c>
      <c r="S56">
        <v>501</v>
      </c>
      <c r="T56">
        <v>489</v>
      </c>
      <c r="U56">
        <v>500</v>
      </c>
      <c r="V56">
        <v>473</v>
      </c>
      <c r="W56">
        <v>503</v>
      </c>
      <c r="X56">
        <v>500</v>
      </c>
      <c r="Y56">
        <v>473</v>
      </c>
      <c r="Z56">
        <v>503</v>
      </c>
      <c r="AA56">
        <v>498</v>
      </c>
      <c r="AB56">
        <v>467</v>
      </c>
      <c r="AC56">
        <v>503</v>
      </c>
      <c r="AD56">
        <v>500</v>
      </c>
      <c r="AE56">
        <v>473</v>
      </c>
      <c r="AF56">
        <v>503</v>
      </c>
      <c r="AG56">
        <v>501</v>
      </c>
      <c r="AH56">
        <v>473</v>
      </c>
      <c r="AI56">
        <v>503</v>
      </c>
    </row>
    <row r="57" spans="1:35" x14ac:dyDescent="0.45">
      <c r="A57">
        <v>501</v>
      </c>
      <c r="B57">
        <v>512</v>
      </c>
      <c r="C57">
        <v>501</v>
      </c>
      <c r="D57">
        <v>512</v>
      </c>
      <c r="E57">
        <v>506</v>
      </c>
      <c r="F57">
        <v>479</v>
      </c>
      <c r="G57">
        <v>503</v>
      </c>
      <c r="H57">
        <v>512</v>
      </c>
      <c r="I57">
        <v>503</v>
      </c>
      <c r="J57">
        <v>512</v>
      </c>
      <c r="K57">
        <v>504</v>
      </c>
      <c r="L57">
        <v>483</v>
      </c>
      <c r="M57">
        <v>504</v>
      </c>
      <c r="N57">
        <v>483</v>
      </c>
      <c r="O57">
        <v>501</v>
      </c>
      <c r="P57">
        <v>468</v>
      </c>
      <c r="Q57">
        <v>495</v>
      </c>
      <c r="R57">
        <v>483</v>
      </c>
      <c r="S57">
        <v>498</v>
      </c>
      <c r="T57">
        <v>483</v>
      </c>
      <c r="U57">
        <v>499</v>
      </c>
      <c r="V57">
        <v>456</v>
      </c>
      <c r="W57">
        <v>503</v>
      </c>
      <c r="X57">
        <v>499</v>
      </c>
      <c r="Y57">
        <v>456</v>
      </c>
      <c r="Z57">
        <v>503</v>
      </c>
      <c r="AA57">
        <v>503</v>
      </c>
      <c r="AB57">
        <v>439</v>
      </c>
      <c r="AC57">
        <v>503</v>
      </c>
      <c r="AD57">
        <v>498</v>
      </c>
      <c r="AE57">
        <v>456</v>
      </c>
      <c r="AF57">
        <v>503</v>
      </c>
      <c r="AG57">
        <v>503</v>
      </c>
      <c r="AH57">
        <v>456</v>
      </c>
      <c r="AI57">
        <v>503</v>
      </c>
    </row>
    <row r="58" spans="1:35" x14ac:dyDescent="0.45">
      <c r="A58">
        <v>505</v>
      </c>
      <c r="B58">
        <v>512</v>
      </c>
      <c r="C58">
        <v>499</v>
      </c>
      <c r="D58">
        <v>512</v>
      </c>
      <c r="E58">
        <v>507</v>
      </c>
      <c r="F58">
        <v>475</v>
      </c>
      <c r="G58">
        <v>504</v>
      </c>
      <c r="H58">
        <v>512</v>
      </c>
      <c r="I58">
        <v>507</v>
      </c>
      <c r="J58">
        <v>512</v>
      </c>
      <c r="K58">
        <v>502</v>
      </c>
      <c r="L58">
        <v>487</v>
      </c>
      <c r="M58">
        <v>506</v>
      </c>
      <c r="N58">
        <v>487</v>
      </c>
      <c r="O58">
        <v>503</v>
      </c>
      <c r="P58">
        <v>453</v>
      </c>
      <c r="Q58">
        <v>496</v>
      </c>
      <c r="R58">
        <v>487</v>
      </c>
      <c r="S58">
        <v>497</v>
      </c>
      <c r="T58">
        <v>487</v>
      </c>
      <c r="U58">
        <v>502</v>
      </c>
      <c r="V58">
        <v>430</v>
      </c>
      <c r="W58">
        <v>503</v>
      </c>
      <c r="X58">
        <v>502</v>
      </c>
      <c r="Y58">
        <v>430</v>
      </c>
      <c r="Z58">
        <v>503</v>
      </c>
      <c r="AA58">
        <v>501</v>
      </c>
      <c r="AB58">
        <v>424</v>
      </c>
      <c r="AC58">
        <v>503</v>
      </c>
      <c r="AD58">
        <v>504</v>
      </c>
      <c r="AE58">
        <v>430</v>
      </c>
      <c r="AF58">
        <v>503</v>
      </c>
      <c r="AG58">
        <v>504</v>
      </c>
      <c r="AH58">
        <v>430</v>
      </c>
      <c r="AI58">
        <v>503</v>
      </c>
    </row>
    <row r="59" spans="1:35" x14ac:dyDescent="0.45">
      <c r="A59">
        <v>502</v>
      </c>
      <c r="B59">
        <v>512</v>
      </c>
      <c r="C59">
        <v>502</v>
      </c>
      <c r="D59">
        <v>512</v>
      </c>
      <c r="E59">
        <v>506</v>
      </c>
      <c r="F59">
        <v>481</v>
      </c>
      <c r="G59">
        <v>504</v>
      </c>
      <c r="H59">
        <v>512</v>
      </c>
      <c r="I59">
        <v>501</v>
      </c>
      <c r="J59">
        <v>512</v>
      </c>
      <c r="K59">
        <v>503</v>
      </c>
      <c r="L59">
        <v>493</v>
      </c>
      <c r="M59">
        <v>504</v>
      </c>
      <c r="N59">
        <v>495</v>
      </c>
      <c r="O59">
        <v>505</v>
      </c>
      <c r="P59">
        <v>483</v>
      </c>
      <c r="Q59">
        <v>499</v>
      </c>
      <c r="R59">
        <v>497</v>
      </c>
      <c r="S59">
        <v>500</v>
      </c>
      <c r="T59">
        <v>497</v>
      </c>
      <c r="U59">
        <v>505</v>
      </c>
      <c r="V59">
        <v>477</v>
      </c>
      <c r="W59">
        <v>503</v>
      </c>
      <c r="X59">
        <v>505</v>
      </c>
      <c r="Y59">
        <v>477</v>
      </c>
      <c r="Z59">
        <v>503</v>
      </c>
      <c r="AA59">
        <v>498</v>
      </c>
      <c r="AB59">
        <v>485</v>
      </c>
      <c r="AC59">
        <v>503</v>
      </c>
      <c r="AD59">
        <v>503</v>
      </c>
      <c r="AE59">
        <v>477</v>
      </c>
      <c r="AF59">
        <v>503</v>
      </c>
      <c r="AG59">
        <v>505</v>
      </c>
      <c r="AH59">
        <v>477</v>
      </c>
      <c r="AI59">
        <v>503</v>
      </c>
    </row>
    <row r="60" spans="1:35" x14ac:dyDescent="0.45">
      <c r="A60">
        <v>503</v>
      </c>
      <c r="B60">
        <v>512</v>
      </c>
      <c r="C60">
        <v>500</v>
      </c>
      <c r="D60">
        <v>512</v>
      </c>
      <c r="E60">
        <v>505</v>
      </c>
      <c r="F60">
        <v>481</v>
      </c>
      <c r="G60">
        <v>506</v>
      </c>
      <c r="H60">
        <v>512</v>
      </c>
      <c r="I60">
        <v>506</v>
      </c>
      <c r="J60">
        <v>512</v>
      </c>
      <c r="K60">
        <v>505</v>
      </c>
      <c r="L60">
        <v>496</v>
      </c>
      <c r="M60">
        <v>502</v>
      </c>
      <c r="N60">
        <v>496</v>
      </c>
      <c r="O60">
        <v>502</v>
      </c>
      <c r="P60">
        <v>494</v>
      </c>
      <c r="Q60">
        <v>501</v>
      </c>
      <c r="R60">
        <v>496</v>
      </c>
      <c r="S60">
        <v>503</v>
      </c>
      <c r="T60">
        <v>496</v>
      </c>
      <c r="U60">
        <v>501</v>
      </c>
      <c r="V60">
        <v>494</v>
      </c>
      <c r="W60">
        <v>503</v>
      </c>
      <c r="X60">
        <v>501</v>
      </c>
      <c r="Y60">
        <v>494</v>
      </c>
      <c r="Z60">
        <v>503</v>
      </c>
      <c r="AA60">
        <v>498</v>
      </c>
      <c r="AB60">
        <v>490</v>
      </c>
      <c r="AC60">
        <v>503</v>
      </c>
      <c r="AD60">
        <v>500</v>
      </c>
      <c r="AE60">
        <v>494</v>
      </c>
      <c r="AF60">
        <v>503</v>
      </c>
      <c r="AG60">
        <v>501</v>
      </c>
      <c r="AH60">
        <v>494</v>
      </c>
      <c r="AI60">
        <v>503</v>
      </c>
    </row>
    <row r="61" spans="1:35" x14ac:dyDescent="0.45">
      <c r="A61">
        <v>502</v>
      </c>
      <c r="B61">
        <v>512</v>
      </c>
      <c r="C61">
        <v>501</v>
      </c>
      <c r="D61">
        <v>512</v>
      </c>
      <c r="E61">
        <v>501</v>
      </c>
      <c r="F61">
        <v>479</v>
      </c>
      <c r="G61">
        <v>502</v>
      </c>
      <c r="H61">
        <v>512</v>
      </c>
      <c r="I61">
        <v>504</v>
      </c>
      <c r="J61">
        <v>512</v>
      </c>
      <c r="K61">
        <v>504</v>
      </c>
      <c r="L61">
        <v>489</v>
      </c>
      <c r="M61">
        <v>500</v>
      </c>
      <c r="N61">
        <v>489</v>
      </c>
      <c r="O61">
        <v>499</v>
      </c>
      <c r="P61">
        <v>477</v>
      </c>
      <c r="Q61">
        <v>498</v>
      </c>
      <c r="R61">
        <v>489</v>
      </c>
      <c r="S61">
        <v>504</v>
      </c>
      <c r="T61">
        <v>489</v>
      </c>
      <c r="U61">
        <v>499</v>
      </c>
      <c r="V61">
        <v>463</v>
      </c>
      <c r="W61">
        <v>503</v>
      </c>
      <c r="X61">
        <v>499</v>
      </c>
      <c r="Y61">
        <v>463</v>
      </c>
      <c r="Z61">
        <v>503</v>
      </c>
      <c r="AA61">
        <v>500</v>
      </c>
      <c r="AB61">
        <v>463</v>
      </c>
      <c r="AC61">
        <v>503</v>
      </c>
      <c r="AD61">
        <v>503</v>
      </c>
      <c r="AE61">
        <v>463</v>
      </c>
      <c r="AF61">
        <v>503</v>
      </c>
      <c r="AG61">
        <v>503</v>
      </c>
      <c r="AH61">
        <v>463</v>
      </c>
      <c r="AI61">
        <v>503</v>
      </c>
    </row>
    <row r="62" spans="1:35" x14ac:dyDescent="0.45">
      <c r="A62">
        <v>502</v>
      </c>
      <c r="B62">
        <v>512</v>
      </c>
      <c r="C62">
        <v>501</v>
      </c>
      <c r="D62">
        <v>512</v>
      </c>
      <c r="E62">
        <v>508</v>
      </c>
      <c r="F62">
        <v>473</v>
      </c>
      <c r="G62">
        <v>511</v>
      </c>
      <c r="H62">
        <v>512</v>
      </c>
      <c r="I62">
        <v>508</v>
      </c>
      <c r="J62">
        <v>512</v>
      </c>
      <c r="K62">
        <v>504</v>
      </c>
      <c r="L62">
        <v>490</v>
      </c>
      <c r="M62">
        <v>502</v>
      </c>
      <c r="N62">
        <v>490</v>
      </c>
      <c r="O62">
        <v>505</v>
      </c>
      <c r="P62">
        <v>461</v>
      </c>
      <c r="Q62">
        <v>496</v>
      </c>
      <c r="R62">
        <v>490</v>
      </c>
      <c r="S62">
        <v>501</v>
      </c>
      <c r="T62">
        <v>490</v>
      </c>
      <c r="U62">
        <v>503</v>
      </c>
      <c r="V62">
        <v>462</v>
      </c>
      <c r="W62">
        <v>503</v>
      </c>
      <c r="X62">
        <v>501</v>
      </c>
      <c r="Y62">
        <v>462</v>
      </c>
      <c r="Z62">
        <v>503</v>
      </c>
      <c r="AA62">
        <v>496</v>
      </c>
      <c r="AB62">
        <v>440</v>
      </c>
      <c r="AC62">
        <v>503</v>
      </c>
      <c r="AD62">
        <v>494</v>
      </c>
      <c r="AE62">
        <v>462</v>
      </c>
      <c r="AF62">
        <v>503</v>
      </c>
      <c r="AG62">
        <v>498</v>
      </c>
      <c r="AH62">
        <v>462</v>
      </c>
      <c r="AI62">
        <v>503</v>
      </c>
    </row>
    <row r="63" spans="1:35" x14ac:dyDescent="0.45">
      <c r="A63">
        <v>499</v>
      </c>
      <c r="B63">
        <v>512</v>
      </c>
      <c r="C63">
        <v>500</v>
      </c>
      <c r="D63">
        <v>512</v>
      </c>
      <c r="E63">
        <v>502</v>
      </c>
      <c r="F63">
        <v>481</v>
      </c>
      <c r="G63">
        <v>502</v>
      </c>
      <c r="H63">
        <v>512</v>
      </c>
      <c r="I63">
        <v>503</v>
      </c>
      <c r="J63">
        <v>512</v>
      </c>
      <c r="K63">
        <v>506</v>
      </c>
      <c r="L63">
        <v>489</v>
      </c>
      <c r="M63">
        <v>506</v>
      </c>
      <c r="N63">
        <v>496</v>
      </c>
      <c r="O63">
        <v>501</v>
      </c>
      <c r="P63">
        <v>485</v>
      </c>
      <c r="Q63">
        <v>501</v>
      </c>
      <c r="R63">
        <v>489</v>
      </c>
      <c r="S63">
        <v>502</v>
      </c>
      <c r="T63">
        <v>489</v>
      </c>
      <c r="U63">
        <v>500</v>
      </c>
      <c r="V63">
        <v>465</v>
      </c>
      <c r="W63">
        <v>503</v>
      </c>
      <c r="X63">
        <v>500</v>
      </c>
      <c r="Y63">
        <v>465</v>
      </c>
      <c r="Z63">
        <v>503</v>
      </c>
      <c r="AA63">
        <v>504</v>
      </c>
      <c r="AB63">
        <v>469</v>
      </c>
      <c r="AC63">
        <v>503</v>
      </c>
      <c r="AD63">
        <v>501</v>
      </c>
      <c r="AE63">
        <v>465</v>
      </c>
      <c r="AF63">
        <v>503</v>
      </c>
      <c r="AG63">
        <v>501</v>
      </c>
      <c r="AH63">
        <v>465</v>
      </c>
      <c r="AI63">
        <v>503</v>
      </c>
    </row>
    <row r="64" spans="1:35" x14ac:dyDescent="0.45">
      <c r="A64">
        <v>500</v>
      </c>
      <c r="B64">
        <v>512</v>
      </c>
      <c r="C64">
        <v>498</v>
      </c>
      <c r="D64">
        <v>512</v>
      </c>
      <c r="E64">
        <v>506</v>
      </c>
      <c r="F64">
        <v>478</v>
      </c>
      <c r="G64">
        <v>505</v>
      </c>
      <c r="H64">
        <v>512</v>
      </c>
      <c r="I64">
        <v>505</v>
      </c>
      <c r="J64">
        <v>512</v>
      </c>
      <c r="K64">
        <v>503</v>
      </c>
      <c r="L64">
        <v>495</v>
      </c>
      <c r="M64">
        <v>502</v>
      </c>
      <c r="N64">
        <v>495</v>
      </c>
      <c r="O64">
        <v>505</v>
      </c>
      <c r="P64">
        <v>486</v>
      </c>
      <c r="Q64">
        <v>502</v>
      </c>
      <c r="R64">
        <v>495</v>
      </c>
      <c r="S64">
        <v>501</v>
      </c>
      <c r="T64">
        <v>495</v>
      </c>
      <c r="U64">
        <v>503</v>
      </c>
      <c r="V64">
        <v>494</v>
      </c>
      <c r="W64">
        <v>503</v>
      </c>
      <c r="X64">
        <v>503</v>
      </c>
      <c r="Y64">
        <v>494</v>
      </c>
      <c r="Z64">
        <v>503</v>
      </c>
      <c r="AA64">
        <v>502</v>
      </c>
      <c r="AB64">
        <v>484</v>
      </c>
      <c r="AC64">
        <v>503</v>
      </c>
      <c r="AD64">
        <v>503</v>
      </c>
      <c r="AE64">
        <v>494</v>
      </c>
      <c r="AF64">
        <v>503</v>
      </c>
      <c r="AG64">
        <v>501</v>
      </c>
      <c r="AH64">
        <v>494</v>
      </c>
      <c r="AI64">
        <v>503</v>
      </c>
    </row>
    <row r="65" spans="1:35" x14ac:dyDescent="0.45">
      <c r="A65">
        <v>501</v>
      </c>
      <c r="B65">
        <v>512</v>
      </c>
      <c r="C65">
        <v>501</v>
      </c>
      <c r="D65">
        <v>512</v>
      </c>
      <c r="E65">
        <v>504</v>
      </c>
      <c r="F65">
        <v>473</v>
      </c>
      <c r="G65">
        <v>503</v>
      </c>
      <c r="H65">
        <v>512</v>
      </c>
      <c r="I65">
        <v>501</v>
      </c>
      <c r="J65">
        <v>512</v>
      </c>
      <c r="K65">
        <v>503</v>
      </c>
      <c r="L65">
        <v>498</v>
      </c>
      <c r="M65">
        <v>507</v>
      </c>
      <c r="N65">
        <v>498</v>
      </c>
      <c r="O65">
        <v>505</v>
      </c>
      <c r="P65">
        <v>474</v>
      </c>
      <c r="Q65">
        <v>499</v>
      </c>
      <c r="R65">
        <v>498</v>
      </c>
      <c r="S65">
        <v>501</v>
      </c>
      <c r="T65">
        <v>498</v>
      </c>
      <c r="U65">
        <v>500</v>
      </c>
      <c r="V65">
        <v>489</v>
      </c>
      <c r="W65">
        <v>503</v>
      </c>
      <c r="X65">
        <v>500</v>
      </c>
      <c r="Y65">
        <v>489</v>
      </c>
      <c r="Z65">
        <v>503</v>
      </c>
      <c r="AA65">
        <v>497</v>
      </c>
      <c r="AB65">
        <v>468</v>
      </c>
      <c r="AC65">
        <v>503</v>
      </c>
      <c r="AD65">
        <v>497</v>
      </c>
      <c r="AE65">
        <v>489</v>
      </c>
      <c r="AF65">
        <v>503</v>
      </c>
      <c r="AG65">
        <v>502</v>
      </c>
      <c r="AH65">
        <v>489</v>
      </c>
      <c r="AI65">
        <v>503</v>
      </c>
    </row>
    <row r="66" spans="1:35" x14ac:dyDescent="0.45">
      <c r="A66">
        <v>499</v>
      </c>
      <c r="B66">
        <v>512</v>
      </c>
      <c r="C66">
        <v>501</v>
      </c>
      <c r="D66">
        <v>512</v>
      </c>
      <c r="E66">
        <v>503</v>
      </c>
      <c r="F66">
        <v>472</v>
      </c>
      <c r="G66">
        <v>505</v>
      </c>
      <c r="H66">
        <v>512</v>
      </c>
      <c r="I66">
        <v>502</v>
      </c>
      <c r="J66">
        <v>512</v>
      </c>
      <c r="K66">
        <v>503</v>
      </c>
      <c r="L66">
        <v>481</v>
      </c>
      <c r="M66">
        <v>501</v>
      </c>
      <c r="N66">
        <v>481</v>
      </c>
      <c r="O66">
        <v>503</v>
      </c>
      <c r="P66">
        <v>452</v>
      </c>
      <c r="Q66">
        <v>504</v>
      </c>
      <c r="R66">
        <v>481</v>
      </c>
      <c r="S66">
        <v>503</v>
      </c>
      <c r="T66">
        <v>481</v>
      </c>
      <c r="U66">
        <v>504</v>
      </c>
      <c r="V66">
        <v>465</v>
      </c>
      <c r="W66">
        <v>503</v>
      </c>
      <c r="X66">
        <v>504</v>
      </c>
      <c r="Y66">
        <v>465</v>
      </c>
      <c r="Z66">
        <v>503</v>
      </c>
      <c r="AA66">
        <v>494</v>
      </c>
      <c r="AB66">
        <v>437</v>
      </c>
      <c r="AC66">
        <v>503</v>
      </c>
      <c r="AD66">
        <v>501</v>
      </c>
      <c r="AE66">
        <v>465</v>
      </c>
      <c r="AF66">
        <v>503</v>
      </c>
      <c r="AG66">
        <v>503</v>
      </c>
      <c r="AH66">
        <v>465</v>
      </c>
      <c r="AI66">
        <v>503</v>
      </c>
    </row>
    <row r="67" spans="1:35" x14ac:dyDescent="0.45">
      <c r="A67">
        <v>502</v>
      </c>
      <c r="B67">
        <v>512</v>
      </c>
      <c r="C67">
        <v>502</v>
      </c>
      <c r="D67">
        <v>512</v>
      </c>
      <c r="E67">
        <v>503</v>
      </c>
      <c r="F67">
        <v>474</v>
      </c>
      <c r="G67">
        <v>503</v>
      </c>
      <c r="H67">
        <v>512</v>
      </c>
      <c r="I67">
        <v>505</v>
      </c>
      <c r="J67">
        <v>512</v>
      </c>
      <c r="K67">
        <v>500</v>
      </c>
      <c r="L67">
        <v>488</v>
      </c>
      <c r="M67">
        <v>503</v>
      </c>
      <c r="N67">
        <v>488</v>
      </c>
      <c r="O67">
        <v>504</v>
      </c>
      <c r="P67">
        <v>478</v>
      </c>
      <c r="Q67">
        <v>501</v>
      </c>
      <c r="R67">
        <v>488</v>
      </c>
      <c r="S67">
        <v>498</v>
      </c>
      <c r="T67">
        <v>488</v>
      </c>
      <c r="U67">
        <v>500</v>
      </c>
      <c r="V67">
        <v>473</v>
      </c>
      <c r="W67">
        <v>503</v>
      </c>
      <c r="X67">
        <v>500</v>
      </c>
      <c r="Y67">
        <v>473</v>
      </c>
      <c r="Z67">
        <v>503</v>
      </c>
      <c r="AA67">
        <v>504</v>
      </c>
      <c r="AB67">
        <v>461</v>
      </c>
      <c r="AC67">
        <v>503</v>
      </c>
      <c r="AD67">
        <v>501</v>
      </c>
      <c r="AE67">
        <v>473</v>
      </c>
      <c r="AF67">
        <v>503</v>
      </c>
      <c r="AG67">
        <v>497</v>
      </c>
      <c r="AH67">
        <v>473</v>
      </c>
      <c r="AI67">
        <v>503</v>
      </c>
    </row>
    <row r="68" spans="1:35" x14ac:dyDescent="0.45">
      <c r="A68">
        <v>499</v>
      </c>
      <c r="B68">
        <v>512</v>
      </c>
      <c r="C68">
        <v>500</v>
      </c>
      <c r="D68">
        <v>512</v>
      </c>
      <c r="E68">
        <v>505</v>
      </c>
      <c r="F68">
        <v>477</v>
      </c>
      <c r="G68">
        <v>503</v>
      </c>
      <c r="H68">
        <v>512</v>
      </c>
      <c r="I68">
        <v>505</v>
      </c>
      <c r="J68">
        <v>512</v>
      </c>
      <c r="K68">
        <v>504</v>
      </c>
      <c r="L68">
        <v>497</v>
      </c>
      <c r="M68">
        <v>499</v>
      </c>
      <c r="N68">
        <v>497</v>
      </c>
      <c r="O68">
        <v>500</v>
      </c>
      <c r="P68">
        <v>496</v>
      </c>
      <c r="Q68">
        <v>503</v>
      </c>
      <c r="R68">
        <v>497</v>
      </c>
      <c r="S68">
        <v>503</v>
      </c>
      <c r="T68">
        <v>497</v>
      </c>
      <c r="U68">
        <v>505</v>
      </c>
      <c r="V68">
        <v>493</v>
      </c>
      <c r="W68">
        <v>503</v>
      </c>
      <c r="X68">
        <v>505</v>
      </c>
      <c r="Y68">
        <v>493</v>
      </c>
      <c r="Z68">
        <v>503</v>
      </c>
      <c r="AA68">
        <v>502</v>
      </c>
      <c r="AB68">
        <v>496</v>
      </c>
      <c r="AC68">
        <v>503</v>
      </c>
      <c r="AD68">
        <v>506</v>
      </c>
      <c r="AE68">
        <v>493</v>
      </c>
      <c r="AF68">
        <v>503</v>
      </c>
      <c r="AG68">
        <v>506</v>
      </c>
      <c r="AH68">
        <v>493</v>
      </c>
      <c r="AI68">
        <v>503</v>
      </c>
    </row>
    <row r="69" spans="1:35" x14ac:dyDescent="0.45">
      <c r="A69">
        <v>502</v>
      </c>
      <c r="B69">
        <v>512</v>
      </c>
      <c r="C69">
        <v>502</v>
      </c>
      <c r="D69">
        <v>512</v>
      </c>
      <c r="E69">
        <v>505</v>
      </c>
      <c r="F69">
        <v>473</v>
      </c>
      <c r="G69">
        <v>505</v>
      </c>
      <c r="H69">
        <v>512</v>
      </c>
      <c r="I69">
        <v>505</v>
      </c>
      <c r="J69">
        <v>512</v>
      </c>
      <c r="K69">
        <v>501</v>
      </c>
      <c r="L69">
        <v>483</v>
      </c>
      <c r="M69">
        <v>501</v>
      </c>
      <c r="N69">
        <v>483</v>
      </c>
      <c r="O69">
        <v>497</v>
      </c>
      <c r="P69">
        <v>476</v>
      </c>
      <c r="Q69">
        <v>498</v>
      </c>
      <c r="R69">
        <v>483</v>
      </c>
      <c r="S69">
        <v>497</v>
      </c>
      <c r="T69">
        <v>483</v>
      </c>
      <c r="U69">
        <v>506</v>
      </c>
      <c r="V69">
        <v>464</v>
      </c>
      <c r="W69">
        <v>503</v>
      </c>
      <c r="X69">
        <v>506</v>
      </c>
      <c r="Y69">
        <v>464</v>
      </c>
      <c r="Z69">
        <v>503</v>
      </c>
      <c r="AA69">
        <v>503</v>
      </c>
      <c r="AB69">
        <v>463</v>
      </c>
      <c r="AC69">
        <v>503</v>
      </c>
      <c r="AD69">
        <v>502</v>
      </c>
      <c r="AE69">
        <v>464</v>
      </c>
      <c r="AF69">
        <v>503</v>
      </c>
      <c r="AG69">
        <v>501</v>
      </c>
      <c r="AH69">
        <v>464</v>
      </c>
      <c r="AI69">
        <v>503</v>
      </c>
    </row>
    <row r="70" spans="1:35" x14ac:dyDescent="0.45">
      <c r="A70">
        <v>504</v>
      </c>
      <c r="B70">
        <v>512</v>
      </c>
      <c r="C70">
        <v>502</v>
      </c>
      <c r="D70">
        <v>512</v>
      </c>
      <c r="E70">
        <v>503</v>
      </c>
      <c r="F70">
        <v>476</v>
      </c>
      <c r="G70">
        <v>504</v>
      </c>
      <c r="H70">
        <v>512</v>
      </c>
      <c r="I70">
        <v>505</v>
      </c>
      <c r="J70">
        <v>512</v>
      </c>
      <c r="K70">
        <v>507</v>
      </c>
      <c r="L70">
        <v>493</v>
      </c>
      <c r="M70">
        <v>503</v>
      </c>
      <c r="N70">
        <v>493</v>
      </c>
      <c r="O70">
        <v>495</v>
      </c>
      <c r="P70">
        <v>483</v>
      </c>
      <c r="Q70">
        <v>498</v>
      </c>
      <c r="R70">
        <v>493</v>
      </c>
      <c r="S70">
        <v>502</v>
      </c>
      <c r="T70">
        <v>493</v>
      </c>
      <c r="U70">
        <v>506</v>
      </c>
      <c r="V70">
        <v>484</v>
      </c>
      <c r="W70">
        <v>503</v>
      </c>
      <c r="X70">
        <v>506</v>
      </c>
      <c r="Y70">
        <v>484</v>
      </c>
      <c r="Z70">
        <v>503</v>
      </c>
      <c r="AA70">
        <v>498</v>
      </c>
      <c r="AB70">
        <v>481</v>
      </c>
      <c r="AC70">
        <v>503</v>
      </c>
      <c r="AD70">
        <v>498</v>
      </c>
      <c r="AE70">
        <v>484</v>
      </c>
      <c r="AF70">
        <v>503</v>
      </c>
      <c r="AG70">
        <v>501</v>
      </c>
      <c r="AH70">
        <v>484</v>
      </c>
      <c r="AI70">
        <v>503</v>
      </c>
    </row>
    <row r="71" spans="1:35" x14ac:dyDescent="0.45">
      <c r="A71">
        <v>502</v>
      </c>
      <c r="B71">
        <v>512</v>
      </c>
      <c r="C71">
        <v>501</v>
      </c>
      <c r="D71">
        <v>512</v>
      </c>
      <c r="E71">
        <v>504</v>
      </c>
      <c r="F71">
        <v>481</v>
      </c>
      <c r="G71">
        <v>504</v>
      </c>
      <c r="H71">
        <v>512</v>
      </c>
      <c r="I71">
        <v>505</v>
      </c>
      <c r="J71">
        <v>512</v>
      </c>
      <c r="K71">
        <v>504</v>
      </c>
      <c r="L71">
        <v>487</v>
      </c>
      <c r="M71">
        <v>501</v>
      </c>
      <c r="N71">
        <v>487</v>
      </c>
      <c r="O71">
        <v>502</v>
      </c>
      <c r="P71">
        <v>472</v>
      </c>
      <c r="Q71">
        <v>503</v>
      </c>
      <c r="R71">
        <v>487</v>
      </c>
      <c r="S71">
        <v>501</v>
      </c>
      <c r="T71">
        <v>487</v>
      </c>
      <c r="U71">
        <v>501</v>
      </c>
      <c r="V71">
        <v>464</v>
      </c>
      <c r="W71">
        <v>503</v>
      </c>
      <c r="X71">
        <v>501</v>
      </c>
      <c r="Y71">
        <v>464</v>
      </c>
      <c r="Z71">
        <v>503</v>
      </c>
      <c r="AA71">
        <v>498</v>
      </c>
      <c r="AB71">
        <v>457</v>
      </c>
      <c r="AC71">
        <v>503</v>
      </c>
      <c r="AD71">
        <v>503</v>
      </c>
      <c r="AE71">
        <v>464</v>
      </c>
      <c r="AF71">
        <v>503</v>
      </c>
      <c r="AG71">
        <v>499</v>
      </c>
      <c r="AH71">
        <v>464</v>
      </c>
      <c r="AI71">
        <v>503</v>
      </c>
    </row>
    <row r="72" spans="1:35" x14ac:dyDescent="0.45">
      <c r="A72">
        <v>501</v>
      </c>
      <c r="B72">
        <v>512</v>
      </c>
      <c r="C72">
        <v>502</v>
      </c>
      <c r="D72">
        <v>512</v>
      </c>
      <c r="E72">
        <v>502</v>
      </c>
      <c r="F72">
        <v>467</v>
      </c>
      <c r="G72">
        <v>504</v>
      </c>
      <c r="H72">
        <v>512</v>
      </c>
      <c r="I72">
        <v>505</v>
      </c>
      <c r="J72">
        <v>512</v>
      </c>
      <c r="K72">
        <v>505</v>
      </c>
      <c r="L72">
        <v>481</v>
      </c>
      <c r="M72">
        <v>501</v>
      </c>
      <c r="N72">
        <v>481</v>
      </c>
      <c r="O72">
        <v>507</v>
      </c>
      <c r="P72">
        <v>460</v>
      </c>
      <c r="Q72">
        <v>502</v>
      </c>
      <c r="R72">
        <v>481</v>
      </c>
      <c r="S72">
        <v>500</v>
      </c>
      <c r="T72">
        <v>481</v>
      </c>
      <c r="U72">
        <v>503</v>
      </c>
      <c r="V72">
        <v>467</v>
      </c>
      <c r="W72">
        <v>503</v>
      </c>
      <c r="X72">
        <v>503</v>
      </c>
      <c r="Y72">
        <v>467</v>
      </c>
      <c r="Z72">
        <v>503</v>
      </c>
      <c r="AA72">
        <v>498</v>
      </c>
      <c r="AB72">
        <v>447</v>
      </c>
      <c r="AC72">
        <v>503</v>
      </c>
      <c r="AD72">
        <v>503</v>
      </c>
      <c r="AE72">
        <v>467</v>
      </c>
      <c r="AF72">
        <v>503</v>
      </c>
      <c r="AG72">
        <v>504</v>
      </c>
      <c r="AH72">
        <v>467</v>
      </c>
      <c r="AI72">
        <v>503</v>
      </c>
    </row>
    <row r="73" spans="1:35" x14ac:dyDescent="0.45">
      <c r="A73">
        <v>503</v>
      </c>
      <c r="B73">
        <v>512</v>
      </c>
      <c r="C73">
        <v>502</v>
      </c>
      <c r="D73">
        <v>512</v>
      </c>
      <c r="E73">
        <v>502</v>
      </c>
      <c r="F73">
        <v>481</v>
      </c>
      <c r="G73">
        <v>503</v>
      </c>
      <c r="H73">
        <v>512</v>
      </c>
      <c r="I73">
        <v>500</v>
      </c>
      <c r="J73">
        <v>512</v>
      </c>
      <c r="K73">
        <v>503</v>
      </c>
      <c r="L73">
        <v>495</v>
      </c>
      <c r="M73">
        <v>506</v>
      </c>
      <c r="N73">
        <v>495</v>
      </c>
      <c r="O73">
        <v>504</v>
      </c>
      <c r="P73">
        <v>490</v>
      </c>
      <c r="Q73">
        <v>493</v>
      </c>
      <c r="R73">
        <v>495</v>
      </c>
      <c r="S73">
        <v>494</v>
      </c>
      <c r="T73">
        <v>495</v>
      </c>
      <c r="U73">
        <v>507</v>
      </c>
      <c r="V73">
        <v>484</v>
      </c>
      <c r="W73">
        <v>503</v>
      </c>
      <c r="X73">
        <v>507</v>
      </c>
      <c r="Y73">
        <v>484</v>
      </c>
      <c r="Z73">
        <v>503</v>
      </c>
      <c r="AA73">
        <v>508</v>
      </c>
      <c r="AB73">
        <v>481</v>
      </c>
      <c r="AC73">
        <v>503</v>
      </c>
      <c r="AD73">
        <v>497</v>
      </c>
      <c r="AE73">
        <v>484</v>
      </c>
      <c r="AF73">
        <v>503</v>
      </c>
      <c r="AG73">
        <v>497</v>
      </c>
      <c r="AH73">
        <v>484</v>
      </c>
      <c r="AI73">
        <v>503</v>
      </c>
    </row>
    <row r="74" spans="1:35" x14ac:dyDescent="0.45">
      <c r="A74">
        <v>502</v>
      </c>
      <c r="B74">
        <v>512</v>
      </c>
      <c r="C74">
        <v>503</v>
      </c>
      <c r="D74">
        <v>512</v>
      </c>
      <c r="E74">
        <v>505</v>
      </c>
      <c r="F74">
        <v>473</v>
      </c>
      <c r="G74">
        <v>504</v>
      </c>
      <c r="H74">
        <v>512</v>
      </c>
      <c r="I74">
        <v>505</v>
      </c>
      <c r="J74">
        <v>512</v>
      </c>
      <c r="K74">
        <v>504</v>
      </c>
      <c r="L74">
        <v>488</v>
      </c>
      <c r="M74">
        <v>505</v>
      </c>
      <c r="N74">
        <v>488</v>
      </c>
      <c r="O74">
        <v>500</v>
      </c>
      <c r="P74">
        <v>479</v>
      </c>
      <c r="Q74">
        <v>502</v>
      </c>
      <c r="R74">
        <v>488</v>
      </c>
      <c r="S74">
        <v>502</v>
      </c>
      <c r="T74">
        <v>488</v>
      </c>
      <c r="U74">
        <v>502</v>
      </c>
      <c r="V74">
        <v>476</v>
      </c>
      <c r="W74">
        <v>503</v>
      </c>
      <c r="X74">
        <v>502</v>
      </c>
      <c r="Y74">
        <v>476</v>
      </c>
      <c r="Z74">
        <v>503</v>
      </c>
      <c r="AA74">
        <v>507</v>
      </c>
      <c r="AB74">
        <v>474</v>
      </c>
      <c r="AC74">
        <v>503</v>
      </c>
      <c r="AD74">
        <v>505</v>
      </c>
      <c r="AE74">
        <v>476</v>
      </c>
      <c r="AF74">
        <v>503</v>
      </c>
      <c r="AG74">
        <v>499</v>
      </c>
      <c r="AH74">
        <v>476</v>
      </c>
      <c r="AI74">
        <v>503</v>
      </c>
    </row>
    <row r="75" spans="1:35" x14ac:dyDescent="0.45">
      <c r="A75">
        <v>500</v>
      </c>
      <c r="B75">
        <v>512</v>
      </c>
      <c r="C75">
        <v>498</v>
      </c>
      <c r="D75">
        <v>512</v>
      </c>
      <c r="E75">
        <v>502</v>
      </c>
      <c r="F75">
        <v>476</v>
      </c>
      <c r="G75">
        <v>503</v>
      </c>
      <c r="H75">
        <v>512</v>
      </c>
      <c r="I75">
        <v>503</v>
      </c>
      <c r="J75">
        <v>512</v>
      </c>
      <c r="K75">
        <v>505</v>
      </c>
      <c r="L75">
        <v>485</v>
      </c>
      <c r="M75">
        <v>500</v>
      </c>
      <c r="N75">
        <v>485</v>
      </c>
      <c r="O75">
        <v>501</v>
      </c>
      <c r="P75">
        <v>478</v>
      </c>
      <c r="Q75">
        <v>503</v>
      </c>
      <c r="R75">
        <v>485</v>
      </c>
      <c r="S75">
        <v>504</v>
      </c>
      <c r="T75">
        <v>485</v>
      </c>
      <c r="U75">
        <v>499</v>
      </c>
      <c r="V75">
        <v>470</v>
      </c>
      <c r="W75">
        <v>503</v>
      </c>
      <c r="X75">
        <v>499</v>
      </c>
      <c r="Y75">
        <v>470</v>
      </c>
      <c r="Z75">
        <v>503</v>
      </c>
      <c r="AA75">
        <v>498</v>
      </c>
      <c r="AB75">
        <v>452</v>
      </c>
      <c r="AC75">
        <v>503</v>
      </c>
      <c r="AD75">
        <v>500</v>
      </c>
      <c r="AE75">
        <v>470</v>
      </c>
      <c r="AF75">
        <v>503</v>
      </c>
      <c r="AG75">
        <v>500</v>
      </c>
      <c r="AH75">
        <v>470</v>
      </c>
      <c r="AI75">
        <v>503</v>
      </c>
    </row>
    <row r="76" spans="1:35" x14ac:dyDescent="0.45">
      <c r="A76">
        <v>501</v>
      </c>
      <c r="B76">
        <v>512</v>
      </c>
      <c r="C76">
        <v>502</v>
      </c>
      <c r="D76">
        <v>512</v>
      </c>
      <c r="E76">
        <v>507</v>
      </c>
      <c r="F76">
        <v>480</v>
      </c>
      <c r="G76">
        <v>505</v>
      </c>
      <c r="H76">
        <v>512</v>
      </c>
      <c r="I76">
        <v>504</v>
      </c>
      <c r="J76">
        <v>512</v>
      </c>
      <c r="K76">
        <v>506</v>
      </c>
      <c r="L76">
        <v>495</v>
      </c>
      <c r="M76">
        <v>501</v>
      </c>
      <c r="N76">
        <v>495</v>
      </c>
      <c r="O76">
        <v>502</v>
      </c>
      <c r="P76">
        <v>489</v>
      </c>
      <c r="Q76">
        <v>493</v>
      </c>
      <c r="R76">
        <v>495</v>
      </c>
      <c r="S76">
        <v>496</v>
      </c>
      <c r="T76">
        <v>495</v>
      </c>
      <c r="U76">
        <v>501</v>
      </c>
      <c r="V76">
        <v>469</v>
      </c>
      <c r="W76">
        <v>503</v>
      </c>
      <c r="X76">
        <v>501</v>
      </c>
      <c r="Y76">
        <v>469</v>
      </c>
      <c r="Z76">
        <v>503</v>
      </c>
      <c r="AA76">
        <v>499</v>
      </c>
      <c r="AB76">
        <v>479</v>
      </c>
      <c r="AC76">
        <v>503</v>
      </c>
      <c r="AD76">
        <v>499</v>
      </c>
      <c r="AE76">
        <v>469</v>
      </c>
      <c r="AF76">
        <v>503</v>
      </c>
      <c r="AG76">
        <v>504</v>
      </c>
      <c r="AH76">
        <v>469</v>
      </c>
      <c r="AI76">
        <v>503</v>
      </c>
    </row>
    <row r="77" spans="1:35" x14ac:dyDescent="0.45">
      <c r="A77">
        <v>502</v>
      </c>
      <c r="B77">
        <v>512</v>
      </c>
      <c r="C77">
        <v>500</v>
      </c>
      <c r="D77">
        <v>512</v>
      </c>
      <c r="E77">
        <v>506</v>
      </c>
      <c r="F77">
        <v>476</v>
      </c>
      <c r="G77">
        <v>504</v>
      </c>
      <c r="H77">
        <v>512</v>
      </c>
      <c r="I77">
        <v>504</v>
      </c>
      <c r="J77">
        <v>512</v>
      </c>
      <c r="K77">
        <v>503</v>
      </c>
      <c r="L77">
        <v>481</v>
      </c>
      <c r="M77">
        <v>506</v>
      </c>
      <c r="N77">
        <v>481</v>
      </c>
      <c r="O77">
        <v>505</v>
      </c>
      <c r="P77">
        <v>459</v>
      </c>
      <c r="Q77">
        <v>503</v>
      </c>
      <c r="R77">
        <v>479</v>
      </c>
      <c r="S77">
        <v>503</v>
      </c>
      <c r="T77">
        <v>479</v>
      </c>
      <c r="U77">
        <v>502</v>
      </c>
      <c r="V77">
        <v>461</v>
      </c>
      <c r="W77">
        <v>503</v>
      </c>
      <c r="X77">
        <v>500</v>
      </c>
      <c r="Y77">
        <v>461</v>
      </c>
      <c r="Z77">
        <v>503</v>
      </c>
      <c r="AA77">
        <v>497</v>
      </c>
      <c r="AB77">
        <v>442</v>
      </c>
      <c r="AC77">
        <v>503</v>
      </c>
      <c r="AD77">
        <v>500</v>
      </c>
      <c r="AE77">
        <v>461</v>
      </c>
      <c r="AF77">
        <v>503</v>
      </c>
      <c r="AG77">
        <v>500</v>
      </c>
      <c r="AH77">
        <v>461</v>
      </c>
      <c r="AI77">
        <v>503</v>
      </c>
    </row>
    <row r="78" spans="1:35" x14ac:dyDescent="0.45">
      <c r="A78">
        <v>500</v>
      </c>
      <c r="B78">
        <v>512</v>
      </c>
      <c r="C78">
        <v>502</v>
      </c>
      <c r="D78">
        <v>512</v>
      </c>
      <c r="E78">
        <v>500</v>
      </c>
      <c r="F78">
        <v>479</v>
      </c>
      <c r="G78">
        <v>507</v>
      </c>
      <c r="H78">
        <v>512</v>
      </c>
      <c r="I78">
        <v>505</v>
      </c>
      <c r="J78">
        <v>512</v>
      </c>
      <c r="K78">
        <v>504</v>
      </c>
      <c r="L78">
        <v>497</v>
      </c>
      <c r="M78">
        <v>500</v>
      </c>
      <c r="N78">
        <v>497</v>
      </c>
      <c r="O78">
        <v>504</v>
      </c>
      <c r="P78">
        <v>488</v>
      </c>
      <c r="Q78">
        <v>500</v>
      </c>
      <c r="R78">
        <v>497</v>
      </c>
      <c r="S78">
        <v>499</v>
      </c>
      <c r="T78">
        <v>497</v>
      </c>
      <c r="U78">
        <v>500</v>
      </c>
      <c r="V78">
        <v>489</v>
      </c>
      <c r="W78">
        <v>503</v>
      </c>
      <c r="X78">
        <v>500</v>
      </c>
      <c r="Y78">
        <v>489</v>
      </c>
      <c r="Z78">
        <v>503</v>
      </c>
      <c r="AA78">
        <v>500</v>
      </c>
      <c r="AB78">
        <v>478</v>
      </c>
      <c r="AC78">
        <v>503</v>
      </c>
      <c r="AD78">
        <v>495</v>
      </c>
      <c r="AE78">
        <v>489</v>
      </c>
      <c r="AF78">
        <v>503</v>
      </c>
      <c r="AG78">
        <v>495</v>
      </c>
      <c r="AH78">
        <v>489</v>
      </c>
      <c r="AI78">
        <v>503</v>
      </c>
    </row>
    <row r="79" spans="1:35" x14ac:dyDescent="0.45">
      <c r="A79">
        <v>503</v>
      </c>
      <c r="B79">
        <v>512</v>
      </c>
      <c r="C79">
        <v>500</v>
      </c>
      <c r="D79">
        <v>512</v>
      </c>
      <c r="E79">
        <v>507</v>
      </c>
      <c r="F79">
        <v>457</v>
      </c>
      <c r="G79">
        <v>504</v>
      </c>
      <c r="H79">
        <v>512</v>
      </c>
      <c r="I79">
        <v>504</v>
      </c>
      <c r="J79">
        <v>512</v>
      </c>
      <c r="K79">
        <v>506</v>
      </c>
      <c r="L79">
        <v>474</v>
      </c>
      <c r="M79">
        <v>509</v>
      </c>
      <c r="N79">
        <v>474</v>
      </c>
      <c r="O79">
        <v>501</v>
      </c>
      <c r="P79">
        <v>414</v>
      </c>
      <c r="Q79">
        <v>505</v>
      </c>
      <c r="R79">
        <v>474</v>
      </c>
      <c r="S79">
        <v>499</v>
      </c>
      <c r="T79">
        <v>474</v>
      </c>
      <c r="U79">
        <v>505</v>
      </c>
      <c r="V79">
        <v>431</v>
      </c>
      <c r="W79">
        <v>503</v>
      </c>
      <c r="X79">
        <v>501</v>
      </c>
      <c r="Y79">
        <v>431</v>
      </c>
      <c r="Z79">
        <v>503</v>
      </c>
      <c r="AA79">
        <v>499</v>
      </c>
      <c r="AB79">
        <v>395</v>
      </c>
      <c r="AC79">
        <v>503</v>
      </c>
      <c r="AD79">
        <v>500</v>
      </c>
      <c r="AE79">
        <v>431</v>
      </c>
      <c r="AF79">
        <v>503</v>
      </c>
      <c r="AG79">
        <v>500</v>
      </c>
      <c r="AH79">
        <v>431</v>
      </c>
      <c r="AI79">
        <v>503</v>
      </c>
    </row>
    <row r="80" spans="1:35" x14ac:dyDescent="0.45">
      <c r="A80">
        <v>498</v>
      </c>
      <c r="B80">
        <v>512</v>
      </c>
      <c r="C80">
        <v>501</v>
      </c>
      <c r="D80">
        <v>512</v>
      </c>
      <c r="E80">
        <v>505</v>
      </c>
      <c r="F80">
        <v>477</v>
      </c>
      <c r="G80">
        <v>507</v>
      </c>
      <c r="H80">
        <v>512</v>
      </c>
      <c r="I80">
        <v>504</v>
      </c>
      <c r="J80">
        <v>512</v>
      </c>
      <c r="K80">
        <v>505</v>
      </c>
      <c r="L80">
        <v>485</v>
      </c>
      <c r="M80">
        <v>500</v>
      </c>
      <c r="N80">
        <v>487</v>
      </c>
      <c r="O80">
        <v>503</v>
      </c>
      <c r="P80">
        <v>477</v>
      </c>
      <c r="Q80">
        <v>497</v>
      </c>
      <c r="R80">
        <v>482</v>
      </c>
      <c r="S80">
        <v>499</v>
      </c>
      <c r="T80">
        <v>482</v>
      </c>
      <c r="U80">
        <v>499</v>
      </c>
      <c r="V80">
        <v>468</v>
      </c>
      <c r="W80">
        <v>503</v>
      </c>
      <c r="X80">
        <v>499</v>
      </c>
      <c r="Y80">
        <v>468</v>
      </c>
      <c r="Z80">
        <v>503</v>
      </c>
      <c r="AA80">
        <v>496</v>
      </c>
      <c r="AB80">
        <v>469</v>
      </c>
      <c r="AC80">
        <v>503</v>
      </c>
      <c r="AD80">
        <v>502</v>
      </c>
      <c r="AE80">
        <v>468</v>
      </c>
      <c r="AF80">
        <v>503</v>
      </c>
      <c r="AG80">
        <v>496</v>
      </c>
      <c r="AH80">
        <v>468</v>
      </c>
      <c r="AI80">
        <v>503</v>
      </c>
    </row>
    <row r="81" spans="1:35" x14ac:dyDescent="0.45">
      <c r="A81">
        <v>496</v>
      </c>
      <c r="B81">
        <v>512</v>
      </c>
      <c r="C81">
        <v>499</v>
      </c>
      <c r="D81">
        <v>512</v>
      </c>
      <c r="E81">
        <v>504</v>
      </c>
      <c r="F81">
        <v>472</v>
      </c>
      <c r="G81">
        <v>504</v>
      </c>
      <c r="H81">
        <v>512</v>
      </c>
      <c r="I81">
        <v>505</v>
      </c>
      <c r="J81">
        <v>512</v>
      </c>
      <c r="K81">
        <v>504</v>
      </c>
      <c r="L81">
        <v>486</v>
      </c>
      <c r="M81">
        <v>500</v>
      </c>
      <c r="N81">
        <v>486</v>
      </c>
      <c r="O81">
        <v>501</v>
      </c>
      <c r="P81">
        <v>465</v>
      </c>
      <c r="Q81">
        <v>498</v>
      </c>
      <c r="R81">
        <v>486</v>
      </c>
      <c r="S81">
        <v>502</v>
      </c>
      <c r="T81">
        <v>486</v>
      </c>
      <c r="U81">
        <v>506</v>
      </c>
      <c r="V81">
        <v>467</v>
      </c>
      <c r="W81">
        <v>503</v>
      </c>
      <c r="X81">
        <v>506</v>
      </c>
      <c r="Y81">
        <v>467</v>
      </c>
      <c r="Z81">
        <v>503</v>
      </c>
      <c r="AA81">
        <v>505</v>
      </c>
      <c r="AB81">
        <v>442</v>
      </c>
      <c r="AC81">
        <v>503</v>
      </c>
      <c r="AD81">
        <v>496</v>
      </c>
      <c r="AE81">
        <v>467</v>
      </c>
      <c r="AF81">
        <v>503</v>
      </c>
      <c r="AG81">
        <v>505</v>
      </c>
      <c r="AH81">
        <v>467</v>
      </c>
      <c r="AI81">
        <v>503</v>
      </c>
    </row>
    <row r="82" spans="1:35" x14ac:dyDescent="0.45">
      <c r="A82">
        <v>504</v>
      </c>
      <c r="B82">
        <v>512</v>
      </c>
      <c r="C82">
        <v>499</v>
      </c>
      <c r="D82">
        <v>512</v>
      </c>
      <c r="E82">
        <v>504</v>
      </c>
      <c r="F82">
        <v>473</v>
      </c>
      <c r="G82">
        <v>500</v>
      </c>
      <c r="H82">
        <v>512</v>
      </c>
      <c r="I82">
        <v>500</v>
      </c>
      <c r="J82">
        <v>512</v>
      </c>
      <c r="K82">
        <v>503</v>
      </c>
      <c r="L82">
        <v>484</v>
      </c>
      <c r="M82">
        <v>503</v>
      </c>
      <c r="N82">
        <v>485</v>
      </c>
      <c r="O82">
        <v>497</v>
      </c>
      <c r="P82">
        <v>479</v>
      </c>
      <c r="Q82">
        <v>502</v>
      </c>
      <c r="R82">
        <v>484</v>
      </c>
      <c r="S82">
        <v>502</v>
      </c>
      <c r="T82">
        <v>484</v>
      </c>
      <c r="U82">
        <v>502</v>
      </c>
      <c r="V82">
        <v>469</v>
      </c>
      <c r="W82">
        <v>503</v>
      </c>
      <c r="X82">
        <v>502</v>
      </c>
      <c r="Y82">
        <v>469</v>
      </c>
      <c r="Z82">
        <v>503</v>
      </c>
      <c r="AA82">
        <v>506</v>
      </c>
      <c r="AB82">
        <v>458</v>
      </c>
      <c r="AC82">
        <v>503</v>
      </c>
      <c r="AD82">
        <v>501</v>
      </c>
      <c r="AE82">
        <v>469</v>
      </c>
      <c r="AF82">
        <v>503</v>
      </c>
      <c r="AG82">
        <v>499</v>
      </c>
      <c r="AH82">
        <v>469</v>
      </c>
      <c r="AI82">
        <v>503</v>
      </c>
    </row>
    <row r="83" spans="1:35" x14ac:dyDescent="0.45">
      <c r="A83">
        <v>505</v>
      </c>
      <c r="B83">
        <v>512</v>
      </c>
      <c r="C83">
        <v>505</v>
      </c>
      <c r="D83">
        <v>512</v>
      </c>
      <c r="E83">
        <v>507</v>
      </c>
      <c r="F83">
        <v>482</v>
      </c>
      <c r="G83">
        <v>501</v>
      </c>
      <c r="H83">
        <v>512</v>
      </c>
      <c r="I83">
        <v>502</v>
      </c>
      <c r="J83">
        <v>512</v>
      </c>
      <c r="K83">
        <v>505</v>
      </c>
      <c r="L83">
        <v>500</v>
      </c>
      <c r="M83">
        <v>505</v>
      </c>
      <c r="N83">
        <v>500</v>
      </c>
      <c r="O83">
        <v>499</v>
      </c>
      <c r="P83">
        <v>497</v>
      </c>
      <c r="Q83">
        <v>497</v>
      </c>
      <c r="R83">
        <v>500</v>
      </c>
      <c r="S83">
        <v>502</v>
      </c>
      <c r="T83">
        <v>500</v>
      </c>
      <c r="U83">
        <v>502</v>
      </c>
      <c r="V83">
        <v>501</v>
      </c>
      <c r="W83">
        <v>503</v>
      </c>
      <c r="X83">
        <v>502</v>
      </c>
      <c r="Y83">
        <v>501</v>
      </c>
      <c r="Z83">
        <v>503</v>
      </c>
      <c r="AA83">
        <v>506</v>
      </c>
      <c r="AB83">
        <v>500</v>
      </c>
      <c r="AC83">
        <v>503</v>
      </c>
      <c r="AD83">
        <v>492</v>
      </c>
      <c r="AE83">
        <v>501</v>
      </c>
      <c r="AF83">
        <v>503</v>
      </c>
      <c r="AG83">
        <v>497</v>
      </c>
      <c r="AH83">
        <v>501</v>
      </c>
      <c r="AI83">
        <v>503</v>
      </c>
    </row>
    <row r="84" spans="1:35" x14ac:dyDescent="0.45">
      <c r="A84">
        <v>503</v>
      </c>
      <c r="B84">
        <v>512</v>
      </c>
      <c r="C84">
        <v>504</v>
      </c>
      <c r="D84">
        <v>512</v>
      </c>
      <c r="E84">
        <v>505</v>
      </c>
      <c r="F84">
        <v>473</v>
      </c>
      <c r="G84">
        <v>505</v>
      </c>
      <c r="H84">
        <v>512</v>
      </c>
      <c r="I84">
        <v>504</v>
      </c>
      <c r="J84">
        <v>512</v>
      </c>
      <c r="K84">
        <v>500</v>
      </c>
      <c r="L84">
        <v>489</v>
      </c>
      <c r="M84">
        <v>503</v>
      </c>
      <c r="N84">
        <v>489</v>
      </c>
      <c r="O84">
        <v>505</v>
      </c>
      <c r="P84">
        <v>492</v>
      </c>
      <c r="Q84">
        <v>504</v>
      </c>
      <c r="R84">
        <v>489</v>
      </c>
      <c r="S84">
        <v>502</v>
      </c>
      <c r="T84">
        <v>489</v>
      </c>
      <c r="U84">
        <v>503</v>
      </c>
      <c r="V84">
        <v>484</v>
      </c>
      <c r="W84">
        <v>503</v>
      </c>
      <c r="X84">
        <v>503</v>
      </c>
      <c r="Y84">
        <v>484</v>
      </c>
      <c r="Z84">
        <v>503</v>
      </c>
      <c r="AA84">
        <v>500</v>
      </c>
      <c r="AB84">
        <v>481</v>
      </c>
      <c r="AC84">
        <v>503</v>
      </c>
      <c r="AD84">
        <v>503</v>
      </c>
      <c r="AE84">
        <v>484</v>
      </c>
      <c r="AF84">
        <v>503</v>
      </c>
      <c r="AG84">
        <v>500</v>
      </c>
      <c r="AH84">
        <v>484</v>
      </c>
      <c r="AI84">
        <v>503</v>
      </c>
    </row>
    <row r="85" spans="1:35" x14ac:dyDescent="0.45">
      <c r="A85">
        <v>503</v>
      </c>
      <c r="B85">
        <v>512</v>
      </c>
      <c r="C85">
        <v>500</v>
      </c>
      <c r="D85">
        <v>512</v>
      </c>
      <c r="E85">
        <v>503</v>
      </c>
      <c r="F85">
        <v>480</v>
      </c>
      <c r="G85">
        <v>501</v>
      </c>
      <c r="H85">
        <v>512</v>
      </c>
      <c r="I85">
        <v>505</v>
      </c>
      <c r="J85">
        <v>512</v>
      </c>
      <c r="K85">
        <v>501</v>
      </c>
      <c r="L85">
        <v>489</v>
      </c>
      <c r="M85">
        <v>500</v>
      </c>
      <c r="N85">
        <v>489</v>
      </c>
      <c r="O85">
        <v>502</v>
      </c>
      <c r="P85">
        <v>496</v>
      </c>
      <c r="Q85">
        <v>496</v>
      </c>
      <c r="R85">
        <v>489</v>
      </c>
      <c r="S85">
        <v>498</v>
      </c>
      <c r="T85">
        <v>489</v>
      </c>
      <c r="U85">
        <v>499</v>
      </c>
      <c r="V85">
        <v>489</v>
      </c>
      <c r="W85">
        <v>503</v>
      </c>
      <c r="X85">
        <v>499</v>
      </c>
      <c r="Y85">
        <v>489</v>
      </c>
      <c r="Z85">
        <v>503</v>
      </c>
      <c r="AA85">
        <v>500</v>
      </c>
      <c r="AB85">
        <v>489</v>
      </c>
      <c r="AC85">
        <v>503</v>
      </c>
      <c r="AD85">
        <v>499</v>
      </c>
      <c r="AE85">
        <v>489</v>
      </c>
      <c r="AF85">
        <v>503</v>
      </c>
      <c r="AG85">
        <v>499</v>
      </c>
      <c r="AH85">
        <v>489</v>
      </c>
      <c r="AI85">
        <v>503</v>
      </c>
    </row>
    <row r="86" spans="1:35" x14ac:dyDescent="0.45">
      <c r="A86">
        <v>502</v>
      </c>
      <c r="B86">
        <v>512</v>
      </c>
      <c r="C86">
        <v>499</v>
      </c>
      <c r="D86">
        <v>512</v>
      </c>
      <c r="E86">
        <v>504</v>
      </c>
      <c r="F86">
        <v>477</v>
      </c>
      <c r="G86">
        <v>502</v>
      </c>
      <c r="H86">
        <v>512</v>
      </c>
      <c r="I86">
        <v>501</v>
      </c>
      <c r="J86">
        <v>512</v>
      </c>
      <c r="K86">
        <v>502</v>
      </c>
      <c r="L86">
        <v>502</v>
      </c>
      <c r="M86">
        <v>507</v>
      </c>
      <c r="N86">
        <v>502</v>
      </c>
      <c r="O86">
        <v>505</v>
      </c>
      <c r="P86">
        <v>487</v>
      </c>
      <c r="Q86">
        <v>501</v>
      </c>
      <c r="R86">
        <v>502</v>
      </c>
      <c r="S86">
        <v>503</v>
      </c>
      <c r="T86">
        <v>502</v>
      </c>
      <c r="U86">
        <v>499</v>
      </c>
      <c r="V86">
        <v>485</v>
      </c>
      <c r="W86">
        <v>503</v>
      </c>
      <c r="X86">
        <v>499</v>
      </c>
      <c r="Y86">
        <v>485</v>
      </c>
      <c r="Z86">
        <v>503</v>
      </c>
      <c r="AA86">
        <v>502</v>
      </c>
      <c r="AB86">
        <v>475</v>
      </c>
      <c r="AC86">
        <v>503</v>
      </c>
      <c r="AD86">
        <v>502</v>
      </c>
      <c r="AE86">
        <v>485</v>
      </c>
      <c r="AF86">
        <v>503</v>
      </c>
      <c r="AG86">
        <v>500</v>
      </c>
      <c r="AH86">
        <v>485</v>
      </c>
      <c r="AI86">
        <v>503</v>
      </c>
    </row>
    <row r="87" spans="1:35" x14ac:dyDescent="0.45">
      <c r="A87">
        <v>502</v>
      </c>
      <c r="B87">
        <v>512</v>
      </c>
      <c r="C87">
        <v>503</v>
      </c>
      <c r="D87">
        <v>512</v>
      </c>
      <c r="E87">
        <v>504</v>
      </c>
      <c r="F87">
        <v>478</v>
      </c>
      <c r="G87">
        <v>505</v>
      </c>
      <c r="H87">
        <v>512</v>
      </c>
      <c r="I87">
        <v>507</v>
      </c>
      <c r="J87">
        <v>512</v>
      </c>
      <c r="K87">
        <v>507</v>
      </c>
      <c r="L87">
        <v>496</v>
      </c>
      <c r="M87">
        <v>502</v>
      </c>
      <c r="N87">
        <v>496</v>
      </c>
      <c r="O87">
        <v>506</v>
      </c>
      <c r="P87">
        <v>477</v>
      </c>
      <c r="Q87">
        <v>495</v>
      </c>
      <c r="R87">
        <v>496</v>
      </c>
      <c r="S87">
        <v>499</v>
      </c>
      <c r="T87">
        <v>496</v>
      </c>
      <c r="U87">
        <v>502</v>
      </c>
      <c r="V87">
        <v>473</v>
      </c>
      <c r="W87">
        <v>503</v>
      </c>
      <c r="X87">
        <v>502</v>
      </c>
      <c r="Y87">
        <v>473</v>
      </c>
      <c r="Z87">
        <v>503</v>
      </c>
      <c r="AA87">
        <v>502</v>
      </c>
      <c r="AB87">
        <v>475</v>
      </c>
      <c r="AC87">
        <v>503</v>
      </c>
      <c r="AD87">
        <v>500</v>
      </c>
      <c r="AE87">
        <v>473</v>
      </c>
      <c r="AF87">
        <v>503</v>
      </c>
      <c r="AG87">
        <v>505</v>
      </c>
      <c r="AH87">
        <v>473</v>
      </c>
      <c r="AI87">
        <v>503</v>
      </c>
    </row>
    <row r="88" spans="1:35" x14ac:dyDescent="0.45">
      <c r="A88">
        <v>501</v>
      </c>
      <c r="B88">
        <v>512</v>
      </c>
      <c r="C88">
        <v>503</v>
      </c>
      <c r="D88">
        <v>512</v>
      </c>
      <c r="E88">
        <v>504</v>
      </c>
      <c r="F88">
        <v>475</v>
      </c>
      <c r="G88">
        <v>503</v>
      </c>
      <c r="H88">
        <v>512</v>
      </c>
      <c r="I88">
        <v>503</v>
      </c>
      <c r="J88">
        <v>512</v>
      </c>
      <c r="K88">
        <v>503</v>
      </c>
      <c r="L88">
        <v>489</v>
      </c>
      <c r="M88">
        <v>509</v>
      </c>
      <c r="N88">
        <v>489</v>
      </c>
      <c r="O88">
        <v>501</v>
      </c>
      <c r="P88">
        <v>488</v>
      </c>
      <c r="Q88">
        <v>502</v>
      </c>
      <c r="R88">
        <v>489</v>
      </c>
      <c r="S88">
        <v>502</v>
      </c>
      <c r="T88">
        <v>489</v>
      </c>
      <c r="U88">
        <v>504</v>
      </c>
      <c r="V88">
        <v>482</v>
      </c>
      <c r="W88">
        <v>503</v>
      </c>
      <c r="X88">
        <v>501</v>
      </c>
      <c r="Y88">
        <v>482</v>
      </c>
      <c r="Z88">
        <v>503</v>
      </c>
      <c r="AA88">
        <v>502</v>
      </c>
      <c r="AB88">
        <v>472</v>
      </c>
      <c r="AC88">
        <v>503</v>
      </c>
      <c r="AD88">
        <v>502</v>
      </c>
      <c r="AE88">
        <v>482</v>
      </c>
      <c r="AF88">
        <v>503</v>
      </c>
      <c r="AG88">
        <v>503</v>
      </c>
      <c r="AH88">
        <v>482</v>
      </c>
      <c r="AI88">
        <v>503</v>
      </c>
    </row>
    <row r="89" spans="1:35" x14ac:dyDescent="0.45">
      <c r="A89">
        <v>505</v>
      </c>
      <c r="B89">
        <v>512</v>
      </c>
      <c r="C89">
        <v>499</v>
      </c>
      <c r="D89">
        <v>512</v>
      </c>
      <c r="E89">
        <v>507</v>
      </c>
      <c r="F89">
        <v>481</v>
      </c>
      <c r="G89">
        <v>504</v>
      </c>
      <c r="H89">
        <v>512</v>
      </c>
      <c r="I89">
        <v>504</v>
      </c>
      <c r="J89">
        <v>512</v>
      </c>
      <c r="K89">
        <v>500</v>
      </c>
      <c r="L89">
        <v>489</v>
      </c>
      <c r="M89">
        <v>501</v>
      </c>
      <c r="N89">
        <v>489</v>
      </c>
      <c r="O89">
        <v>500</v>
      </c>
      <c r="P89">
        <v>483</v>
      </c>
      <c r="Q89">
        <v>502</v>
      </c>
      <c r="R89">
        <v>489</v>
      </c>
      <c r="S89">
        <v>499</v>
      </c>
      <c r="T89">
        <v>489</v>
      </c>
      <c r="U89">
        <v>505</v>
      </c>
      <c r="V89">
        <v>488</v>
      </c>
      <c r="W89">
        <v>503</v>
      </c>
      <c r="X89">
        <v>505</v>
      </c>
      <c r="Y89">
        <v>488</v>
      </c>
      <c r="Z89">
        <v>503</v>
      </c>
      <c r="AA89">
        <v>500</v>
      </c>
      <c r="AB89">
        <v>476</v>
      </c>
      <c r="AC89">
        <v>503</v>
      </c>
      <c r="AD89">
        <v>498</v>
      </c>
      <c r="AE89">
        <v>488</v>
      </c>
      <c r="AF89">
        <v>503</v>
      </c>
      <c r="AG89">
        <v>500</v>
      </c>
      <c r="AH89">
        <v>488</v>
      </c>
      <c r="AI89">
        <v>503</v>
      </c>
    </row>
    <row r="90" spans="1:35" x14ac:dyDescent="0.45">
      <c r="A90">
        <v>498</v>
      </c>
      <c r="B90">
        <v>512</v>
      </c>
      <c r="C90">
        <v>495</v>
      </c>
      <c r="D90">
        <v>512</v>
      </c>
      <c r="E90">
        <v>503</v>
      </c>
      <c r="F90">
        <v>475</v>
      </c>
      <c r="G90">
        <v>502</v>
      </c>
      <c r="H90">
        <v>512</v>
      </c>
      <c r="I90">
        <v>495</v>
      </c>
      <c r="J90">
        <v>512</v>
      </c>
      <c r="K90">
        <v>500</v>
      </c>
      <c r="L90">
        <v>491</v>
      </c>
      <c r="M90">
        <v>505</v>
      </c>
      <c r="N90">
        <v>491</v>
      </c>
      <c r="O90">
        <v>504</v>
      </c>
      <c r="P90">
        <v>470</v>
      </c>
      <c r="Q90">
        <v>499</v>
      </c>
      <c r="R90">
        <v>491</v>
      </c>
      <c r="S90">
        <v>499</v>
      </c>
      <c r="T90">
        <v>491</v>
      </c>
      <c r="U90">
        <v>503</v>
      </c>
      <c r="V90">
        <v>479</v>
      </c>
      <c r="W90">
        <v>503</v>
      </c>
      <c r="X90">
        <v>503</v>
      </c>
      <c r="Y90">
        <v>479</v>
      </c>
      <c r="Z90">
        <v>503</v>
      </c>
      <c r="AA90">
        <v>499</v>
      </c>
      <c r="AB90">
        <v>464</v>
      </c>
      <c r="AC90">
        <v>503</v>
      </c>
      <c r="AD90">
        <v>497</v>
      </c>
      <c r="AE90">
        <v>479</v>
      </c>
      <c r="AF90">
        <v>503</v>
      </c>
      <c r="AG90">
        <v>501</v>
      </c>
      <c r="AH90">
        <v>479</v>
      </c>
      <c r="AI90">
        <v>503</v>
      </c>
    </row>
    <row r="91" spans="1:35" x14ac:dyDescent="0.45">
      <c r="A91">
        <v>502</v>
      </c>
      <c r="B91">
        <v>512</v>
      </c>
      <c r="C91">
        <v>500</v>
      </c>
      <c r="D91">
        <v>512</v>
      </c>
      <c r="E91">
        <v>506</v>
      </c>
      <c r="F91">
        <v>473</v>
      </c>
      <c r="G91">
        <v>504</v>
      </c>
      <c r="H91">
        <v>512</v>
      </c>
      <c r="I91">
        <v>504</v>
      </c>
      <c r="J91">
        <v>512</v>
      </c>
      <c r="K91">
        <v>505</v>
      </c>
      <c r="L91">
        <v>493</v>
      </c>
      <c r="M91">
        <v>500</v>
      </c>
      <c r="N91">
        <v>493</v>
      </c>
      <c r="O91">
        <v>502</v>
      </c>
      <c r="P91">
        <v>478</v>
      </c>
      <c r="Q91">
        <v>500</v>
      </c>
      <c r="R91">
        <v>493</v>
      </c>
      <c r="S91">
        <v>504</v>
      </c>
      <c r="T91">
        <v>493</v>
      </c>
      <c r="U91">
        <v>498</v>
      </c>
      <c r="V91">
        <v>483</v>
      </c>
      <c r="W91">
        <v>503</v>
      </c>
      <c r="X91">
        <v>498</v>
      </c>
      <c r="Y91">
        <v>483</v>
      </c>
      <c r="Z91">
        <v>503</v>
      </c>
      <c r="AA91">
        <v>496</v>
      </c>
      <c r="AB91">
        <v>470</v>
      </c>
      <c r="AC91">
        <v>503</v>
      </c>
      <c r="AD91">
        <v>505</v>
      </c>
      <c r="AE91">
        <v>483</v>
      </c>
      <c r="AF91">
        <v>503</v>
      </c>
      <c r="AG91">
        <v>505</v>
      </c>
      <c r="AH91">
        <v>483</v>
      </c>
      <c r="AI91">
        <v>503</v>
      </c>
    </row>
    <row r="92" spans="1:35" x14ac:dyDescent="0.45">
      <c r="A92">
        <v>502</v>
      </c>
      <c r="B92">
        <v>512</v>
      </c>
      <c r="C92">
        <v>501</v>
      </c>
      <c r="D92">
        <v>512</v>
      </c>
      <c r="E92">
        <v>506</v>
      </c>
      <c r="F92">
        <v>466</v>
      </c>
      <c r="G92">
        <v>501</v>
      </c>
      <c r="H92">
        <v>512</v>
      </c>
      <c r="I92">
        <v>504</v>
      </c>
      <c r="J92">
        <v>512</v>
      </c>
      <c r="K92">
        <v>505</v>
      </c>
      <c r="L92">
        <v>473</v>
      </c>
      <c r="M92">
        <v>499</v>
      </c>
      <c r="N92">
        <v>477</v>
      </c>
      <c r="O92">
        <v>500</v>
      </c>
      <c r="P92">
        <v>442</v>
      </c>
      <c r="Q92">
        <v>495</v>
      </c>
      <c r="R92">
        <v>473</v>
      </c>
      <c r="S92">
        <v>498</v>
      </c>
      <c r="T92">
        <v>473</v>
      </c>
      <c r="U92">
        <v>506</v>
      </c>
      <c r="V92">
        <v>443</v>
      </c>
      <c r="W92">
        <v>503</v>
      </c>
      <c r="X92">
        <v>506</v>
      </c>
      <c r="Y92">
        <v>443</v>
      </c>
      <c r="Z92">
        <v>503</v>
      </c>
      <c r="AA92">
        <v>499</v>
      </c>
      <c r="AB92">
        <v>418</v>
      </c>
      <c r="AC92">
        <v>503</v>
      </c>
      <c r="AD92">
        <v>503</v>
      </c>
      <c r="AE92">
        <v>443</v>
      </c>
      <c r="AF92">
        <v>503</v>
      </c>
      <c r="AG92">
        <v>502</v>
      </c>
      <c r="AH92">
        <v>443</v>
      </c>
      <c r="AI92">
        <v>503</v>
      </c>
    </row>
    <row r="93" spans="1:35" x14ac:dyDescent="0.45">
      <c r="A93">
        <v>503</v>
      </c>
      <c r="B93">
        <v>512</v>
      </c>
      <c r="C93">
        <v>501</v>
      </c>
      <c r="D93">
        <v>512</v>
      </c>
      <c r="E93">
        <v>509</v>
      </c>
      <c r="F93">
        <v>474</v>
      </c>
      <c r="G93">
        <v>504</v>
      </c>
      <c r="H93">
        <v>512</v>
      </c>
      <c r="I93">
        <v>507</v>
      </c>
      <c r="J93">
        <v>512</v>
      </c>
      <c r="K93">
        <v>507</v>
      </c>
      <c r="L93">
        <v>497</v>
      </c>
      <c r="M93">
        <v>505</v>
      </c>
      <c r="N93">
        <v>497</v>
      </c>
      <c r="O93">
        <v>502</v>
      </c>
      <c r="P93">
        <v>487</v>
      </c>
      <c r="Q93">
        <v>502</v>
      </c>
      <c r="R93">
        <v>497</v>
      </c>
      <c r="S93">
        <v>500</v>
      </c>
      <c r="T93">
        <v>497</v>
      </c>
      <c r="U93">
        <v>501</v>
      </c>
      <c r="V93">
        <v>485</v>
      </c>
      <c r="W93">
        <v>503</v>
      </c>
      <c r="X93">
        <v>500</v>
      </c>
      <c r="Y93">
        <v>485</v>
      </c>
      <c r="Z93">
        <v>503</v>
      </c>
      <c r="AA93">
        <v>503</v>
      </c>
      <c r="AB93">
        <v>475</v>
      </c>
      <c r="AC93">
        <v>503</v>
      </c>
      <c r="AD93">
        <v>495</v>
      </c>
      <c r="AE93">
        <v>485</v>
      </c>
      <c r="AF93">
        <v>503</v>
      </c>
      <c r="AG93">
        <v>500</v>
      </c>
      <c r="AH93">
        <v>485</v>
      </c>
      <c r="AI93">
        <v>503</v>
      </c>
    </row>
    <row r="94" spans="1:35" x14ac:dyDescent="0.45">
      <c r="A94">
        <v>502</v>
      </c>
      <c r="B94">
        <v>512</v>
      </c>
      <c r="C94">
        <v>501</v>
      </c>
      <c r="D94">
        <v>512</v>
      </c>
      <c r="E94">
        <v>505</v>
      </c>
      <c r="F94">
        <v>476</v>
      </c>
      <c r="G94">
        <v>502</v>
      </c>
      <c r="H94">
        <v>512</v>
      </c>
      <c r="I94">
        <v>504</v>
      </c>
      <c r="J94">
        <v>512</v>
      </c>
      <c r="K94">
        <v>502</v>
      </c>
      <c r="L94">
        <v>485</v>
      </c>
      <c r="M94">
        <v>503</v>
      </c>
      <c r="N94">
        <v>485</v>
      </c>
      <c r="O94">
        <v>505</v>
      </c>
      <c r="P94">
        <v>477</v>
      </c>
      <c r="Q94">
        <v>504</v>
      </c>
      <c r="R94">
        <v>485</v>
      </c>
      <c r="S94">
        <v>500</v>
      </c>
      <c r="T94">
        <v>485</v>
      </c>
      <c r="U94">
        <v>497</v>
      </c>
      <c r="V94">
        <v>479</v>
      </c>
      <c r="W94">
        <v>503</v>
      </c>
      <c r="X94">
        <v>497</v>
      </c>
      <c r="Y94">
        <v>479</v>
      </c>
      <c r="Z94">
        <v>503</v>
      </c>
      <c r="AA94">
        <v>504</v>
      </c>
      <c r="AB94">
        <v>475</v>
      </c>
      <c r="AC94">
        <v>503</v>
      </c>
      <c r="AD94">
        <v>499</v>
      </c>
      <c r="AE94">
        <v>479</v>
      </c>
      <c r="AF94">
        <v>503</v>
      </c>
      <c r="AG94">
        <v>500</v>
      </c>
      <c r="AH94">
        <v>479</v>
      </c>
      <c r="AI94">
        <v>503</v>
      </c>
    </row>
    <row r="95" spans="1:35" x14ac:dyDescent="0.45">
      <c r="A95">
        <v>502</v>
      </c>
      <c r="B95">
        <v>512</v>
      </c>
      <c r="C95">
        <v>499</v>
      </c>
      <c r="D95">
        <v>512</v>
      </c>
      <c r="E95">
        <v>506</v>
      </c>
      <c r="F95">
        <v>469</v>
      </c>
      <c r="G95">
        <v>504</v>
      </c>
      <c r="H95">
        <v>512</v>
      </c>
      <c r="I95">
        <v>506</v>
      </c>
      <c r="J95">
        <v>512</v>
      </c>
      <c r="K95">
        <v>503</v>
      </c>
      <c r="L95">
        <v>490</v>
      </c>
      <c r="M95">
        <v>504</v>
      </c>
      <c r="N95">
        <v>490</v>
      </c>
      <c r="O95">
        <v>505</v>
      </c>
      <c r="P95">
        <v>461</v>
      </c>
      <c r="Q95">
        <v>505</v>
      </c>
      <c r="R95">
        <v>490</v>
      </c>
      <c r="S95">
        <v>503</v>
      </c>
      <c r="T95">
        <v>490</v>
      </c>
      <c r="U95">
        <v>500</v>
      </c>
      <c r="V95">
        <v>466</v>
      </c>
      <c r="W95">
        <v>503</v>
      </c>
      <c r="X95">
        <v>500</v>
      </c>
      <c r="Y95">
        <v>466</v>
      </c>
      <c r="Z95">
        <v>503</v>
      </c>
      <c r="AA95">
        <v>501</v>
      </c>
      <c r="AB95">
        <v>455</v>
      </c>
      <c r="AC95">
        <v>503</v>
      </c>
      <c r="AD95">
        <v>496</v>
      </c>
      <c r="AE95">
        <v>466</v>
      </c>
      <c r="AF95">
        <v>503</v>
      </c>
      <c r="AG95">
        <v>499</v>
      </c>
      <c r="AH95">
        <v>466</v>
      </c>
      <c r="AI95">
        <v>503</v>
      </c>
    </row>
    <row r="96" spans="1:35" x14ac:dyDescent="0.45">
      <c r="A96">
        <v>501</v>
      </c>
      <c r="B96">
        <v>512</v>
      </c>
      <c r="C96">
        <v>500</v>
      </c>
      <c r="D96">
        <v>512</v>
      </c>
      <c r="E96">
        <v>504</v>
      </c>
      <c r="F96">
        <v>475</v>
      </c>
      <c r="G96">
        <v>503</v>
      </c>
      <c r="H96">
        <v>512</v>
      </c>
      <c r="I96">
        <v>503</v>
      </c>
      <c r="J96">
        <v>512</v>
      </c>
      <c r="K96">
        <v>502</v>
      </c>
      <c r="L96">
        <v>483</v>
      </c>
      <c r="M96">
        <v>505</v>
      </c>
      <c r="N96">
        <v>483</v>
      </c>
      <c r="O96">
        <v>503</v>
      </c>
      <c r="P96">
        <v>458</v>
      </c>
      <c r="Q96">
        <v>501</v>
      </c>
      <c r="R96">
        <v>483</v>
      </c>
      <c r="S96">
        <v>500</v>
      </c>
      <c r="T96">
        <v>483</v>
      </c>
      <c r="U96">
        <v>506</v>
      </c>
      <c r="V96">
        <v>460</v>
      </c>
      <c r="W96">
        <v>503</v>
      </c>
      <c r="X96">
        <v>503</v>
      </c>
      <c r="Y96">
        <v>460</v>
      </c>
      <c r="Z96">
        <v>503</v>
      </c>
      <c r="AA96">
        <v>501</v>
      </c>
      <c r="AB96">
        <v>444</v>
      </c>
      <c r="AC96">
        <v>503</v>
      </c>
      <c r="AD96">
        <v>504</v>
      </c>
      <c r="AE96">
        <v>460</v>
      </c>
      <c r="AF96">
        <v>503</v>
      </c>
      <c r="AG96">
        <v>504</v>
      </c>
      <c r="AH96">
        <v>460</v>
      </c>
      <c r="AI96">
        <v>503</v>
      </c>
    </row>
    <row r="97" spans="1:160" x14ac:dyDescent="0.45">
      <c r="A97">
        <v>503</v>
      </c>
      <c r="B97">
        <v>512</v>
      </c>
      <c r="C97">
        <v>502</v>
      </c>
      <c r="D97">
        <v>512</v>
      </c>
      <c r="E97">
        <v>506</v>
      </c>
      <c r="F97">
        <v>473</v>
      </c>
      <c r="G97">
        <v>504</v>
      </c>
      <c r="H97">
        <v>512</v>
      </c>
      <c r="I97">
        <v>504</v>
      </c>
      <c r="J97">
        <v>512</v>
      </c>
      <c r="K97">
        <v>505</v>
      </c>
      <c r="L97">
        <v>486</v>
      </c>
      <c r="M97">
        <v>504</v>
      </c>
      <c r="N97">
        <v>486</v>
      </c>
      <c r="O97">
        <v>498</v>
      </c>
      <c r="P97">
        <v>485</v>
      </c>
      <c r="Q97">
        <v>502</v>
      </c>
      <c r="R97">
        <v>486</v>
      </c>
      <c r="S97">
        <v>499</v>
      </c>
      <c r="T97">
        <v>486</v>
      </c>
      <c r="U97">
        <v>500</v>
      </c>
      <c r="V97">
        <v>469</v>
      </c>
      <c r="W97">
        <v>503</v>
      </c>
      <c r="X97">
        <v>500</v>
      </c>
      <c r="Y97">
        <v>469</v>
      </c>
      <c r="Z97">
        <v>503</v>
      </c>
      <c r="AA97">
        <v>496</v>
      </c>
      <c r="AB97">
        <v>457</v>
      </c>
      <c r="AC97">
        <v>503</v>
      </c>
      <c r="AD97">
        <v>504</v>
      </c>
      <c r="AE97">
        <v>469</v>
      </c>
      <c r="AF97">
        <v>503</v>
      </c>
      <c r="AG97">
        <v>502</v>
      </c>
      <c r="AH97">
        <v>469</v>
      </c>
      <c r="AI97">
        <v>503</v>
      </c>
    </row>
    <row r="98" spans="1:160" x14ac:dyDescent="0.45">
      <c r="A98">
        <v>502</v>
      </c>
      <c r="B98">
        <v>512</v>
      </c>
      <c r="C98">
        <v>499</v>
      </c>
      <c r="D98">
        <v>512</v>
      </c>
      <c r="E98">
        <v>504</v>
      </c>
      <c r="F98">
        <v>471</v>
      </c>
      <c r="G98">
        <v>501</v>
      </c>
      <c r="H98">
        <v>512</v>
      </c>
      <c r="I98">
        <v>504</v>
      </c>
      <c r="J98">
        <v>512</v>
      </c>
      <c r="K98">
        <v>502</v>
      </c>
      <c r="L98">
        <v>489</v>
      </c>
      <c r="M98">
        <v>503</v>
      </c>
      <c r="N98">
        <v>489</v>
      </c>
      <c r="O98">
        <v>502</v>
      </c>
      <c r="P98">
        <v>473</v>
      </c>
      <c r="Q98">
        <v>502</v>
      </c>
      <c r="R98">
        <v>489</v>
      </c>
      <c r="S98">
        <v>501</v>
      </c>
      <c r="T98">
        <v>489</v>
      </c>
      <c r="U98">
        <v>502</v>
      </c>
      <c r="V98">
        <v>480</v>
      </c>
      <c r="W98">
        <v>503</v>
      </c>
      <c r="X98">
        <v>502</v>
      </c>
      <c r="Y98">
        <v>480</v>
      </c>
      <c r="Z98">
        <v>503</v>
      </c>
      <c r="AA98">
        <v>498</v>
      </c>
      <c r="AB98">
        <v>461</v>
      </c>
      <c r="AC98">
        <v>503</v>
      </c>
      <c r="AD98">
        <v>504</v>
      </c>
      <c r="AE98">
        <v>480</v>
      </c>
      <c r="AF98">
        <v>503</v>
      </c>
      <c r="AG98">
        <v>501</v>
      </c>
      <c r="AH98">
        <v>480</v>
      </c>
      <c r="AI98">
        <v>503</v>
      </c>
    </row>
    <row r="99" spans="1:160" x14ac:dyDescent="0.45">
      <c r="A99">
        <v>500</v>
      </c>
      <c r="B99">
        <v>512</v>
      </c>
      <c r="C99">
        <v>502</v>
      </c>
      <c r="D99">
        <v>512</v>
      </c>
      <c r="E99">
        <v>505</v>
      </c>
      <c r="F99">
        <v>468</v>
      </c>
      <c r="G99">
        <v>504</v>
      </c>
      <c r="H99">
        <v>512</v>
      </c>
      <c r="I99">
        <v>505</v>
      </c>
      <c r="J99">
        <v>512</v>
      </c>
      <c r="K99">
        <v>503</v>
      </c>
      <c r="L99">
        <v>489</v>
      </c>
      <c r="M99">
        <v>505</v>
      </c>
      <c r="N99">
        <v>489</v>
      </c>
      <c r="O99">
        <v>500</v>
      </c>
      <c r="P99">
        <v>478</v>
      </c>
      <c r="Q99">
        <v>502</v>
      </c>
      <c r="R99">
        <v>489</v>
      </c>
      <c r="S99">
        <v>504</v>
      </c>
      <c r="T99">
        <v>489</v>
      </c>
      <c r="U99">
        <v>502</v>
      </c>
      <c r="V99">
        <v>463</v>
      </c>
      <c r="W99">
        <v>503</v>
      </c>
      <c r="X99">
        <v>502</v>
      </c>
      <c r="Y99">
        <v>463</v>
      </c>
      <c r="Z99">
        <v>503</v>
      </c>
      <c r="AA99">
        <v>502</v>
      </c>
      <c r="AB99">
        <v>480</v>
      </c>
      <c r="AC99">
        <v>503</v>
      </c>
      <c r="AD99">
        <v>504</v>
      </c>
      <c r="AE99">
        <v>463</v>
      </c>
      <c r="AF99">
        <v>503</v>
      </c>
      <c r="AG99">
        <v>502</v>
      </c>
      <c r="AH99">
        <v>463</v>
      </c>
      <c r="AI99">
        <v>503</v>
      </c>
    </row>
    <row r="100" spans="1:160" x14ac:dyDescent="0.45">
      <c r="A100">
        <v>501</v>
      </c>
      <c r="B100">
        <v>512</v>
      </c>
      <c r="C100">
        <v>500</v>
      </c>
      <c r="D100">
        <v>512</v>
      </c>
      <c r="E100">
        <v>508</v>
      </c>
      <c r="F100">
        <v>480</v>
      </c>
      <c r="G100">
        <v>506</v>
      </c>
      <c r="H100">
        <v>512</v>
      </c>
      <c r="I100">
        <v>508</v>
      </c>
      <c r="J100">
        <v>512</v>
      </c>
      <c r="K100">
        <v>503</v>
      </c>
      <c r="L100">
        <v>477</v>
      </c>
      <c r="M100">
        <v>500</v>
      </c>
      <c r="N100">
        <v>477</v>
      </c>
      <c r="O100">
        <v>502</v>
      </c>
      <c r="P100">
        <v>470</v>
      </c>
      <c r="Q100">
        <v>498</v>
      </c>
      <c r="R100">
        <v>477</v>
      </c>
      <c r="S100">
        <v>497</v>
      </c>
      <c r="T100">
        <v>477</v>
      </c>
      <c r="U100">
        <v>507</v>
      </c>
      <c r="V100">
        <v>486</v>
      </c>
      <c r="W100">
        <v>503</v>
      </c>
      <c r="X100">
        <v>507</v>
      </c>
      <c r="Y100">
        <v>486</v>
      </c>
      <c r="Z100">
        <v>503</v>
      </c>
      <c r="AA100">
        <v>497</v>
      </c>
      <c r="AB100">
        <v>469</v>
      </c>
      <c r="AC100">
        <v>503</v>
      </c>
      <c r="AD100">
        <v>502</v>
      </c>
      <c r="AE100">
        <v>486</v>
      </c>
      <c r="AF100">
        <v>503</v>
      </c>
      <c r="AG100">
        <v>500</v>
      </c>
      <c r="AH100">
        <v>486</v>
      </c>
      <c r="AI100">
        <v>503</v>
      </c>
    </row>
    <row r="101" spans="1:160" x14ac:dyDescent="0.45">
      <c r="A101">
        <v>501</v>
      </c>
      <c r="B101">
        <v>512</v>
      </c>
      <c r="C101">
        <v>500</v>
      </c>
      <c r="D101">
        <v>512</v>
      </c>
      <c r="E101">
        <v>504</v>
      </c>
      <c r="F101">
        <v>471</v>
      </c>
      <c r="G101">
        <v>502</v>
      </c>
      <c r="H101">
        <v>512</v>
      </c>
      <c r="I101">
        <v>508</v>
      </c>
      <c r="J101">
        <v>512</v>
      </c>
      <c r="K101">
        <v>502</v>
      </c>
      <c r="L101">
        <v>493</v>
      </c>
      <c r="M101">
        <v>498</v>
      </c>
      <c r="N101">
        <v>493</v>
      </c>
      <c r="O101">
        <v>503</v>
      </c>
      <c r="P101">
        <v>489</v>
      </c>
      <c r="Q101">
        <v>500</v>
      </c>
      <c r="R101">
        <v>493</v>
      </c>
      <c r="S101">
        <v>506</v>
      </c>
      <c r="T101">
        <v>493</v>
      </c>
      <c r="U101">
        <v>504</v>
      </c>
      <c r="V101">
        <v>490</v>
      </c>
      <c r="W101">
        <v>503</v>
      </c>
      <c r="X101">
        <v>504</v>
      </c>
      <c r="Y101">
        <v>490</v>
      </c>
      <c r="Z101">
        <v>503</v>
      </c>
      <c r="AA101">
        <v>504</v>
      </c>
      <c r="AB101">
        <v>477</v>
      </c>
      <c r="AC101">
        <v>503</v>
      </c>
      <c r="AD101">
        <v>498</v>
      </c>
      <c r="AE101">
        <v>490</v>
      </c>
      <c r="AF101">
        <v>503</v>
      </c>
      <c r="AG101">
        <v>500</v>
      </c>
      <c r="AH101">
        <v>490</v>
      </c>
      <c r="AI101">
        <v>503</v>
      </c>
    </row>
    <row r="102" spans="1:160" x14ac:dyDescent="0.45">
      <c r="A102">
        <v>502</v>
      </c>
      <c r="B102">
        <v>512</v>
      </c>
      <c r="C102">
        <v>502</v>
      </c>
      <c r="D102">
        <v>512</v>
      </c>
      <c r="E102">
        <v>508</v>
      </c>
      <c r="F102">
        <v>474</v>
      </c>
      <c r="G102">
        <v>506</v>
      </c>
      <c r="H102">
        <v>512</v>
      </c>
      <c r="I102">
        <v>502</v>
      </c>
      <c r="J102">
        <v>512</v>
      </c>
      <c r="K102">
        <v>504</v>
      </c>
      <c r="L102">
        <v>492</v>
      </c>
      <c r="M102">
        <v>503</v>
      </c>
      <c r="N102">
        <v>492</v>
      </c>
      <c r="O102">
        <v>501</v>
      </c>
      <c r="P102">
        <v>471</v>
      </c>
      <c r="Q102">
        <v>501</v>
      </c>
      <c r="R102">
        <v>492</v>
      </c>
      <c r="S102">
        <v>503</v>
      </c>
      <c r="T102">
        <v>492</v>
      </c>
      <c r="U102">
        <v>503</v>
      </c>
      <c r="V102">
        <v>477</v>
      </c>
      <c r="W102">
        <v>503</v>
      </c>
      <c r="X102">
        <v>503</v>
      </c>
      <c r="Y102">
        <v>477</v>
      </c>
      <c r="Z102">
        <v>503</v>
      </c>
      <c r="AA102">
        <v>499</v>
      </c>
      <c r="AB102">
        <v>460</v>
      </c>
      <c r="AC102">
        <v>503</v>
      </c>
      <c r="AD102">
        <v>506</v>
      </c>
      <c r="AE102">
        <v>477</v>
      </c>
      <c r="AF102">
        <v>503</v>
      </c>
      <c r="AG102">
        <v>505</v>
      </c>
      <c r="AH102">
        <v>477</v>
      </c>
      <c r="AI102">
        <v>503</v>
      </c>
    </row>
    <row r="104" spans="1:160" x14ac:dyDescent="0.45">
      <c r="A104" t="s">
        <v>0</v>
      </c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L104" t="s">
        <v>19</v>
      </c>
      <c r="AM104" s="3">
        <v>2.2000000000000002</v>
      </c>
      <c r="BW104" t="s">
        <v>31</v>
      </c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</row>
    <row r="105" spans="1:160" x14ac:dyDescent="0.45"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</row>
    <row r="106" spans="1:160" x14ac:dyDescent="0.45">
      <c r="A106" s="2"/>
      <c r="B106" s="2" t="str">
        <f>A2</f>
        <v>UF Bitdiff Cbrt</v>
      </c>
      <c r="C106" s="2" t="str">
        <f t="shared" ref="C106:AJ106" si="0">B2</f>
        <v>UF BitdiffVA Cbrt</v>
      </c>
      <c r="D106" s="2" t="str">
        <f t="shared" si="0"/>
        <v>UF HardLog Cbrt</v>
      </c>
      <c r="E106" s="2" t="str">
        <f t="shared" si="0"/>
        <v>UF HardLogVA Cbrt</v>
      </c>
      <c r="F106" s="2" t="str">
        <f t="shared" si="0"/>
        <v>UF Log Cbrt</v>
      </c>
      <c r="G106" s="2" t="str">
        <f t="shared" si="0"/>
        <v>UF LogVA Cbrt</v>
      </c>
      <c r="H106" s="2" t="str">
        <f t="shared" si="0"/>
        <v>UF Mul Cbrt</v>
      </c>
      <c r="I106" s="2" t="str">
        <f t="shared" si="0"/>
        <v>UF MulVA Cbrt</v>
      </c>
      <c r="J106" s="2" t="str">
        <f t="shared" si="0"/>
        <v>UF NoLog Cbrt</v>
      </c>
      <c r="K106" s="2" t="str">
        <f t="shared" si="0"/>
        <v>UF NoLogVA Cbrt</v>
      </c>
      <c r="L106" s="2" t="str">
        <f t="shared" si="0"/>
        <v>UFDistr Bitdiff Cbrt</v>
      </c>
      <c r="M106" s="2" t="str">
        <f t="shared" si="0"/>
        <v>UFDistr BitdiffVA Cbrt</v>
      </c>
      <c r="N106" s="2" t="str">
        <f t="shared" si="0"/>
        <v>UFDistr HardLog Cbrt</v>
      </c>
      <c r="O106" s="2" t="str">
        <f t="shared" si="0"/>
        <v>UFDistr HardLogVA Cbrt</v>
      </c>
      <c r="P106" s="2" t="str">
        <f t="shared" si="0"/>
        <v>UFDistr Log Cbrt</v>
      </c>
      <c r="Q106" s="2" t="str">
        <f t="shared" si="0"/>
        <v>UFDistr LogVA Cbrt</v>
      </c>
      <c r="R106" s="2" t="str">
        <f t="shared" si="0"/>
        <v>UFDistr Mul Cbrt</v>
      </c>
      <c r="S106" s="2" t="str">
        <f t="shared" si="0"/>
        <v>UFDistr MulVA Cbrt</v>
      </c>
      <c r="T106" s="2" t="str">
        <f t="shared" si="0"/>
        <v>UFDistr NoLog Cbrt</v>
      </c>
      <c r="U106" s="2" t="str">
        <f t="shared" si="0"/>
        <v>UFDistr NoLogVA Cbrt</v>
      </c>
      <c r="V106" s="2" t="str">
        <f t="shared" si="0"/>
        <v>UFCenter Bitdiff Cbrt</v>
      </c>
      <c r="W106" s="2" t="str">
        <f t="shared" si="0"/>
        <v>UFCenter BitdiffVA Cbrt</v>
      </c>
      <c r="X106" s="2" t="str">
        <f t="shared" si="0"/>
        <v>UFCenter BitdiffFN Cbrt</v>
      </c>
      <c r="Y106" s="2" t="str">
        <f t="shared" si="0"/>
        <v>UFCenter HardLog Cbrt</v>
      </c>
      <c r="Z106" s="2" t="str">
        <f t="shared" si="0"/>
        <v>UFCenter HardLogVA Cbrt</v>
      </c>
      <c r="AA106" s="2" t="str">
        <f t="shared" si="0"/>
        <v>UFCenter HardLogFN Cbrt</v>
      </c>
      <c r="AB106" s="2" t="str">
        <f t="shared" si="0"/>
        <v>UFCenter Log Cbrt</v>
      </c>
      <c r="AC106" s="2" t="str">
        <f t="shared" si="0"/>
        <v>UFCenter LogVA Cbrt</v>
      </c>
      <c r="AD106" s="2" t="str">
        <f t="shared" si="0"/>
        <v>UFCenter LogFN Cbrt</v>
      </c>
      <c r="AE106" s="2" t="str">
        <f t="shared" si="0"/>
        <v>UFCenter Mul Cbrt</v>
      </c>
      <c r="AF106" s="2" t="str">
        <f t="shared" si="0"/>
        <v>UFCenter MulVA Cbrt</v>
      </c>
      <c r="AG106" s="2" t="str">
        <f t="shared" si="0"/>
        <v>UFCenter MulFN Cbrt</v>
      </c>
      <c r="AH106" s="2" t="str">
        <f t="shared" si="0"/>
        <v>UFCenter NoLog Cbrt</v>
      </c>
      <c r="AI106" s="2" t="str">
        <f t="shared" si="0"/>
        <v>UFCenter NoLogVA Cbrt</v>
      </c>
      <c r="AJ106" s="2" t="str">
        <f t="shared" si="0"/>
        <v>UFCenter NoLogFN Cbrt</v>
      </c>
      <c r="AM106" s="4" t="str">
        <f>A2</f>
        <v>UF Bitdiff Cbrt</v>
      </c>
      <c r="AN106" s="4" t="str">
        <f t="shared" ref="AN106:BU106" si="1">B2</f>
        <v>UF BitdiffVA Cbrt</v>
      </c>
      <c r="AO106" s="4" t="str">
        <f t="shared" si="1"/>
        <v>UF HardLog Cbrt</v>
      </c>
      <c r="AP106" s="4" t="str">
        <f t="shared" si="1"/>
        <v>UF HardLogVA Cbrt</v>
      </c>
      <c r="AQ106" s="4" t="str">
        <f t="shared" si="1"/>
        <v>UF Log Cbrt</v>
      </c>
      <c r="AR106" s="4" t="str">
        <f t="shared" si="1"/>
        <v>UF LogVA Cbrt</v>
      </c>
      <c r="AS106" s="4" t="str">
        <f t="shared" si="1"/>
        <v>UF Mul Cbrt</v>
      </c>
      <c r="AT106" s="4" t="str">
        <f t="shared" si="1"/>
        <v>UF MulVA Cbrt</v>
      </c>
      <c r="AU106" s="4" t="str">
        <f t="shared" si="1"/>
        <v>UF NoLog Cbrt</v>
      </c>
      <c r="AV106" s="4" t="str">
        <f t="shared" si="1"/>
        <v>UF NoLogVA Cbrt</v>
      </c>
      <c r="AW106" s="4" t="str">
        <f t="shared" si="1"/>
        <v>UFDistr Bitdiff Cbrt</v>
      </c>
      <c r="AX106" s="4" t="str">
        <f t="shared" si="1"/>
        <v>UFDistr BitdiffVA Cbrt</v>
      </c>
      <c r="AY106" s="4" t="str">
        <f t="shared" si="1"/>
        <v>UFDistr HardLog Cbrt</v>
      </c>
      <c r="AZ106" s="4" t="str">
        <f t="shared" si="1"/>
        <v>UFDistr HardLogVA Cbrt</v>
      </c>
      <c r="BA106" s="4" t="str">
        <f t="shared" si="1"/>
        <v>UFDistr Log Cbrt</v>
      </c>
      <c r="BB106" s="4" t="str">
        <f t="shared" si="1"/>
        <v>UFDistr LogVA Cbrt</v>
      </c>
      <c r="BC106" s="4" t="str">
        <f t="shared" si="1"/>
        <v>UFDistr Mul Cbrt</v>
      </c>
      <c r="BD106" s="4" t="str">
        <f t="shared" si="1"/>
        <v>UFDistr MulVA Cbrt</v>
      </c>
      <c r="BE106" s="4" t="str">
        <f t="shared" si="1"/>
        <v>UFDistr NoLog Cbrt</v>
      </c>
      <c r="BF106" s="4" t="str">
        <f t="shared" si="1"/>
        <v>UFDistr NoLogVA Cbrt</v>
      </c>
      <c r="BG106" s="4" t="str">
        <f t="shared" si="1"/>
        <v>UFCenter Bitdiff Cbrt</v>
      </c>
      <c r="BH106" s="4" t="str">
        <f t="shared" si="1"/>
        <v>UFCenter BitdiffVA Cbrt</v>
      </c>
      <c r="BI106" s="4" t="str">
        <f t="shared" si="1"/>
        <v>UFCenter BitdiffFN Cbrt</v>
      </c>
      <c r="BJ106" s="4" t="str">
        <f t="shared" si="1"/>
        <v>UFCenter HardLog Cbrt</v>
      </c>
      <c r="BK106" s="4" t="str">
        <f t="shared" si="1"/>
        <v>UFCenter HardLogVA Cbrt</v>
      </c>
      <c r="BL106" s="4" t="str">
        <f t="shared" si="1"/>
        <v>UFCenter HardLogFN Cbrt</v>
      </c>
      <c r="BM106" s="4" t="str">
        <f t="shared" si="1"/>
        <v>UFCenter Log Cbrt</v>
      </c>
      <c r="BN106" s="4" t="str">
        <f t="shared" si="1"/>
        <v>UFCenter LogVA Cbrt</v>
      </c>
      <c r="BO106" s="4" t="str">
        <f t="shared" si="1"/>
        <v>UFCenter LogFN Cbrt</v>
      </c>
      <c r="BP106" s="4" t="str">
        <f t="shared" si="1"/>
        <v>UFCenter Mul Cbrt</v>
      </c>
      <c r="BQ106" s="4" t="str">
        <f t="shared" si="1"/>
        <v>UFCenter MulVA Cbrt</v>
      </c>
      <c r="BR106" s="4" t="str">
        <f t="shared" si="1"/>
        <v>UFCenter MulFN Cbrt</v>
      </c>
      <c r="BS106" s="4" t="str">
        <f t="shared" si="1"/>
        <v>UFCenter NoLog Cbrt</v>
      </c>
      <c r="BT106" s="4" t="str">
        <f t="shared" si="1"/>
        <v>UFCenter NoLogVA Cbrt</v>
      </c>
      <c r="BU106" s="4" t="str">
        <f t="shared" si="1"/>
        <v>UFCenter NoLogFN Cbrt</v>
      </c>
      <c r="BW106" s="2"/>
      <c r="BX106" s="2" t="str">
        <f>A2</f>
        <v>UF Bitdiff Cbrt</v>
      </c>
      <c r="BY106" s="2" t="str">
        <f t="shared" ref="BY106:DF106" si="2">B2</f>
        <v>UF BitdiffVA Cbrt</v>
      </c>
      <c r="BZ106" s="2" t="str">
        <f t="shared" si="2"/>
        <v>UF HardLog Cbrt</v>
      </c>
      <c r="CA106" s="2" t="str">
        <f t="shared" si="2"/>
        <v>UF HardLogVA Cbrt</v>
      </c>
      <c r="CB106" s="2" t="str">
        <f t="shared" si="2"/>
        <v>UF Log Cbrt</v>
      </c>
      <c r="CC106" s="2" t="str">
        <f t="shared" si="2"/>
        <v>UF LogVA Cbrt</v>
      </c>
      <c r="CD106" s="2" t="str">
        <f t="shared" si="2"/>
        <v>UF Mul Cbrt</v>
      </c>
      <c r="CE106" s="2" t="str">
        <f t="shared" si="2"/>
        <v>UF MulVA Cbrt</v>
      </c>
      <c r="CF106" s="2" t="str">
        <f t="shared" si="2"/>
        <v>UF NoLog Cbrt</v>
      </c>
      <c r="CG106" s="2" t="str">
        <f t="shared" si="2"/>
        <v>UF NoLogVA Cbrt</v>
      </c>
      <c r="CH106" s="2" t="str">
        <f t="shared" si="2"/>
        <v>UFDistr Bitdiff Cbrt</v>
      </c>
      <c r="CI106" s="2" t="str">
        <f t="shared" si="2"/>
        <v>UFDistr BitdiffVA Cbrt</v>
      </c>
      <c r="CJ106" s="2" t="str">
        <f t="shared" si="2"/>
        <v>UFDistr HardLog Cbrt</v>
      </c>
      <c r="CK106" s="2" t="str">
        <f t="shared" si="2"/>
        <v>UFDistr HardLogVA Cbrt</v>
      </c>
      <c r="CL106" s="2" t="str">
        <f t="shared" si="2"/>
        <v>UFDistr Log Cbrt</v>
      </c>
      <c r="CM106" s="2" t="str">
        <f t="shared" si="2"/>
        <v>UFDistr LogVA Cbrt</v>
      </c>
      <c r="CN106" s="2" t="str">
        <f t="shared" si="2"/>
        <v>UFDistr Mul Cbrt</v>
      </c>
      <c r="CO106" s="2" t="str">
        <f t="shared" si="2"/>
        <v>UFDistr MulVA Cbrt</v>
      </c>
      <c r="CP106" s="2" t="str">
        <f t="shared" si="2"/>
        <v>UFDistr NoLog Cbrt</v>
      </c>
      <c r="CQ106" s="2" t="str">
        <f t="shared" si="2"/>
        <v>UFDistr NoLogVA Cbrt</v>
      </c>
      <c r="CR106" s="2" t="str">
        <f t="shared" si="2"/>
        <v>UFCenter Bitdiff Cbrt</v>
      </c>
      <c r="CS106" s="2" t="str">
        <f t="shared" si="2"/>
        <v>UFCenter BitdiffVA Cbrt</v>
      </c>
      <c r="CT106" s="2" t="str">
        <f t="shared" si="2"/>
        <v>UFCenter BitdiffFN Cbrt</v>
      </c>
      <c r="CU106" s="2" t="str">
        <f t="shared" si="2"/>
        <v>UFCenter HardLog Cbrt</v>
      </c>
      <c r="CV106" s="2" t="str">
        <f t="shared" si="2"/>
        <v>UFCenter HardLogVA Cbrt</v>
      </c>
      <c r="CW106" s="2" t="str">
        <f t="shared" si="2"/>
        <v>UFCenter HardLogFN Cbrt</v>
      </c>
      <c r="CX106" s="2" t="str">
        <f t="shared" si="2"/>
        <v>UFCenter Log Cbrt</v>
      </c>
      <c r="CY106" s="2" t="str">
        <f t="shared" si="2"/>
        <v>UFCenter LogVA Cbrt</v>
      </c>
      <c r="CZ106" s="2" t="str">
        <f t="shared" si="2"/>
        <v>UFCenter LogFN Cbrt</v>
      </c>
      <c r="DA106" s="2" t="str">
        <f t="shared" si="2"/>
        <v>UFCenter Mul Cbrt</v>
      </c>
      <c r="DB106" s="2" t="str">
        <f t="shared" si="2"/>
        <v>UFCenter MulVA Cbrt</v>
      </c>
      <c r="DC106" s="2" t="str">
        <f t="shared" si="2"/>
        <v>UFCenter MulFN Cbrt</v>
      </c>
      <c r="DD106" s="2" t="str">
        <f t="shared" si="2"/>
        <v>UFCenter NoLog Cbrt</v>
      </c>
      <c r="DE106" s="2" t="str">
        <f t="shared" si="2"/>
        <v>UFCenter NoLogVA Cbrt</v>
      </c>
      <c r="DF106" s="2" t="str">
        <f t="shared" si="2"/>
        <v>UFCenter NoLogFN Cbrt</v>
      </c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</row>
    <row r="107" spans="1:160" x14ac:dyDescent="0.45">
      <c r="A107" t="s">
        <v>1</v>
      </c>
      <c r="B107">
        <f>AVERAGE(A3:A102)</f>
        <v>501.47</v>
      </c>
      <c r="C107">
        <f t="shared" ref="C107:AJ107" si="3">AVERAGE(B3:B102)</f>
        <v>512</v>
      </c>
      <c r="D107">
        <f t="shared" si="3"/>
        <v>500.63</v>
      </c>
      <c r="E107">
        <f t="shared" si="3"/>
        <v>512</v>
      </c>
      <c r="F107">
        <f t="shared" si="3"/>
        <v>505.06</v>
      </c>
      <c r="G107">
        <f t="shared" si="3"/>
        <v>475.09</v>
      </c>
      <c r="H107">
        <f t="shared" si="3"/>
        <v>503.93</v>
      </c>
      <c r="I107">
        <f t="shared" si="3"/>
        <v>512</v>
      </c>
      <c r="J107">
        <f t="shared" si="3"/>
        <v>503.76</v>
      </c>
      <c r="K107">
        <f t="shared" si="3"/>
        <v>512</v>
      </c>
      <c r="L107">
        <f t="shared" si="3"/>
        <v>503.26</v>
      </c>
      <c r="M107">
        <f t="shared" si="3"/>
        <v>488.4</v>
      </c>
      <c r="N107">
        <f t="shared" si="3"/>
        <v>503.08</v>
      </c>
      <c r="O107">
        <f t="shared" si="3"/>
        <v>488.53</v>
      </c>
      <c r="P107">
        <f t="shared" si="3"/>
        <v>502.2</v>
      </c>
      <c r="Q107">
        <f t="shared" si="3"/>
        <v>474.66</v>
      </c>
      <c r="R107">
        <f t="shared" si="3"/>
        <v>500.43</v>
      </c>
      <c r="S107">
        <f t="shared" si="3"/>
        <v>488.45</v>
      </c>
      <c r="T107">
        <f t="shared" si="3"/>
        <v>500.58</v>
      </c>
      <c r="U107">
        <f t="shared" si="3"/>
        <v>488.45</v>
      </c>
      <c r="V107">
        <f t="shared" si="3"/>
        <v>501.46</v>
      </c>
      <c r="W107">
        <f t="shared" si="3"/>
        <v>471.8</v>
      </c>
      <c r="X107">
        <f t="shared" si="3"/>
        <v>503</v>
      </c>
      <c r="Y107" s="20">
        <f t="shared" si="3"/>
        <v>501.41</v>
      </c>
      <c r="Z107" s="20">
        <f t="shared" si="3"/>
        <v>471.8</v>
      </c>
      <c r="AA107" s="20">
        <f t="shared" si="3"/>
        <v>503</v>
      </c>
      <c r="AB107" s="20">
        <f t="shared" si="3"/>
        <v>500.44</v>
      </c>
      <c r="AC107" s="20">
        <f t="shared" si="3"/>
        <v>460.61</v>
      </c>
      <c r="AD107" s="20">
        <f t="shared" si="3"/>
        <v>503</v>
      </c>
      <c r="AE107" s="20">
        <f t="shared" si="3"/>
        <v>500.3</v>
      </c>
      <c r="AF107" s="20">
        <f t="shared" si="3"/>
        <v>471.8</v>
      </c>
      <c r="AG107" s="20">
        <f t="shared" si="3"/>
        <v>503</v>
      </c>
      <c r="AH107" s="20">
        <f t="shared" si="3"/>
        <v>500.82</v>
      </c>
      <c r="AI107" s="20">
        <f t="shared" si="3"/>
        <v>471.8</v>
      </c>
      <c r="AJ107" s="20">
        <f t="shared" si="3"/>
        <v>503</v>
      </c>
      <c r="AL107" t="s">
        <v>22</v>
      </c>
      <c r="AM107" s="5">
        <f>AM114-$AM121</f>
        <v>496</v>
      </c>
      <c r="AN107" s="6">
        <f t="shared" ref="AN107:BU107" si="4">AN114-$AM121</f>
        <v>512</v>
      </c>
      <c r="AO107" s="6">
        <f t="shared" si="4"/>
        <v>494</v>
      </c>
      <c r="AP107" s="6">
        <f t="shared" si="4"/>
        <v>512</v>
      </c>
      <c r="AQ107" s="6">
        <f t="shared" si="4"/>
        <v>500</v>
      </c>
      <c r="AR107" s="6">
        <f t="shared" si="4"/>
        <v>463</v>
      </c>
      <c r="AS107" s="6">
        <f t="shared" si="4"/>
        <v>500</v>
      </c>
      <c r="AT107" s="6">
        <f t="shared" si="4"/>
        <v>512</v>
      </c>
      <c r="AU107" s="6">
        <f t="shared" si="4"/>
        <v>499</v>
      </c>
      <c r="AV107" s="6">
        <f t="shared" si="4"/>
        <v>512</v>
      </c>
      <c r="AW107" s="6">
        <f t="shared" si="4"/>
        <v>496</v>
      </c>
      <c r="AX107" s="6">
        <f t="shared" si="4"/>
        <v>467</v>
      </c>
      <c r="AY107" s="6">
        <f t="shared" si="4"/>
        <v>497</v>
      </c>
      <c r="AZ107" s="6">
        <f t="shared" si="4"/>
        <v>467</v>
      </c>
      <c r="BA107" s="6">
        <f t="shared" si="4"/>
        <v>495</v>
      </c>
      <c r="BB107" s="6">
        <f t="shared" si="4"/>
        <v>433</v>
      </c>
      <c r="BC107" s="6">
        <f t="shared" si="4"/>
        <v>493</v>
      </c>
      <c r="BD107" s="6">
        <f t="shared" si="4"/>
        <v>467</v>
      </c>
      <c r="BE107" s="6">
        <f t="shared" si="4"/>
        <v>493</v>
      </c>
      <c r="BF107" s="6">
        <f t="shared" si="4"/>
        <v>467</v>
      </c>
      <c r="BG107" s="6">
        <f t="shared" si="4"/>
        <v>494</v>
      </c>
      <c r="BH107" s="6">
        <f t="shared" si="4"/>
        <v>429</v>
      </c>
      <c r="BI107" s="6">
        <f t="shared" si="4"/>
        <v>503</v>
      </c>
      <c r="BJ107" s="6">
        <f t="shared" si="4"/>
        <v>494</v>
      </c>
      <c r="BK107" s="6">
        <f t="shared" si="4"/>
        <v>429</v>
      </c>
      <c r="BL107" s="6">
        <f t="shared" si="4"/>
        <v>503</v>
      </c>
      <c r="BM107" s="6">
        <f t="shared" si="4"/>
        <v>494</v>
      </c>
      <c r="BN107" s="6">
        <f t="shared" si="4"/>
        <v>404</v>
      </c>
      <c r="BO107" s="6">
        <f t="shared" si="4"/>
        <v>503</v>
      </c>
      <c r="BP107" s="6">
        <f t="shared" si="4"/>
        <v>492</v>
      </c>
      <c r="BQ107" s="6">
        <f t="shared" si="4"/>
        <v>429</v>
      </c>
      <c r="BR107" s="6">
        <f t="shared" si="4"/>
        <v>503</v>
      </c>
      <c r="BS107" s="6">
        <f t="shared" si="4"/>
        <v>495</v>
      </c>
      <c r="BT107" s="6">
        <f t="shared" si="4"/>
        <v>429</v>
      </c>
      <c r="BU107" s="7">
        <f t="shared" si="4"/>
        <v>503</v>
      </c>
      <c r="BW107" t="s">
        <v>32</v>
      </c>
      <c r="BX107">
        <f>[1]!SHAPIRO(A3:A102)</f>
        <v>0.95611189956356402</v>
      </c>
      <c r="BY107" t="e">
        <f>[1]!SHAPIRO(B3:B102)</f>
        <v>#VALUE!</v>
      </c>
      <c r="BZ107">
        <f>[1]!SHAPIRO(C3:C102)</f>
        <v>0.95552991347921512</v>
      </c>
      <c r="CA107" t="e">
        <f>[1]!SHAPIRO(D3:D102)</f>
        <v>#VALUE!</v>
      </c>
      <c r="CB107">
        <f>[1]!SHAPIRO(E3:E102)</f>
        <v>0.97331325671353541</v>
      </c>
      <c r="CC107">
        <f>[1]!SHAPIRO(F3:F102)</f>
        <v>0.93486549619699899</v>
      </c>
      <c r="CD107">
        <f>[1]!SHAPIRO(G3:G102)</f>
        <v>0.93627959948660378</v>
      </c>
      <c r="CE107" t="e">
        <f>[1]!SHAPIRO(H3:H102)</f>
        <v>#VALUE!</v>
      </c>
      <c r="CF107">
        <f>[1]!SHAPIRO(I3:I102)</f>
        <v>0.91552782889581263</v>
      </c>
      <c r="CG107" t="e">
        <f>[1]!SHAPIRO(J3:J102)</f>
        <v>#VALUE!</v>
      </c>
      <c r="CH107">
        <f>[1]!SHAPIRO(K3:K102)</f>
        <v>0.9738246231069021</v>
      </c>
      <c r="CI107">
        <f>[1]!SHAPIRO(L3:L102)</f>
        <v>0.89901007107199282</v>
      </c>
      <c r="CJ107">
        <f>[1]!SHAPIRO(M3:M102)</f>
        <v>0.97709953618399337</v>
      </c>
      <c r="CK107">
        <f>[1]!SHAPIRO(N3:N102)</f>
        <v>0.89934247432439984</v>
      </c>
      <c r="CL107">
        <f>[1]!SHAPIRO(O3:O102)</f>
        <v>0.97339939755584715</v>
      </c>
      <c r="CM107">
        <f>[1]!SHAPIRO(P3:P102)</f>
        <v>0.85297057022044631</v>
      </c>
      <c r="CN107">
        <f>[1]!SHAPIRO(Q3:Q102)</f>
        <v>0.97963089240555101</v>
      </c>
      <c r="CO107">
        <f>[1]!SHAPIRO(R3:R102)</f>
        <v>0.89638475284413499</v>
      </c>
      <c r="CP107">
        <f>[1]!SHAPIRO(S3:S102)</f>
        <v>0.97596261434399811</v>
      </c>
      <c r="CQ107">
        <f>[1]!SHAPIRO(T3:T102)</f>
        <v>0.89638475284413499</v>
      </c>
      <c r="CR107">
        <f>[1]!SHAPIRO(U3:U102)</f>
        <v>0.97480434130501048</v>
      </c>
      <c r="CS107">
        <f>[1]!SHAPIRO(V3:V102)</f>
        <v>0.78006201241867645</v>
      </c>
      <c r="CT107" t="e">
        <f>[1]!SHAPIRO(W3:W102)</f>
        <v>#VALUE!</v>
      </c>
      <c r="CU107">
        <f>[1]!SHAPIRO(X3:X102)</f>
        <v>0.97264127582000015</v>
      </c>
      <c r="CV107">
        <f>[1]!SHAPIRO(Y3:Y102)</f>
        <v>0.78006201241867645</v>
      </c>
      <c r="CW107" t="e">
        <f>[1]!SHAPIRO(Z3:Z102)</f>
        <v>#VALUE!</v>
      </c>
      <c r="CX107">
        <f>[1]!SHAPIRO(AA3:AA102)</f>
        <v>0.97787494572392963</v>
      </c>
      <c r="CY107">
        <f>[1]!SHAPIRO(AB3:AB102)</f>
        <v>0.79339374942636454</v>
      </c>
      <c r="CZ107" t="e">
        <f>[1]!SHAPIRO(AC3:AC102)</f>
        <v>#VALUE!</v>
      </c>
      <c r="DA107">
        <f>[1]!SHAPIRO(AD3:AD102)</f>
        <v>0.97934661786885213</v>
      </c>
      <c r="DB107">
        <f>[1]!SHAPIRO(AE3:AE102)</f>
        <v>0.78006201241867645</v>
      </c>
      <c r="DC107" t="e">
        <f>[1]!SHAPIRO(AF3:AF102)</f>
        <v>#VALUE!</v>
      </c>
      <c r="DD107">
        <f>[1]!SHAPIRO(AG3:AG102)</f>
        <v>0.97530464843109532</v>
      </c>
      <c r="DE107">
        <f>[1]!SHAPIRO(AH3:AH102)</f>
        <v>0.78006201241867645</v>
      </c>
      <c r="DF107" t="e">
        <f>[1]!SHAPIRO(AI3:AI102)</f>
        <v>#VALUE!</v>
      </c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</row>
    <row r="108" spans="1:160" x14ac:dyDescent="0.45">
      <c r="A108" t="s">
        <v>2</v>
      </c>
      <c r="B108">
        <f>_xlfn.STDEV.S(A3:A102)/SQRT(COUNT(A3:A102))</f>
        <v>0.18502252115170564</v>
      </c>
      <c r="C108">
        <f t="shared" ref="C108:AJ108" si="5">_xlfn.STDEV.S(B3:B102)/SQRT(COUNT(B3:B102))</f>
        <v>0</v>
      </c>
      <c r="D108">
        <f t="shared" si="5"/>
        <v>0.18997873352541125</v>
      </c>
      <c r="E108">
        <f t="shared" si="5"/>
        <v>0</v>
      </c>
      <c r="F108">
        <f t="shared" si="5"/>
        <v>0.18080627503189467</v>
      </c>
      <c r="G108">
        <f t="shared" si="5"/>
        <v>0.48431874469676101</v>
      </c>
      <c r="H108">
        <f t="shared" si="5"/>
        <v>0.1677269305517847</v>
      </c>
      <c r="I108">
        <f t="shared" si="5"/>
        <v>0</v>
      </c>
      <c r="J108">
        <f t="shared" si="5"/>
        <v>0.19955506062794354</v>
      </c>
      <c r="K108">
        <f t="shared" si="5"/>
        <v>0</v>
      </c>
      <c r="L108">
        <f t="shared" si="5"/>
        <v>0.23033572335733185</v>
      </c>
      <c r="M108">
        <f t="shared" si="5"/>
        <v>0.92397909810632262</v>
      </c>
      <c r="N108">
        <f t="shared" si="5"/>
        <v>0.26234374858997944</v>
      </c>
      <c r="O108">
        <f t="shared" si="5"/>
        <v>0.92348210156948485</v>
      </c>
      <c r="P108">
        <f t="shared" si="5"/>
        <v>0.25266258891728283</v>
      </c>
      <c r="Q108">
        <f t="shared" si="5"/>
        <v>1.9201862283422284</v>
      </c>
      <c r="R108">
        <f t="shared" si="5"/>
        <v>0.29068188728567101</v>
      </c>
      <c r="S108">
        <f t="shared" si="5"/>
        <v>0.92402009248345451</v>
      </c>
      <c r="T108">
        <f t="shared" si="5"/>
        <v>0.249516704568223</v>
      </c>
      <c r="U108">
        <f t="shared" si="5"/>
        <v>0.92402009248345451</v>
      </c>
      <c r="V108">
        <f t="shared" si="5"/>
        <v>0.27867652585140001</v>
      </c>
      <c r="W108">
        <f t="shared" si="5"/>
        <v>2.0972324235486712</v>
      </c>
      <c r="X108">
        <f t="shared" si="5"/>
        <v>0</v>
      </c>
      <c r="Y108" s="20">
        <f t="shared" si="5"/>
        <v>0.28000541120312339</v>
      </c>
      <c r="Z108" s="20">
        <f t="shared" si="5"/>
        <v>2.0972324235486712</v>
      </c>
      <c r="AA108" s="20">
        <f t="shared" si="5"/>
        <v>0</v>
      </c>
      <c r="AB108" s="20">
        <f t="shared" si="5"/>
        <v>0.28826194597093352</v>
      </c>
      <c r="AC108" s="20">
        <f t="shared" si="5"/>
        <v>2.7993467852773124</v>
      </c>
      <c r="AD108" s="20">
        <f t="shared" si="5"/>
        <v>0</v>
      </c>
      <c r="AE108" s="20">
        <f t="shared" si="5"/>
        <v>0.30067264658435516</v>
      </c>
      <c r="AF108" s="20">
        <f t="shared" si="5"/>
        <v>2.0972324235486712</v>
      </c>
      <c r="AG108" s="20">
        <f t="shared" si="5"/>
        <v>0</v>
      </c>
      <c r="AH108" s="20">
        <f t="shared" si="5"/>
        <v>0.2536122866092887</v>
      </c>
      <c r="AI108" s="20">
        <f t="shared" si="5"/>
        <v>2.0972324235486712</v>
      </c>
      <c r="AJ108" s="20">
        <f t="shared" si="5"/>
        <v>0</v>
      </c>
      <c r="AL108" t="s">
        <v>26</v>
      </c>
      <c r="AM108" s="8">
        <f>MAX(AM115-AM114,0)</f>
        <v>4</v>
      </c>
      <c r="AN108" s="9">
        <f t="shared" ref="AN108:BU111" si="6">MAX(AN115-AN114,0)</f>
        <v>0</v>
      </c>
      <c r="AO108" s="9">
        <f t="shared" si="6"/>
        <v>5</v>
      </c>
      <c r="AP108" s="9">
        <f t="shared" si="6"/>
        <v>0</v>
      </c>
      <c r="AQ108" s="9">
        <f t="shared" si="6"/>
        <v>4</v>
      </c>
      <c r="AR108" s="9">
        <f t="shared" si="6"/>
        <v>10</v>
      </c>
      <c r="AS108" s="9">
        <f t="shared" si="6"/>
        <v>3</v>
      </c>
      <c r="AT108" s="9">
        <f t="shared" si="6"/>
        <v>0</v>
      </c>
      <c r="AU108" s="9">
        <f t="shared" si="6"/>
        <v>4</v>
      </c>
      <c r="AV108" s="9">
        <f t="shared" si="6"/>
        <v>0</v>
      </c>
      <c r="AW108" s="9">
        <f t="shared" si="6"/>
        <v>6</v>
      </c>
      <c r="AX108" s="9">
        <f t="shared" si="6"/>
        <v>17</v>
      </c>
      <c r="AY108" s="9">
        <f t="shared" si="6"/>
        <v>4</v>
      </c>
      <c r="AZ108" s="9">
        <f t="shared" si="6"/>
        <v>17</v>
      </c>
      <c r="BA108" s="9">
        <f t="shared" si="6"/>
        <v>6</v>
      </c>
      <c r="BB108" s="9">
        <f t="shared" si="6"/>
        <v>33.5</v>
      </c>
      <c r="BC108" s="9">
        <f t="shared" si="6"/>
        <v>5</v>
      </c>
      <c r="BD108" s="9">
        <f t="shared" si="6"/>
        <v>17</v>
      </c>
      <c r="BE108" s="9">
        <f t="shared" si="6"/>
        <v>6</v>
      </c>
      <c r="BF108" s="9">
        <f t="shared" si="6"/>
        <v>17</v>
      </c>
      <c r="BG108" s="9">
        <f t="shared" si="6"/>
        <v>6</v>
      </c>
      <c r="BH108" s="9">
        <f t="shared" si="6"/>
        <v>36.75</v>
      </c>
      <c r="BI108" s="9">
        <f t="shared" si="6"/>
        <v>0</v>
      </c>
      <c r="BJ108" s="9">
        <f t="shared" si="6"/>
        <v>6</v>
      </c>
      <c r="BK108" s="9">
        <f t="shared" si="6"/>
        <v>36.75</v>
      </c>
      <c r="BL108" s="9">
        <f t="shared" si="6"/>
        <v>0</v>
      </c>
      <c r="BM108" s="9">
        <f t="shared" si="6"/>
        <v>4</v>
      </c>
      <c r="BN108" s="9">
        <f t="shared" si="6"/>
        <v>48</v>
      </c>
      <c r="BO108" s="9">
        <f t="shared" si="6"/>
        <v>0</v>
      </c>
      <c r="BP108" s="9">
        <f t="shared" si="6"/>
        <v>6</v>
      </c>
      <c r="BQ108" s="9">
        <f t="shared" si="6"/>
        <v>36.75</v>
      </c>
      <c r="BR108" s="9">
        <f t="shared" si="6"/>
        <v>0</v>
      </c>
      <c r="BS108" s="9">
        <f t="shared" si="6"/>
        <v>4</v>
      </c>
      <c r="BT108" s="9">
        <f t="shared" si="6"/>
        <v>36.75</v>
      </c>
      <c r="BU108" s="10">
        <f t="shared" si="6"/>
        <v>0</v>
      </c>
      <c r="BW108" t="s">
        <v>33</v>
      </c>
      <c r="BX108">
        <f>[1]!SWTEST(A3:A102)</f>
        <v>2.1445961140047487E-3</v>
      </c>
      <c r="BY108" t="e">
        <f>[1]!SWTEST(B3:B102)</f>
        <v>#VALUE!</v>
      </c>
      <c r="BZ108">
        <f>[1]!SWTEST(C3:C102)</f>
        <v>1.9552366003221522E-3</v>
      </c>
      <c r="CA108" t="e">
        <f>[1]!SWTEST(D3:D102)</f>
        <v>#VALUE!</v>
      </c>
      <c r="CB108">
        <f>[1]!SWTEST(E3:E102)</f>
        <v>3.9845370234022792E-2</v>
      </c>
      <c r="CC108">
        <f>[1]!SWTEST(F3:F102)</f>
        <v>9.501697210201332E-5</v>
      </c>
      <c r="CD108">
        <f>[1]!SWTEST(G3:G102)</f>
        <v>1.1515457115496286E-4</v>
      </c>
      <c r="CE108" t="e">
        <f>[1]!SWTEST(H3:H102)</f>
        <v>#VALUE!</v>
      </c>
      <c r="CF108">
        <f>[1]!SWTEST(I3:I102)</f>
        <v>8.2140204045177967E-6</v>
      </c>
      <c r="CG108" t="e">
        <f>[1]!SWTEST(J3:J102)</f>
        <v>#VALUE!</v>
      </c>
      <c r="CH108">
        <f>[1]!SWTEST(K3:K102)</f>
        <v>4.3673383271672694E-2</v>
      </c>
      <c r="CI108">
        <f>[1]!SWTEST(L3:L102)</f>
        <v>1.2704946569241926E-6</v>
      </c>
      <c r="CJ108">
        <f>[1]!SWTEST(M3:M102)</f>
        <v>7.8820419427645394E-2</v>
      </c>
      <c r="CK108">
        <f>[1]!SWTEST(N3:N102)</f>
        <v>1.3168313894862393E-6</v>
      </c>
      <c r="CL108">
        <f>[1]!SWTEST(O3:O102)</f>
        <v>4.046536253173838E-2</v>
      </c>
      <c r="CM108">
        <f>[1]!SWTEST(P3:P102)</f>
        <v>1.5292014987622338E-8</v>
      </c>
      <c r="CN108">
        <f>[1]!SWTEST(Q3:Q102)</f>
        <v>0.12441507939494212</v>
      </c>
      <c r="CO108">
        <f>[1]!SWTEST(R3:R102)</f>
        <v>9.5963296087298033E-7</v>
      </c>
      <c r="CP108">
        <f>[1]!SWTEST(S3:S102)</f>
        <v>6.4187926878080281E-2</v>
      </c>
      <c r="CQ108">
        <f>[1]!SWTEST(T3:T102)</f>
        <v>9.5963296087298033E-7</v>
      </c>
      <c r="CR108">
        <f>[1]!SWTEST(U3:U102)</f>
        <v>5.2087943138829695E-2</v>
      </c>
      <c r="CS108">
        <f>[1]!SWTEST(V3:V102)</f>
        <v>6.3205662925724937E-11</v>
      </c>
      <c r="CT108" t="e">
        <f>[1]!SWTEST(W3:W102)</f>
        <v>#VALUE!</v>
      </c>
      <c r="CU108">
        <f>[1]!SWTEST(X3:X102)</f>
        <v>3.5330422174802534E-2</v>
      </c>
      <c r="CV108">
        <f>[1]!SWTEST(Y3:Y102)</f>
        <v>6.3205662925724937E-11</v>
      </c>
      <c r="CW108" t="e">
        <f>[1]!SWTEST(Z3:Z102)</f>
        <v>#VALUE!</v>
      </c>
      <c r="CX108">
        <f>[1]!SWTEST(AA3:AA102)</f>
        <v>9.0670836562981805E-2</v>
      </c>
      <c r="CY108">
        <f>[1]!SWTEST(AB3:AB102)</f>
        <v>1.5598478064760002E-10</v>
      </c>
      <c r="CZ108" t="e">
        <f>[1]!SWTEST(AC3:AC102)</f>
        <v>#VALUE!</v>
      </c>
      <c r="DA108">
        <f>[1]!SWTEST(AD3:AD102)</f>
        <v>0.11821813230508571</v>
      </c>
      <c r="DB108">
        <f>[1]!SWTEST(AE3:AE102)</f>
        <v>6.3205662925724937E-11</v>
      </c>
      <c r="DC108" t="e">
        <f>[1]!SWTEST(AF3:AF102)</f>
        <v>#VALUE!</v>
      </c>
      <c r="DD108">
        <f>[1]!SWTEST(AG3:AG102)</f>
        <v>5.7002578995072217E-2</v>
      </c>
      <c r="DE108">
        <f>[1]!SWTEST(AH3:AH102)</f>
        <v>6.3205662925724937E-11</v>
      </c>
      <c r="DF108" t="e">
        <f>[1]!SWTEST(AI3:AI102)</f>
        <v>#VALUE!</v>
      </c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</row>
    <row r="109" spans="1:160" x14ac:dyDescent="0.45">
      <c r="A109" t="s">
        <v>3</v>
      </c>
      <c r="B109">
        <f>MEDIAN(A3:A102)</f>
        <v>502</v>
      </c>
      <c r="C109">
        <f t="shared" ref="C109:AJ109" si="7">MEDIAN(B3:B102)</f>
        <v>512</v>
      </c>
      <c r="D109">
        <f t="shared" si="7"/>
        <v>501</v>
      </c>
      <c r="E109">
        <f t="shared" si="7"/>
        <v>512</v>
      </c>
      <c r="F109">
        <f t="shared" si="7"/>
        <v>505</v>
      </c>
      <c r="G109">
        <f t="shared" si="7"/>
        <v>476</v>
      </c>
      <c r="H109">
        <f t="shared" si="7"/>
        <v>504</v>
      </c>
      <c r="I109">
        <f t="shared" si="7"/>
        <v>512</v>
      </c>
      <c r="J109">
        <f t="shared" si="7"/>
        <v>504</v>
      </c>
      <c r="K109">
        <f t="shared" si="7"/>
        <v>512</v>
      </c>
      <c r="L109">
        <f t="shared" si="7"/>
        <v>503</v>
      </c>
      <c r="M109">
        <f t="shared" si="7"/>
        <v>489</v>
      </c>
      <c r="N109">
        <f t="shared" si="7"/>
        <v>503</v>
      </c>
      <c r="O109">
        <f t="shared" si="7"/>
        <v>489</v>
      </c>
      <c r="P109">
        <f t="shared" si="7"/>
        <v>502</v>
      </c>
      <c r="Q109">
        <f t="shared" si="7"/>
        <v>478</v>
      </c>
      <c r="R109">
        <f t="shared" si="7"/>
        <v>501</v>
      </c>
      <c r="S109">
        <f t="shared" si="7"/>
        <v>489</v>
      </c>
      <c r="T109">
        <f t="shared" si="7"/>
        <v>501</v>
      </c>
      <c r="U109">
        <f t="shared" si="7"/>
        <v>489</v>
      </c>
      <c r="V109">
        <f t="shared" si="7"/>
        <v>501</v>
      </c>
      <c r="W109">
        <f t="shared" si="7"/>
        <v>477</v>
      </c>
      <c r="X109">
        <f t="shared" si="7"/>
        <v>503</v>
      </c>
      <c r="Y109" s="20">
        <f t="shared" si="7"/>
        <v>501</v>
      </c>
      <c r="Z109" s="20">
        <f t="shared" si="7"/>
        <v>477</v>
      </c>
      <c r="AA109" s="20">
        <f t="shared" si="7"/>
        <v>503</v>
      </c>
      <c r="AB109" s="20">
        <f t="shared" si="7"/>
        <v>500</v>
      </c>
      <c r="AC109" s="20">
        <f t="shared" si="7"/>
        <v>465</v>
      </c>
      <c r="AD109" s="20">
        <f t="shared" si="7"/>
        <v>503</v>
      </c>
      <c r="AE109" s="20">
        <f t="shared" si="7"/>
        <v>501</v>
      </c>
      <c r="AF109" s="20">
        <f t="shared" si="7"/>
        <v>477</v>
      </c>
      <c r="AG109" s="20">
        <f t="shared" si="7"/>
        <v>503</v>
      </c>
      <c r="AH109" s="20">
        <f t="shared" si="7"/>
        <v>501</v>
      </c>
      <c r="AI109" s="20">
        <f t="shared" si="7"/>
        <v>477</v>
      </c>
      <c r="AJ109" s="20">
        <f t="shared" si="7"/>
        <v>503</v>
      </c>
      <c r="AL109" t="s">
        <v>27</v>
      </c>
      <c r="AM109" s="8">
        <f t="shared" ref="AM109:BB111" si="8">MAX(AM116-AM115,0)</f>
        <v>2</v>
      </c>
      <c r="AN109" s="9">
        <f t="shared" si="8"/>
        <v>0</v>
      </c>
      <c r="AO109" s="9">
        <f t="shared" si="8"/>
        <v>2</v>
      </c>
      <c r="AP109" s="9">
        <f t="shared" si="8"/>
        <v>0</v>
      </c>
      <c r="AQ109" s="9">
        <f t="shared" si="8"/>
        <v>1</v>
      </c>
      <c r="AR109" s="9">
        <f t="shared" si="8"/>
        <v>3</v>
      </c>
      <c r="AS109" s="9">
        <f t="shared" si="8"/>
        <v>1</v>
      </c>
      <c r="AT109" s="9">
        <f t="shared" si="8"/>
        <v>0</v>
      </c>
      <c r="AU109" s="9">
        <f t="shared" si="8"/>
        <v>1</v>
      </c>
      <c r="AV109" s="9">
        <f t="shared" si="8"/>
        <v>0</v>
      </c>
      <c r="AW109" s="9">
        <f t="shared" si="8"/>
        <v>1</v>
      </c>
      <c r="AX109" s="9">
        <f t="shared" si="8"/>
        <v>5</v>
      </c>
      <c r="AY109" s="9">
        <f t="shared" si="8"/>
        <v>2</v>
      </c>
      <c r="AZ109" s="9">
        <f t="shared" si="8"/>
        <v>5</v>
      </c>
      <c r="BA109" s="9">
        <f t="shared" si="8"/>
        <v>1</v>
      </c>
      <c r="BB109" s="9">
        <f t="shared" si="8"/>
        <v>11.5</v>
      </c>
      <c r="BC109" s="9">
        <f t="shared" si="6"/>
        <v>3</v>
      </c>
      <c r="BD109" s="9">
        <f t="shared" si="6"/>
        <v>5</v>
      </c>
      <c r="BE109" s="9">
        <f t="shared" si="6"/>
        <v>2</v>
      </c>
      <c r="BF109" s="9">
        <f t="shared" si="6"/>
        <v>5</v>
      </c>
      <c r="BG109" s="9">
        <f t="shared" si="6"/>
        <v>1</v>
      </c>
      <c r="BH109" s="9">
        <f t="shared" si="6"/>
        <v>11.25</v>
      </c>
      <c r="BI109" s="9">
        <f t="shared" si="6"/>
        <v>0</v>
      </c>
      <c r="BJ109" s="9">
        <f t="shared" si="6"/>
        <v>1</v>
      </c>
      <c r="BK109" s="9">
        <f t="shared" si="6"/>
        <v>11.25</v>
      </c>
      <c r="BL109" s="9">
        <f t="shared" si="6"/>
        <v>0</v>
      </c>
      <c r="BM109" s="9">
        <f t="shared" si="6"/>
        <v>2</v>
      </c>
      <c r="BN109" s="9">
        <f t="shared" si="6"/>
        <v>13</v>
      </c>
      <c r="BO109" s="9">
        <f t="shared" si="6"/>
        <v>0</v>
      </c>
      <c r="BP109" s="9">
        <f t="shared" si="6"/>
        <v>3</v>
      </c>
      <c r="BQ109" s="9">
        <f t="shared" si="6"/>
        <v>11.25</v>
      </c>
      <c r="BR109" s="9">
        <f t="shared" si="6"/>
        <v>0</v>
      </c>
      <c r="BS109" s="9">
        <f t="shared" si="6"/>
        <v>2</v>
      </c>
      <c r="BT109" s="9">
        <f t="shared" si="6"/>
        <v>11.25</v>
      </c>
      <c r="BU109" s="10">
        <f t="shared" si="6"/>
        <v>0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</row>
    <row r="110" spans="1:160" x14ac:dyDescent="0.45">
      <c r="A110" t="s">
        <v>4</v>
      </c>
      <c r="B110">
        <f>MODE(A3:A102)</f>
        <v>502</v>
      </c>
      <c r="C110">
        <f t="shared" ref="C110:AJ110" si="9">MODE(B3:B102)</f>
        <v>512</v>
      </c>
      <c r="D110">
        <f t="shared" si="9"/>
        <v>501</v>
      </c>
      <c r="E110">
        <f t="shared" si="9"/>
        <v>512</v>
      </c>
      <c r="F110">
        <f t="shared" si="9"/>
        <v>504</v>
      </c>
      <c r="G110">
        <f t="shared" si="9"/>
        <v>473</v>
      </c>
      <c r="H110">
        <f t="shared" si="9"/>
        <v>504</v>
      </c>
      <c r="I110">
        <f t="shared" si="9"/>
        <v>512</v>
      </c>
      <c r="J110">
        <f t="shared" si="9"/>
        <v>504</v>
      </c>
      <c r="K110">
        <f t="shared" si="9"/>
        <v>512</v>
      </c>
      <c r="L110">
        <f t="shared" si="9"/>
        <v>504</v>
      </c>
      <c r="M110">
        <f t="shared" si="9"/>
        <v>489</v>
      </c>
      <c r="N110">
        <f t="shared" si="9"/>
        <v>504</v>
      </c>
      <c r="O110">
        <f t="shared" si="9"/>
        <v>489</v>
      </c>
      <c r="P110">
        <f t="shared" si="9"/>
        <v>503</v>
      </c>
      <c r="Q110">
        <f t="shared" si="9"/>
        <v>478</v>
      </c>
      <c r="R110">
        <f t="shared" si="9"/>
        <v>502</v>
      </c>
      <c r="S110">
        <f t="shared" si="9"/>
        <v>489</v>
      </c>
      <c r="T110">
        <f t="shared" si="9"/>
        <v>502</v>
      </c>
      <c r="U110">
        <f t="shared" si="9"/>
        <v>489</v>
      </c>
      <c r="V110">
        <f t="shared" si="9"/>
        <v>501</v>
      </c>
      <c r="W110">
        <f t="shared" si="9"/>
        <v>469</v>
      </c>
      <c r="X110">
        <f t="shared" si="9"/>
        <v>503</v>
      </c>
      <c r="Y110" s="20">
        <f t="shared" si="9"/>
        <v>501</v>
      </c>
      <c r="Z110" s="20">
        <f t="shared" si="9"/>
        <v>469</v>
      </c>
      <c r="AA110" s="20">
        <f t="shared" si="9"/>
        <v>503</v>
      </c>
      <c r="AB110" s="20">
        <f t="shared" si="9"/>
        <v>502</v>
      </c>
      <c r="AC110" s="20">
        <f t="shared" si="9"/>
        <v>475</v>
      </c>
      <c r="AD110" s="20">
        <f t="shared" si="9"/>
        <v>503</v>
      </c>
      <c r="AE110" s="20">
        <f t="shared" si="9"/>
        <v>501</v>
      </c>
      <c r="AF110" s="20">
        <f t="shared" si="9"/>
        <v>469</v>
      </c>
      <c r="AG110" s="20">
        <f t="shared" si="9"/>
        <v>503</v>
      </c>
      <c r="AH110" s="20">
        <f t="shared" si="9"/>
        <v>501</v>
      </c>
      <c r="AI110" s="20">
        <f t="shared" si="9"/>
        <v>469</v>
      </c>
      <c r="AJ110" s="20">
        <f t="shared" si="9"/>
        <v>503</v>
      </c>
      <c r="AL110" t="s">
        <v>28</v>
      </c>
      <c r="AM110" s="8">
        <f t="shared" si="8"/>
        <v>1</v>
      </c>
      <c r="AN110" s="9">
        <f t="shared" si="6"/>
        <v>0</v>
      </c>
      <c r="AO110" s="9">
        <f t="shared" si="6"/>
        <v>1</v>
      </c>
      <c r="AP110" s="9">
        <f t="shared" si="6"/>
        <v>0</v>
      </c>
      <c r="AQ110" s="9">
        <f t="shared" si="6"/>
        <v>1</v>
      </c>
      <c r="AR110" s="9">
        <f t="shared" si="6"/>
        <v>3</v>
      </c>
      <c r="AS110" s="9">
        <f t="shared" si="6"/>
        <v>1</v>
      </c>
      <c r="AT110" s="9">
        <f t="shared" si="6"/>
        <v>0</v>
      </c>
      <c r="AU110" s="9">
        <f t="shared" si="6"/>
        <v>1</v>
      </c>
      <c r="AV110" s="9">
        <f t="shared" si="6"/>
        <v>0</v>
      </c>
      <c r="AW110" s="9">
        <f t="shared" si="6"/>
        <v>2</v>
      </c>
      <c r="AX110" s="9">
        <f t="shared" si="6"/>
        <v>6</v>
      </c>
      <c r="AY110" s="9">
        <f t="shared" si="6"/>
        <v>2</v>
      </c>
      <c r="AZ110" s="9">
        <f t="shared" si="6"/>
        <v>6</v>
      </c>
      <c r="BA110" s="9">
        <f t="shared" si="6"/>
        <v>2</v>
      </c>
      <c r="BB110" s="9">
        <f t="shared" si="6"/>
        <v>9.25</v>
      </c>
      <c r="BC110" s="9">
        <f t="shared" si="6"/>
        <v>1</v>
      </c>
      <c r="BD110" s="9">
        <f t="shared" si="6"/>
        <v>6</v>
      </c>
      <c r="BE110" s="9">
        <f t="shared" si="6"/>
        <v>1</v>
      </c>
      <c r="BF110" s="9">
        <f t="shared" si="6"/>
        <v>6</v>
      </c>
      <c r="BG110" s="9">
        <f t="shared" si="6"/>
        <v>2.25</v>
      </c>
      <c r="BH110" s="9">
        <f t="shared" si="6"/>
        <v>7</v>
      </c>
      <c r="BI110" s="9">
        <f t="shared" si="6"/>
        <v>0</v>
      </c>
      <c r="BJ110" s="9">
        <f t="shared" si="6"/>
        <v>2</v>
      </c>
      <c r="BK110" s="9">
        <f t="shared" si="6"/>
        <v>7</v>
      </c>
      <c r="BL110" s="9">
        <f t="shared" si="6"/>
        <v>0</v>
      </c>
      <c r="BM110" s="9">
        <f t="shared" si="6"/>
        <v>2</v>
      </c>
      <c r="BN110" s="9">
        <f t="shared" si="6"/>
        <v>12.25</v>
      </c>
      <c r="BO110" s="9">
        <f t="shared" si="6"/>
        <v>0</v>
      </c>
      <c r="BP110" s="9">
        <f t="shared" si="6"/>
        <v>2</v>
      </c>
      <c r="BQ110" s="9">
        <f t="shared" si="6"/>
        <v>7</v>
      </c>
      <c r="BR110" s="9">
        <f t="shared" si="6"/>
        <v>0</v>
      </c>
      <c r="BS110" s="9">
        <f t="shared" si="6"/>
        <v>1</v>
      </c>
      <c r="BT110" s="9">
        <f t="shared" si="6"/>
        <v>7</v>
      </c>
      <c r="BU110" s="10">
        <f t="shared" si="6"/>
        <v>0</v>
      </c>
      <c r="BW110" s="1" t="s">
        <v>35</v>
      </c>
      <c r="BX110" s="14" t="str">
        <f>IF(BX108&lt;BX109,"no","yes")</f>
        <v>no</v>
      </c>
      <c r="BY110" s="14" t="e">
        <f t="shared" ref="BY110:DF110" si="10">IF(BY108&lt;BY109,"no","yes")</f>
        <v>#VALUE!</v>
      </c>
      <c r="BZ110" s="14" t="str">
        <f t="shared" si="10"/>
        <v>no</v>
      </c>
      <c r="CA110" s="14" t="e">
        <f t="shared" si="10"/>
        <v>#VALUE!</v>
      </c>
      <c r="CB110" s="14" t="str">
        <f t="shared" si="10"/>
        <v>no</v>
      </c>
      <c r="CC110" s="14" t="str">
        <f t="shared" si="10"/>
        <v>no</v>
      </c>
      <c r="CD110" s="14" t="str">
        <f t="shared" si="10"/>
        <v>no</v>
      </c>
      <c r="CE110" s="14" t="e">
        <f t="shared" si="10"/>
        <v>#VALUE!</v>
      </c>
      <c r="CF110" s="14" t="str">
        <f t="shared" si="10"/>
        <v>no</v>
      </c>
      <c r="CG110" s="14" t="e">
        <f t="shared" si="10"/>
        <v>#VALUE!</v>
      </c>
      <c r="CH110" s="14" t="str">
        <f t="shared" si="10"/>
        <v>no</v>
      </c>
      <c r="CI110" s="14" t="str">
        <f t="shared" si="10"/>
        <v>no</v>
      </c>
      <c r="CJ110" s="14" t="str">
        <f t="shared" si="10"/>
        <v>yes</v>
      </c>
      <c r="CK110" s="14" t="str">
        <f t="shared" si="10"/>
        <v>no</v>
      </c>
      <c r="CL110" s="14" t="str">
        <f t="shared" si="10"/>
        <v>no</v>
      </c>
      <c r="CM110" s="14" t="str">
        <f t="shared" si="10"/>
        <v>no</v>
      </c>
      <c r="CN110" s="14" t="str">
        <f t="shared" si="10"/>
        <v>yes</v>
      </c>
      <c r="CO110" s="14" t="str">
        <f t="shared" si="10"/>
        <v>no</v>
      </c>
      <c r="CP110" s="14" t="str">
        <f t="shared" si="10"/>
        <v>yes</v>
      </c>
      <c r="CQ110" s="14" t="str">
        <f t="shared" si="10"/>
        <v>no</v>
      </c>
      <c r="CR110" s="14" t="str">
        <f t="shared" si="10"/>
        <v>yes</v>
      </c>
      <c r="CS110" s="14" t="str">
        <f t="shared" si="10"/>
        <v>no</v>
      </c>
      <c r="CT110" s="14" t="e">
        <f t="shared" si="10"/>
        <v>#VALUE!</v>
      </c>
      <c r="CU110" s="14" t="str">
        <f t="shared" si="10"/>
        <v>no</v>
      </c>
      <c r="CV110" s="14" t="str">
        <f t="shared" si="10"/>
        <v>no</v>
      </c>
      <c r="CW110" s="14" t="e">
        <f t="shared" si="10"/>
        <v>#VALUE!</v>
      </c>
      <c r="CX110" s="14" t="str">
        <f t="shared" si="10"/>
        <v>yes</v>
      </c>
      <c r="CY110" s="14" t="str">
        <f t="shared" si="10"/>
        <v>no</v>
      </c>
      <c r="CZ110" s="14" t="e">
        <f t="shared" si="10"/>
        <v>#VALUE!</v>
      </c>
      <c r="DA110" s="14" t="str">
        <f t="shared" si="10"/>
        <v>yes</v>
      </c>
      <c r="DB110" s="14" t="str">
        <f t="shared" si="10"/>
        <v>no</v>
      </c>
      <c r="DC110" s="14" t="e">
        <f t="shared" si="10"/>
        <v>#VALUE!</v>
      </c>
      <c r="DD110" s="14" t="str">
        <f t="shared" si="10"/>
        <v>yes</v>
      </c>
      <c r="DE110" s="14" t="str">
        <f t="shared" si="10"/>
        <v>no</v>
      </c>
      <c r="DF110" s="14" t="e">
        <f t="shared" si="10"/>
        <v>#VALUE!</v>
      </c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</row>
    <row r="111" spans="1:160" x14ac:dyDescent="0.45">
      <c r="A111" t="s">
        <v>5</v>
      </c>
      <c r="B111">
        <f>_xlfn.STDEV.S(A3:A102)</f>
        <v>1.8502252115170563</v>
      </c>
      <c r="C111">
        <f t="shared" ref="C111:AJ111" si="11">_xlfn.STDEV.S(B3:B102)</f>
        <v>0</v>
      </c>
      <c r="D111">
        <f t="shared" si="11"/>
        <v>1.8997873352541126</v>
      </c>
      <c r="E111">
        <f t="shared" si="11"/>
        <v>0</v>
      </c>
      <c r="F111">
        <f t="shared" si="11"/>
        <v>1.8080627503189466</v>
      </c>
      <c r="G111">
        <f t="shared" si="11"/>
        <v>4.8431874469676099</v>
      </c>
      <c r="H111">
        <f t="shared" si="11"/>
        <v>1.6772693055178469</v>
      </c>
      <c r="I111">
        <f t="shared" si="11"/>
        <v>0</v>
      </c>
      <c r="J111">
        <f t="shared" si="11"/>
        <v>1.9955506062794353</v>
      </c>
      <c r="K111">
        <f t="shared" si="11"/>
        <v>0</v>
      </c>
      <c r="L111">
        <f t="shared" si="11"/>
        <v>2.3033572335733186</v>
      </c>
      <c r="M111">
        <f t="shared" si="11"/>
        <v>9.2397909810632264</v>
      </c>
      <c r="N111">
        <f t="shared" si="11"/>
        <v>2.6234374858997942</v>
      </c>
      <c r="O111">
        <f t="shared" si="11"/>
        <v>9.2348210156948483</v>
      </c>
      <c r="P111">
        <f t="shared" si="11"/>
        <v>2.5266258891728284</v>
      </c>
      <c r="Q111">
        <f t="shared" si="11"/>
        <v>19.201862283422283</v>
      </c>
      <c r="R111">
        <f t="shared" si="11"/>
        <v>2.9068188728567104</v>
      </c>
      <c r="S111">
        <f t="shared" si="11"/>
        <v>9.2402009248345447</v>
      </c>
      <c r="T111">
        <f t="shared" si="11"/>
        <v>2.4951670456822299</v>
      </c>
      <c r="U111">
        <f t="shared" si="11"/>
        <v>9.2402009248345447</v>
      </c>
      <c r="V111">
        <f t="shared" si="11"/>
        <v>2.7867652585140004</v>
      </c>
      <c r="W111">
        <f t="shared" si="11"/>
        <v>20.972324235486713</v>
      </c>
      <c r="X111">
        <f t="shared" si="11"/>
        <v>0</v>
      </c>
      <c r="Y111" s="20">
        <f t="shared" si="11"/>
        <v>2.8000541120312339</v>
      </c>
      <c r="Z111" s="20">
        <f t="shared" si="11"/>
        <v>20.972324235486713</v>
      </c>
      <c r="AA111" s="20">
        <f t="shared" si="11"/>
        <v>0</v>
      </c>
      <c r="AB111" s="20">
        <f t="shared" si="11"/>
        <v>2.8826194597093351</v>
      </c>
      <c r="AC111" s="20">
        <f t="shared" si="11"/>
        <v>27.993467852773122</v>
      </c>
      <c r="AD111" s="20">
        <f t="shared" si="11"/>
        <v>0</v>
      </c>
      <c r="AE111" s="20">
        <f t="shared" si="11"/>
        <v>3.0067264658435517</v>
      </c>
      <c r="AF111" s="20">
        <f t="shared" si="11"/>
        <v>20.972324235486713</v>
      </c>
      <c r="AG111" s="20">
        <f t="shared" si="11"/>
        <v>0</v>
      </c>
      <c r="AH111" s="20">
        <f t="shared" si="11"/>
        <v>2.536122866092887</v>
      </c>
      <c r="AI111" s="20">
        <f t="shared" si="11"/>
        <v>20.972324235486713</v>
      </c>
      <c r="AJ111" s="20">
        <f t="shared" si="11"/>
        <v>0</v>
      </c>
      <c r="AL111" t="s">
        <v>29</v>
      </c>
      <c r="AM111" s="8">
        <f t="shared" si="8"/>
        <v>2</v>
      </c>
      <c r="AN111" s="9">
        <f t="shared" si="6"/>
        <v>0</v>
      </c>
      <c r="AO111" s="9">
        <f t="shared" si="6"/>
        <v>3</v>
      </c>
      <c r="AP111" s="9">
        <f t="shared" si="6"/>
        <v>0</v>
      </c>
      <c r="AQ111" s="9">
        <f t="shared" si="6"/>
        <v>4</v>
      </c>
      <c r="AR111" s="9">
        <f t="shared" si="6"/>
        <v>3</v>
      </c>
      <c r="AS111" s="9">
        <f t="shared" si="6"/>
        <v>2</v>
      </c>
      <c r="AT111" s="9">
        <f t="shared" si="6"/>
        <v>0</v>
      </c>
      <c r="AU111" s="9">
        <f t="shared" si="6"/>
        <v>3</v>
      </c>
      <c r="AV111" s="9">
        <f t="shared" si="6"/>
        <v>0</v>
      </c>
      <c r="AW111" s="9">
        <f t="shared" si="6"/>
        <v>4</v>
      </c>
      <c r="AX111" s="9">
        <f t="shared" si="6"/>
        <v>11</v>
      </c>
      <c r="AY111" s="9">
        <f t="shared" si="6"/>
        <v>4</v>
      </c>
      <c r="AZ111" s="9">
        <f t="shared" si="6"/>
        <v>11</v>
      </c>
      <c r="BA111" s="9">
        <f t="shared" si="6"/>
        <v>3</v>
      </c>
      <c r="BB111" s="9">
        <f t="shared" si="6"/>
        <v>14.75</v>
      </c>
      <c r="BC111" s="9">
        <f t="shared" si="6"/>
        <v>5</v>
      </c>
      <c r="BD111" s="9">
        <f t="shared" si="6"/>
        <v>11</v>
      </c>
      <c r="BE111" s="9">
        <f t="shared" si="6"/>
        <v>6</v>
      </c>
      <c r="BF111" s="9">
        <f t="shared" si="6"/>
        <v>11</v>
      </c>
      <c r="BG111" s="9">
        <f t="shared" si="6"/>
        <v>3.75</v>
      </c>
      <c r="BH111" s="9">
        <f t="shared" si="6"/>
        <v>17</v>
      </c>
      <c r="BI111" s="9">
        <f t="shared" si="6"/>
        <v>0</v>
      </c>
      <c r="BJ111" s="9">
        <f t="shared" si="6"/>
        <v>4</v>
      </c>
      <c r="BK111" s="9">
        <f t="shared" si="6"/>
        <v>17</v>
      </c>
      <c r="BL111" s="9">
        <f t="shared" si="6"/>
        <v>0</v>
      </c>
      <c r="BM111" s="9">
        <f t="shared" si="6"/>
        <v>6</v>
      </c>
      <c r="BN111" s="9">
        <f t="shared" si="6"/>
        <v>22.75</v>
      </c>
      <c r="BO111" s="9">
        <f t="shared" si="6"/>
        <v>0</v>
      </c>
      <c r="BP111" s="9">
        <f t="shared" si="6"/>
        <v>3</v>
      </c>
      <c r="BQ111" s="9">
        <f t="shared" si="6"/>
        <v>17</v>
      </c>
      <c r="BR111" s="9">
        <f t="shared" si="6"/>
        <v>0</v>
      </c>
      <c r="BS111" s="9">
        <f t="shared" si="6"/>
        <v>4</v>
      </c>
      <c r="BT111" s="9">
        <f t="shared" si="6"/>
        <v>17</v>
      </c>
      <c r="BU111" s="10">
        <f t="shared" si="6"/>
        <v>0</v>
      </c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</row>
    <row r="112" spans="1:160" x14ac:dyDescent="0.45">
      <c r="A112" t="s">
        <v>6</v>
      </c>
      <c r="B112">
        <f>_xlfn.VAR.S(A3:A102)</f>
        <v>3.423333333333336</v>
      </c>
      <c r="C112">
        <f t="shared" ref="C112:AJ112" si="12">_xlfn.VAR.S(B3:B102)</f>
        <v>0</v>
      </c>
      <c r="D112">
        <f t="shared" si="12"/>
        <v>3.6091919191919217</v>
      </c>
      <c r="E112">
        <f t="shared" si="12"/>
        <v>0</v>
      </c>
      <c r="F112">
        <f t="shared" si="12"/>
        <v>3.269090909090913</v>
      </c>
      <c r="G112">
        <f t="shared" si="12"/>
        <v>23.456464646464632</v>
      </c>
      <c r="H112">
        <f t="shared" si="12"/>
        <v>2.8132323232323202</v>
      </c>
      <c r="I112">
        <f t="shared" si="12"/>
        <v>0</v>
      </c>
      <c r="J112">
        <f t="shared" si="12"/>
        <v>3.9822222222222212</v>
      </c>
      <c r="K112">
        <f t="shared" si="12"/>
        <v>0</v>
      </c>
      <c r="L112">
        <f t="shared" si="12"/>
        <v>5.3054545454545305</v>
      </c>
      <c r="M112">
        <f t="shared" si="12"/>
        <v>85.373737373737342</v>
      </c>
      <c r="N112">
        <f t="shared" si="12"/>
        <v>6.882424242424233</v>
      </c>
      <c r="O112">
        <f t="shared" si="12"/>
        <v>85.281919191919229</v>
      </c>
      <c r="P112">
        <f t="shared" si="12"/>
        <v>6.3838383838383859</v>
      </c>
      <c r="Q112">
        <f t="shared" si="12"/>
        <v>368.71151515151524</v>
      </c>
      <c r="R112">
        <f t="shared" si="12"/>
        <v>8.4495959595959551</v>
      </c>
      <c r="S112">
        <f t="shared" si="12"/>
        <v>85.381313131313163</v>
      </c>
      <c r="T112">
        <f t="shared" si="12"/>
        <v>6.2258585858585862</v>
      </c>
      <c r="U112">
        <f t="shared" si="12"/>
        <v>85.381313131313163</v>
      </c>
      <c r="V112">
        <f t="shared" si="12"/>
        <v>7.7660606060606021</v>
      </c>
      <c r="W112">
        <f t="shared" si="12"/>
        <v>439.83838383838338</v>
      </c>
      <c r="X112">
        <f t="shared" si="12"/>
        <v>0</v>
      </c>
      <c r="Y112" s="20">
        <f t="shared" si="12"/>
        <v>7.8403030303030219</v>
      </c>
      <c r="Z112" s="20">
        <f t="shared" si="12"/>
        <v>439.83838383838338</v>
      </c>
      <c r="AA112" s="20">
        <f t="shared" si="12"/>
        <v>0</v>
      </c>
      <c r="AB112" s="20">
        <f t="shared" si="12"/>
        <v>8.3094949494949386</v>
      </c>
      <c r="AC112" s="20">
        <f t="shared" si="12"/>
        <v>783.63424242424219</v>
      </c>
      <c r="AD112" s="20">
        <f t="shared" si="12"/>
        <v>0</v>
      </c>
      <c r="AE112" s="20">
        <f t="shared" si="12"/>
        <v>9.040404040404054</v>
      </c>
      <c r="AF112" s="20">
        <f t="shared" si="12"/>
        <v>439.83838383838338</v>
      </c>
      <c r="AG112" s="20">
        <f t="shared" si="12"/>
        <v>0</v>
      </c>
      <c r="AH112" s="20">
        <f t="shared" si="12"/>
        <v>6.4319191919191985</v>
      </c>
      <c r="AI112" s="20">
        <f t="shared" si="12"/>
        <v>439.83838383838338</v>
      </c>
      <c r="AJ112" s="20">
        <f t="shared" si="12"/>
        <v>0</v>
      </c>
      <c r="AL112" t="s">
        <v>1</v>
      </c>
      <c r="AM112" s="11">
        <f>AM119-$AM121</f>
        <v>501.47</v>
      </c>
      <c r="AN112" s="12">
        <f t="shared" ref="AN112:BU112" si="13">AN119-$AM121</f>
        <v>512</v>
      </c>
      <c r="AO112" s="12">
        <f t="shared" si="13"/>
        <v>500.63</v>
      </c>
      <c r="AP112" s="12">
        <f t="shared" si="13"/>
        <v>512</v>
      </c>
      <c r="AQ112" s="12">
        <f t="shared" si="13"/>
        <v>505.06</v>
      </c>
      <c r="AR112" s="12">
        <f t="shared" si="13"/>
        <v>475.09</v>
      </c>
      <c r="AS112" s="12">
        <f t="shared" si="13"/>
        <v>503.93</v>
      </c>
      <c r="AT112" s="12">
        <f t="shared" si="13"/>
        <v>512</v>
      </c>
      <c r="AU112" s="12">
        <f t="shared" si="13"/>
        <v>503.76</v>
      </c>
      <c r="AV112" s="12">
        <f t="shared" si="13"/>
        <v>512</v>
      </c>
      <c r="AW112" s="12">
        <f t="shared" si="13"/>
        <v>503.26</v>
      </c>
      <c r="AX112" s="12">
        <f t="shared" si="13"/>
        <v>488.4</v>
      </c>
      <c r="AY112" s="12">
        <f t="shared" si="13"/>
        <v>503.08</v>
      </c>
      <c r="AZ112" s="12">
        <f t="shared" si="13"/>
        <v>488.53</v>
      </c>
      <c r="BA112" s="12">
        <f t="shared" si="13"/>
        <v>502.2</v>
      </c>
      <c r="BB112" s="12">
        <f t="shared" si="13"/>
        <v>474.66</v>
      </c>
      <c r="BC112" s="12">
        <f t="shared" si="13"/>
        <v>500.43</v>
      </c>
      <c r="BD112" s="12">
        <f t="shared" si="13"/>
        <v>488.45</v>
      </c>
      <c r="BE112" s="12">
        <f t="shared" si="13"/>
        <v>500.58</v>
      </c>
      <c r="BF112" s="12">
        <f t="shared" si="13"/>
        <v>488.45</v>
      </c>
      <c r="BG112" s="12">
        <f t="shared" si="13"/>
        <v>501.46</v>
      </c>
      <c r="BH112" s="12">
        <f t="shared" si="13"/>
        <v>471.8</v>
      </c>
      <c r="BI112" s="12">
        <f t="shared" si="13"/>
        <v>503</v>
      </c>
      <c r="BJ112" s="12">
        <f t="shared" si="13"/>
        <v>501.41</v>
      </c>
      <c r="BK112" s="12">
        <f t="shared" si="13"/>
        <v>471.8</v>
      </c>
      <c r="BL112" s="12">
        <f t="shared" si="13"/>
        <v>503</v>
      </c>
      <c r="BM112" s="12">
        <f t="shared" si="13"/>
        <v>500.44</v>
      </c>
      <c r="BN112" s="12">
        <f t="shared" si="13"/>
        <v>460.61</v>
      </c>
      <c r="BO112" s="12">
        <f t="shared" si="13"/>
        <v>503</v>
      </c>
      <c r="BP112" s="12">
        <f t="shared" si="13"/>
        <v>500.3</v>
      </c>
      <c r="BQ112" s="12">
        <f t="shared" si="13"/>
        <v>471.8</v>
      </c>
      <c r="BR112" s="12">
        <f t="shared" si="13"/>
        <v>503</v>
      </c>
      <c r="BS112" s="12">
        <f t="shared" si="13"/>
        <v>500.82</v>
      </c>
      <c r="BT112" s="12">
        <f t="shared" si="13"/>
        <v>471.8</v>
      </c>
      <c r="BU112" s="13">
        <f t="shared" si="13"/>
        <v>503</v>
      </c>
      <c r="BW112" t="s">
        <v>36</v>
      </c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</row>
    <row r="113" spans="1:160" x14ac:dyDescent="0.45">
      <c r="A113" t="s">
        <v>7</v>
      </c>
      <c r="B113">
        <f>KURT(A3:A102)</f>
        <v>0.10669208648593553</v>
      </c>
      <c r="C113" t="e">
        <f t="shared" ref="C113:AJ113" si="14">KURT(B3:B102)</f>
        <v>#DIV/0!</v>
      </c>
      <c r="D113">
        <f t="shared" si="14"/>
        <v>1.3015193770547628</v>
      </c>
      <c r="E113" t="e">
        <f t="shared" si="14"/>
        <v>#DIV/0!</v>
      </c>
      <c r="F113">
        <f t="shared" si="14"/>
        <v>0.2013812996788471</v>
      </c>
      <c r="G113">
        <f t="shared" si="14"/>
        <v>1.106062432419805</v>
      </c>
      <c r="H113">
        <f t="shared" si="14"/>
        <v>2.206735681050954</v>
      </c>
      <c r="I113" t="e">
        <f t="shared" si="14"/>
        <v>#DIV/0!</v>
      </c>
      <c r="J113">
        <f t="shared" si="14"/>
        <v>3.1329994846424953</v>
      </c>
      <c r="K113" t="e">
        <f t="shared" si="14"/>
        <v>#DIV/0!</v>
      </c>
      <c r="L113">
        <f t="shared" si="14"/>
        <v>0.60976614557464792</v>
      </c>
      <c r="M113">
        <f t="shared" si="14"/>
        <v>6.0686369100020237</v>
      </c>
      <c r="N113">
        <f t="shared" si="14"/>
        <v>-0.61403943066187772</v>
      </c>
      <c r="O113">
        <f t="shared" si="14"/>
        <v>6.1406204381467298</v>
      </c>
      <c r="P113">
        <f t="shared" si="14"/>
        <v>-0.22828784663886825</v>
      </c>
      <c r="Q113">
        <f t="shared" si="14"/>
        <v>7.4632062820067784</v>
      </c>
      <c r="R113">
        <f t="shared" si="14"/>
        <v>-0.2317837200765176</v>
      </c>
      <c r="S113">
        <f t="shared" si="14"/>
        <v>6.1009350359329098</v>
      </c>
      <c r="T113">
        <f t="shared" si="14"/>
        <v>0.75498895795950061</v>
      </c>
      <c r="U113">
        <f t="shared" si="14"/>
        <v>6.1009350359329098</v>
      </c>
      <c r="V113">
        <f t="shared" si="14"/>
        <v>1.3491938849264695E-2</v>
      </c>
      <c r="W113">
        <f t="shared" si="14"/>
        <v>14.547355078506758</v>
      </c>
      <c r="X113" t="e">
        <f t="shared" si="14"/>
        <v>#DIV/0!</v>
      </c>
      <c r="Y113" s="20">
        <f t="shared" si="14"/>
        <v>0.113414274187289</v>
      </c>
      <c r="Z113" s="20">
        <f t="shared" si="14"/>
        <v>14.547355078506758</v>
      </c>
      <c r="AA113" s="20" t="e">
        <f t="shared" si="14"/>
        <v>#DIV/0!</v>
      </c>
      <c r="AB113" s="20">
        <f t="shared" si="14"/>
        <v>-0.33636197640589449</v>
      </c>
      <c r="AC113" s="20">
        <f t="shared" si="14"/>
        <v>15.12486154648143</v>
      </c>
      <c r="AD113" s="20" t="e">
        <f t="shared" si="14"/>
        <v>#DIV/0!</v>
      </c>
      <c r="AE113" s="20">
        <f t="shared" si="14"/>
        <v>-0.40102970162893836</v>
      </c>
      <c r="AF113" s="20">
        <f t="shared" si="14"/>
        <v>14.547355078506758</v>
      </c>
      <c r="AG113" s="20" t="e">
        <f t="shared" si="14"/>
        <v>#DIV/0!</v>
      </c>
      <c r="AH113" s="20">
        <f t="shared" si="14"/>
        <v>-0.19858476203523345</v>
      </c>
      <c r="AI113" s="20">
        <f t="shared" si="14"/>
        <v>14.547355078506758</v>
      </c>
      <c r="AJ113" s="20" t="e">
        <f t="shared" si="14"/>
        <v>#DIV/0!</v>
      </c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</row>
    <row r="114" spans="1:160" x14ac:dyDescent="0.45">
      <c r="A114" t="s">
        <v>8</v>
      </c>
      <c r="B114">
        <f>SKEW(A3:A102)</f>
        <v>-0.42512201792768928</v>
      </c>
      <c r="C114" t="e">
        <f t="shared" ref="C114:AJ114" si="15">SKEW(B3:B102)</f>
        <v>#DIV/0!</v>
      </c>
      <c r="D114">
        <f t="shared" si="15"/>
        <v>-0.32668158994799334</v>
      </c>
      <c r="E114" t="e">
        <f t="shared" si="15"/>
        <v>#DIV/0!</v>
      </c>
      <c r="F114">
        <f t="shared" si="15"/>
        <v>3.0049269505071931E-3</v>
      </c>
      <c r="G114">
        <f t="shared" si="15"/>
        <v>-0.95156888534016781</v>
      </c>
      <c r="H114">
        <f t="shared" si="15"/>
        <v>0.47952051875394541</v>
      </c>
      <c r="I114" t="e">
        <f t="shared" si="15"/>
        <v>#DIV/0!</v>
      </c>
      <c r="J114">
        <f t="shared" si="15"/>
        <v>-0.94523083378030448</v>
      </c>
      <c r="K114" t="e">
        <f t="shared" si="15"/>
        <v>#DIV/0!</v>
      </c>
      <c r="L114">
        <f t="shared" si="15"/>
        <v>-0.41619169457681815</v>
      </c>
      <c r="M114">
        <f t="shared" si="15"/>
        <v>-1.6348123780616171</v>
      </c>
      <c r="N114">
        <f t="shared" si="15"/>
        <v>-3.1840064268254895E-3</v>
      </c>
      <c r="O114">
        <f t="shared" si="15"/>
        <v>-1.6405329081584807</v>
      </c>
      <c r="P114">
        <f t="shared" si="15"/>
        <v>-0.35657435321577319</v>
      </c>
      <c r="Q114">
        <f t="shared" si="15"/>
        <v>-2.039928170961788</v>
      </c>
      <c r="R114">
        <f t="shared" si="15"/>
        <v>-0.27698785699076839</v>
      </c>
      <c r="S114">
        <f t="shared" si="15"/>
        <v>-1.658666562797229</v>
      </c>
      <c r="T114">
        <f t="shared" si="15"/>
        <v>-0.25609550349554966</v>
      </c>
      <c r="U114">
        <f t="shared" si="15"/>
        <v>-1.658666562797229</v>
      </c>
      <c r="V114">
        <f t="shared" si="15"/>
        <v>-0.28800570552470744</v>
      </c>
      <c r="W114">
        <f t="shared" si="15"/>
        <v>-2.8878616450837042</v>
      </c>
      <c r="X114" t="e">
        <f t="shared" si="15"/>
        <v>#DIV/0!</v>
      </c>
      <c r="Y114" s="20">
        <f t="shared" si="15"/>
        <v>-0.24348758729070175</v>
      </c>
      <c r="Z114" s="20">
        <f t="shared" si="15"/>
        <v>-2.8878616450837042</v>
      </c>
      <c r="AA114" s="20" t="e">
        <f t="shared" si="15"/>
        <v>#DIV/0!</v>
      </c>
      <c r="AB114" s="20">
        <f t="shared" si="15"/>
        <v>0.27350072974285566</v>
      </c>
      <c r="AC114" s="20">
        <f t="shared" si="15"/>
        <v>-2.8733352311162466</v>
      </c>
      <c r="AD114" s="20" t="e">
        <f t="shared" si="15"/>
        <v>#DIV/0!</v>
      </c>
      <c r="AE114" s="20">
        <f t="shared" si="15"/>
        <v>-0.24048234951413461</v>
      </c>
      <c r="AF114" s="20">
        <f t="shared" si="15"/>
        <v>-2.8878616450837042</v>
      </c>
      <c r="AG114" s="20" t="e">
        <f t="shared" si="15"/>
        <v>#DIV/0!</v>
      </c>
      <c r="AH114" s="20">
        <f t="shared" si="15"/>
        <v>-9.7034028903488417E-2</v>
      </c>
      <c r="AI114" s="20">
        <f t="shared" si="15"/>
        <v>-2.8878616450837042</v>
      </c>
      <c r="AJ114" s="20" t="e">
        <f t="shared" si="15"/>
        <v>#DIV/0!</v>
      </c>
      <c r="AL114" t="s">
        <v>22</v>
      </c>
      <c r="AM114" s="5">
        <f t="array" ref="AM114">MIN(IF(ISBLANK(A3:A102),"",IF(A3:A102&gt;=AM115-$AM104*(AM117-AM115),A3:A102,"")))</f>
        <v>496</v>
      </c>
      <c r="AN114" s="6">
        <f t="array" ref="AN114">MIN(IF(ISBLANK(B3:B102),"",IF(B3:B102&gt;=AN115-$AM104*(AN117-AN115),B3:B102,"")))</f>
        <v>512</v>
      </c>
      <c r="AO114" s="6">
        <f t="array" ref="AO114">MIN(IF(ISBLANK(C3:C102),"",IF(C3:C102&gt;=AO115-$AM104*(AO117-AO115),C3:C102,"")))</f>
        <v>494</v>
      </c>
      <c r="AP114" s="6">
        <f t="array" ref="AP114">MIN(IF(ISBLANK(D3:D102),"",IF(D3:D102&gt;=AP115-$AM104*(AP117-AP115),D3:D102,"")))</f>
        <v>512</v>
      </c>
      <c r="AQ114" s="6">
        <f t="array" ref="AQ114">MIN(IF(ISBLANK(E3:E102),"",IF(E3:E102&gt;=AQ115-$AM104*(AQ117-AQ115),E3:E102,"")))</f>
        <v>500</v>
      </c>
      <c r="AR114" s="6">
        <f t="array" ref="AR114">MIN(IF(ISBLANK(F3:F102),"",IF(F3:F102&gt;=AR115-$AM104*(AR117-AR115),F3:F102,"")))</f>
        <v>463</v>
      </c>
      <c r="AS114" s="6">
        <f t="array" ref="AS114">MIN(IF(ISBLANK(G3:G102),"",IF(G3:G102&gt;=AS115-$AM104*(AS117-AS115),G3:G102,"")))</f>
        <v>500</v>
      </c>
      <c r="AT114" s="6">
        <f t="array" ref="AT114">MIN(IF(ISBLANK(H3:H102),"",IF(H3:H102&gt;=AT115-$AM104*(AT117-AT115),H3:H102,"")))</f>
        <v>512</v>
      </c>
      <c r="AU114" s="6">
        <f t="array" ref="AU114">MIN(IF(ISBLANK(I3:I102),"",IF(I3:I102&gt;=AU115-$AM104*(AU117-AU115),I3:I102,"")))</f>
        <v>499</v>
      </c>
      <c r="AV114" s="6">
        <f t="array" ref="AV114">MIN(IF(ISBLANK(J3:J102),"",IF(J3:J102&gt;=AV115-$AM104*(AV117-AV115),J3:J102,"")))</f>
        <v>512</v>
      </c>
      <c r="AW114" s="6">
        <f t="array" ref="AW114">MIN(IF(ISBLANK(K3:K102),"",IF(K3:K102&gt;=AW115-$AM104*(AW117-AW115),K3:K102,"")))</f>
        <v>496</v>
      </c>
      <c r="AX114" s="6">
        <f t="array" ref="AX114">MIN(IF(ISBLANK(L3:L102),"",IF(L3:L102&gt;=AX115-$AM104*(AX117-AX115),L3:L102,"")))</f>
        <v>467</v>
      </c>
      <c r="AY114" s="6">
        <f t="array" ref="AY114">MIN(IF(ISBLANK(M3:M102),"",IF(M3:M102&gt;=AY115-$AM104*(AY117-AY115),M3:M102,"")))</f>
        <v>497</v>
      </c>
      <c r="AZ114" s="6">
        <f t="array" ref="AZ114">MIN(IF(ISBLANK(N3:N102),"",IF(N3:N102&gt;=AZ115-$AM104*(AZ117-AZ115),N3:N102,"")))</f>
        <v>467</v>
      </c>
      <c r="BA114" s="6">
        <f t="array" ref="BA114">MIN(IF(ISBLANK(O3:O102),"",IF(O3:O102&gt;=BA115-$AM104*(BA117-BA115),O3:O102,"")))</f>
        <v>495</v>
      </c>
      <c r="BB114" s="6">
        <f t="array" ref="BB114">MIN(IF(ISBLANK(P3:P102),"",IF(P3:P102&gt;=BB115-$AM104*(BB117-BB115),P3:P102,"")))</f>
        <v>433</v>
      </c>
      <c r="BC114" s="6">
        <f t="array" ref="BC114">MIN(IF(ISBLANK(Q3:Q102),"",IF(Q3:Q102&gt;=BC115-$AM104*(BC117-BC115),Q3:Q102,"")))</f>
        <v>493</v>
      </c>
      <c r="BD114" s="6">
        <f t="array" ref="BD114">MIN(IF(ISBLANK(R3:R102),"",IF(R3:R102&gt;=BD115-$AM104*(BD117-BD115),R3:R102,"")))</f>
        <v>467</v>
      </c>
      <c r="BE114" s="6">
        <f t="array" ref="BE114">MIN(IF(ISBLANK(S3:S102),"",IF(S3:S102&gt;=BE115-$AM104*(BE117-BE115),S3:S102,"")))</f>
        <v>493</v>
      </c>
      <c r="BF114" s="6">
        <f t="array" ref="BF114">MIN(IF(ISBLANK(T3:T102),"",IF(T3:T102&gt;=BF115-$AM104*(BF117-BF115),T3:T102,"")))</f>
        <v>467</v>
      </c>
      <c r="BG114" s="6">
        <f t="array" ref="BG114">MIN(IF(ISBLANK(U3:U102),"",IF(U3:U102&gt;=BG115-$AM104*(BG117-BG115),U3:U102,"")))</f>
        <v>494</v>
      </c>
      <c r="BH114" s="6">
        <f t="array" ref="BH114">MIN(IF(ISBLANK(V3:V102),"",IF(V3:V102&gt;=BH115-$AM104*(BH117-BH115),V3:V102,"")))</f>
        <v>429</v>
      </c>
      <c r="BI114" s="6">
        <f t="array" ref="BI114">MIN(IF(ISBLANK(W3:W102),"",IF(W3:W102&gt;=BI115-$AM104*(BI117-BI115),W3:W102,"")))</f>
        <v>503</v>
      </c>
      <c r="BJ114" s="6">
        <f t="array" ref="BJ114">MIN(IF(ISBLANK(X3:X102),"",IF(X3:X102&gt;=BJ115-$AM104*(BJ117-BJ115),X3:X102,"")))</f>
        <v>494</v>
      </c>
      <c r="BK114" s="6">
        <f t="array" ref="BK114">MIN(IF(ISBLANK(Y3:Y102),"",IF(Y3:Y102&gt;=BK115-$AM104*(BK117-BK115),Y3:Y102,"")))</f>
        <v>429</v>
      </c>
      <c r="BL114" s="6">
        <f t="array" ref="BL114">MIN(IF(ISBLANK(Z3:Z102),"",IF(Z3:Z102&gt;=BL115-$AM104*(BL117-BL115),Z3:Z102,"")))</f>
        <v>503</v>
      </c>
      <c r="BM114" s="6">
        <f t="array" ref="BM114">MIN(IF(ISBLANK(AA3:AA102),"",IF(AA3:AA102&gt;=BM115-$AM104*(BM117-BM115),AA3:AA102,"")))</f>
        <v>494</v>
      </c>
      <c r="BN114" s="6">
        <f t="array" ref="BN114">MIN(IF(ISBLANK(AB3:AB102),"",IF(AB3:AB102&gt;=BN115-$AM104*(BN117-BN115),AB3:AB102,"")))</f>
        <v>404</v>
      </c>
      <c r="BO114" s="6">
        <f t="array" ref="BO114">MIN(IF(ISBLANK(AC3:AC102),"",IF(AC3:AC102&gt;=BO115-$AM104*(BO117-BO115),AC3:AC102,"")))</f>
        <v>503</v>
      </c>
      <c r="BP114" s="6">
        <f t="array" ref="BP114">MIN(IF(ISBLANK(AD3:AD102),"",IF(AD3:AD102&gt;=BP115-$AM104*(BP117-BP115),AD3:AD102,"")))</f>
        <v>492</v>
      </c>
      <c r="BQ114" s="6">
        <f t="array" ref="BQ114">MIN(IF(ISBLANK(AE3:AE102),"",IF(AE3:AE102&gt;=BQ115-$AM104*(BQ117-BQ115),AE3:AE102,"")))</f>
        <v>429</v>
      </c>
      <c r="BR114" s="6">
        <f t="array" ref="BR114">MIN(IF(ISBLANK(AF3:AF102),"",IF(AF3:AF102&gt;=BR115-$AM104*(BR117-BR115),AF3:AF102,"")))</f>
        <v>503</v>
      </c>
      <c r="BS114" s="6">
        <f t="array" ref="BS114">MIN(IF(ISBLANK(AG3:AG102),"",IF(AG3:AG102&gt;=BS115-$AM104*(BS117-BS115),AG3:AG102,"")))</f>
        <v>495</v>
      </c>
      <c r="BT114" s="6">
        <f t="array" ref="BT114">MIN(IF(ISBLANK(AH3:AH102),"",IF(AH3:AH102&gt;=BT115-$AM104*(BT117-BT115),AH3:AH102,"")))</f>
        <v>429</v>
      </c>
      <c r="BU114" s="7">
        <f t="array" ref="BU114">MIN(IF(ISBLANK(AI3:AI102),"",IF(AI3:AI102&gt;=BU115-$AM104*(BU117-BU115),AI3:AI102,"")))</f>
        <v>503</v>
      </c>
      <c r="BW114" s="15" t="s">
        <v>37</v>
      </c>
      <c r="BX114" s="15">
        <f>[1]!DAGOSTINO(A3:A102)</f>
        <v>3.2688644140777967</v>
      </c>
      <c r="BY114" s="15" t="e">
        <f>[1]!DAGOSTINO(B3:B102)</f>
        <v>#VALUE!</v>
      </c>
      <c r="BZ114" s="15">
        <f>[1]!DAGOSTINO(C3:C102)</f>
        <v>6.3139758650872073</v>
      </c>
      <c r="CA114" s="15" t="e">
        <f>[1]!DAGOSTINO(D3:D102)</f>
        <v>#VALUE!</v>
      </c>
      <c r="CB114" s="15">
        <f>[1]!DAGOSTINO(E3:E102)</f>
        <v>0.35741786803990233</v>
      </c>
      <c r="CC114" s="15">
        <f>[1]!DAGOSTINO(F3:F102)</f>
        <v>16.321303405255765</v>
      </c>
      <c r="CD114" s="15">
        <f>[1]!DAGOSTINO(G3:G102)</f>
        <v>12.112530709168549</v>
      </c>
      <c r="CE114" s="15" t="e">
        <f>[1]!DAGOSTINO(H3:H102)</f>
        <v>#VALUE!</v>
      </c>
      <c r="CF114" s="15">
        <f>[1]!DAGOSTINO(I3:I102)</f>
        <v>24.383489904235844</v>
      </c>
      <c r="CG114" s="15" t="e">
        <f>[1]!DAGOSTINO(J3:J102)</f>
        <v>#VALUE!</v>
      </c>
      <c r="CH114" s="15">
        <f>[1]!DAGOSTINO(K3:K102)</f>
        <v>4.5951533619306328</v>
      </c>
      <c r="CI114" s="15">
        <f>[1]!DAGOSTINO(L3:L102)</f>
        <v>48.58253223829626</v>
      </c>
      <c r="CJ114" s="15">
        <f>[1]!DAGOSTINO(M3:M102)</f>
        <v>2.7248468761480971</v>
      </c>
      <c r="CK114" s="15">
        <f>[1]!DAGOSTINO(N3:N102)</f>
        <v>48.892008261582944</v>
      </c>
      <c r="CL114" s="15">
        <f>[1]!DAGOSTINO(O3:O102)</f>
        <v>2.3573957949418283</v>
      </c>
      <c r="CM114" s="15">
        <f>[1]!DAGOSTINO(P3:P102)</f>
        <v>60.701145070083186</v>
      </c>
      <c r="CN114" s="15">
        <f>[1]!DAGOSTINO(Q3:Q102)</f>
        <v>1.5083021954899953</v>
      </c>
      <c r="CO114" s="15">
        <f>[1]!DAGOSTINO(R3:R102)</f>
        <v>49.192758066483307</v>
      </c>
      <c r="CP114" s="15">
        <f>[1]!DAGOSTINO(S3:S102)</f>
        <v>3.3420329651411906</v>
      </c>
      <c r="CQ114" s="15">
        <f>[1]!DAGOSTINO(T3:T102)</f>
        <v>49.192758066483307</v>
      </c>
      <c r="CR114" s="15">
        <f>[1]!DAGOSTINO(U3:U102)</f>
        <v>1.5190969504258622</v>
      </c>
      <c r="CS114" s="15">
        <f>[1]!DAGOSTINO(V3:V102)</f>
        <v>89.447516187734635</v>
      </c>
      <c r="CT114" s="15" t="e">
        <f>[1]!DAGOSTINO(W3:W102)</f>
        <v>#VALUE!</v>
      </c>
      <c r="CU114" s="15">
        <f>[1]!DAGOSTINO(X3:X102)</f>
        <v>1.2430266074566088</v>
      </c>
      <c r="CV114" s="15">
        <f>[1]!DAGOSTINO(Y3:Y102)</f>
        <v>89.447516187734635</v>
      </c>
      <c r="CW114" s="15" t="e">
        <f>[1]!DAGOSTINO(Z3:Z102)</f>
        <v>#VALUE!</v>
      </c>
      <c r="CX114" s="15">
        <f>[1]!DAGOSTINO(AA3:AA102)</f>
        <v>1.7890243041753364</v>
      </c>
      <c r="CY114" s="15">
        <f>[1]!DAGOSTINO(AB3:AB102)</f>
        <v>89.874750022319489</v>
      </c>
      <c r="CZ114" s="15" t="e">
        <f>[1]!DAGOSTINO(AC3:AC102)</f>
        <v>#VALUE!</v>
      </c>
      <c r="DA114" s="15">
        <f>[1]!DAGOSTINO(AD3:AD102)</f>
        <v>1.8047358455808848</v>
      </c>
      <c r="DB114" s="15">
        <f>[1]!DAGOSTINO(AE3:AE102)</f>
        <v>89.447516187734635</v>
      </c>
      <c r="DC114" s="15" t="e">
        <f>[1]!DAGOSTINO(AF3:AF102)</f>
        <v>#VALUE!</v>
      </c>
      <c r="DD114" s="15">
        <f>[1]!DAGOSTINO(AG3:AG102)</f>
        <v>0.25612306080479685</v>
      </c>
      <c r="DE114" s="15">
        <f>[1]!DAGOSTINO(AH3:AH102)</f>
        <v>89.447516187734635</v>
      </c>
      <c r="DF114" s="15" t="e">
        <f>[1]!DAGOSTINO(AI3:AI102)</f>
        <v>#VALUE!</v>
      </c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</row>
    <row r="115" spans="1:160" x14ac:dyDescent="0.45">
      <c r="A115" t="s">
        <v>9</v>
      </c>
      <c r="B115">
        <f>B116-B117</f>
        <v>9</v>
      </c>
      <c r="C115">
        <f t="shared" ref="C115:AJ115" si="16">C116-C117</f>
        <v>0</v>
      </c>
      <c r="D115">
        <f t="shared" si="16"/>
        <v>11</v>
      </c>
      <c r="E115">
        <f t="shared" si="16"/>
        <v>0</v>
      </c>
      <c r="F115">
        <f t="shared" si="16"/>
        <v>10</v>
      </c>
      <c r="G115">
        <f t="shared" si="16"/>
        <v>25</v>
      </c>
      <c r="H115">
        <f t="shared" si="16"/>
        <v>11</v>
      </c>
      <c r="I115">
        <f t="shared" si="16"/>
        <v>0</v>
      </c>
      <c r="J115">
        <f t="shared" si="16"/>
        <v>13</v>
      </c>
      <c r="K115">
        <f t="shared" si="16"/>
        <v>0</v>
      </c>
      <c r="L115">
        <f t="shared" si="16"/>
        <v>13</v>
      </c>
      <c r="M115">
        <f t="shared" si="16"/>
        <v>65</v>
      </c>
      <c r="N115">
        <f t="shared" si="16"/>
        <v>12</v>
      </c>
      <c r="O115">
        <f t="shared" si="16"/>
        <v>65</v>
      </c>
      <c r="P115">
        <f t="shared" si="16"/>
        <v>12</v>
      </c>
      <c r="Q115">
        <f t="shared" si="16"/>
        <v>129</v>
      </c>
      <c r="R115">
        <f t="shared" si="16"/>
        <v>14</v>
      </c>
      <c r="S115">
        <f t="shared" si="16"/>
        <v>65</v>
      </c>
      <c r="T115">
        <f t="shared" si="16"/>
        <v>15</v>
      </c>
      <c r="U115">
        <f t="shared" si="16"/>
        <v>65</v>
      </c>
      <c r="V115">
        <f t="shared" si="16"/>
        <v>13</v>
      </c>
      <c r="W115">
        <f t="shared" si="16"/>
        <v>160</v>
      </c>
      <c r="X115">
        <f t="shared" si="16"/>
        <v>0</v>
      </c>
      <c r="Y115" s="20">
        <f t="shared" si="16"/>
        <v>13</v>
      </c>
      <c r="Z115" s="20">
        <f t="shared" si="16"/>
        <v>160</v>
      </c>
      <c r="AA115" s="20">
        <f t="shared" si="16"/>
        <v>0</v>
      </c>
      <c r="AB115" s="20">
        <f t="shared" si="16"/>
        <v>14</v>
      </c>
      <c r="AC115" s="20">
        <f t="shared" si="16"/>
        <v>216</v>
      </c>
      <c r="AD115" s="20">
        <f t="shared" si="16"/>
        <v>0</v>
      </c>
      <c r="AE115" s="20">
        <f t="shared" si="16"/>
        <v>14</v>
      </c>
      <c r="AF115" s="20">
        <f t="shared" si="16"/>
        <v>160</v>
      </c>
      <c r="AG115" s="20">
        <f t="shared" si="16"/>
        <v>0</v>
      </c>
      <c r="AH115" s="20">
        <f t="shared" si="16"/>
        <v>11</v>
      </c>
      <c r="AI115" s="20">
        <f t="shared" si="16"/>
        <v>160</v>
      </c>
      <c r="AJ115" s="20">
        <f t="shared" si="16"/>
        <v>0</v>
      </c>
      <c r="AL115" t="s">
        <v>23</v>
      </c>
      <c r="AM115" s="8">
        <f>_xlfn.QUARTILE.INC(A3:A102,1)</f>
        <v>500</v>
      </c>
      <c r="AN115" s="9">
        <f t="shared" ref="AN115:BU115" si="17">_xlfn.QUARTILE.INC(B3:B102,1)</f>
        <v>512</v>
      </c>
      <c r="AO115" s="9">
        <f t="shared" si="17"/>
        <v>499</v>
      </c>
      <c r="AP115" s="9">
        <f t="shared" si="17"/>
        <v>512</v>
      </c>
      <c r="AQ115" s="9">
        <f t="shared" si="17"/>
        <v>504</v>
      </c>
      <c r="AR115" s="9">
        <f t="shared" si="17"/>
        <v>473</v>
      </c>
      <c r="AS115" s="9">
        <f t="shared" si="17"/>
        <v>503</v>
      </c>
      <c r="AT115" s="9">
        <f t="shared" si="17"/>
        <v>512</v>
      </c>
      <c r="AU115" s="9">
        <f t="shared" si="17"/>
        <v>503</v>
      </c>
      <c r="AV115" s="9">
        <f t="shared" si="17"/>
        <v>512</v>
      </c>
      <c r="AW115" s="9">
        <f t="shared" si="17"/>
        <v>502</v>
      </c>
      <c r="AX115" s="9">
        <f t="shared" si="17"/>
        <v>484</v>
      </c>
      <c r="AY115" s="9">
        <f t="shared" si="17"/>
        <v>501</v>
      </c>
      <c r="AZ115" s="9">
        <f t="shared" si="17"/>
        <v>484</v>
      </c>
      <c r="BA115" s="9">
        <f t="shared" si="17"/>
        <v>501</v>
      </c>
      <c r="BB115" s="9">
        <f t="shared" si="17"/>
        <v>466.5</v>
      </c>
      <c r="BC115" s="9">
        <f t="shared" si="17"/>
        <v>498</v>
      </c>
      <c r="BD115" s="9">
        <f t="shared" si="17"/>
        <v>484</v>
      </c>
      <c r="BE115" s="9">
        <f t="shared" si="17"/>
        <v>499</v>
      </c>
      <c r="BF115" s="9">
        <f t="shared" si="17"/>
        <v>484</v>
      </c>
      <c r="BG115" s="9">
        <f t="shared" si="17"/>
        <v>500</v>
      </c>
      <c r="BH115" s="9">
        <f t="shared" si="17"/>
        <v>465.75</v>
      </c>
      <c r="BI115" s="9">
        <f t="shared" si="17"/>
        <v>503</v>
      </c>
      <c r="BJ115" s="9">
        <f t="shared" si="17"/>
        <v>500</v>
      </c>
      <c r="BK115" s="9">
        <f t="shared" si="17"/>
        <v>465.75</v>
      </c>
      <c r="BL115" s="9">
        <f t="shared" si="17"/>
        <v>503</v>
      </c>
      <c r="BM115" s="9">
        <f t="shared" si="17"/>
        <v>498</v>
      </c>
      <c r="BN115" s="9">
        <f t="shared" si="17"/>
        <v>452</v>
      </c>
      <c r="BO115" s="9">
        <f t="shared" si="17"/>
        <v>503</v>
      </c>
      <c r="BP115" s="9">
        <f t="shared" si="17"/>
        <v>498</v>
      </c>
      <c r="BQ115" s="9">
        <f t="shared" si="17"/>
        <v>465.75</v>
      </c>
      <c r="BR115" s="9">
        <f t="shared" si="17"/>
        <v>503</v>
      </c>
      <c r="BS115" s="9">
        <f t="shared" si="17"/>
        <v>499</v>
      </c>
      <c r="BT115" s="9">
        <f t="shared" si="17"/>
        <v>465.75</v>
      </c>
      <c r="BU115" s="10">
        <f t="shared" si="17"/>
        <v>503</v>
      </c>
      <c r="BW115" t="s">
        <v>33</v>
      </c>
      <c r="BX115">
        <f>[1]!DPTEST(A3:A102)</f>
        <v>0.1950630953145398</v>
      </c>
      <c r="BY115" t="e">
        <f>[1]!DPTEST(B3:B102)</f>
        <v>#VALUE!</v>
      </c>
      <c r="BZ115">
        <f>[1]!DPTEST(C3:C102)</f>
        <v>4.2553722922744397E-2</v>
      </c>
      <c r="CA115" t="e">
        <f>[1]!DPTEST(D3:D102)</f>
        <v>#VALUE!</v>
      </c>
      <c r="CB115">
        <f>[1]!DPTEST(E3:E102)</f>
        <v>0.83634929680070169</v>
      </c>
      <c r="CC115">
        <f>[1]!DPTEST(F3:F102)</f>
        <v>2.8567615821550874E-4</v>
      </c>
      <c r="CD115">
        <f>[1]!DPTEST(G3:G102)</f>
        <v>2.3431353470046989E-3</v>
      </c>
      <c r="CE115" t="e">
        <f>[1]!DPTEST(H3:H102)</f>
        <v>#VALUE!</v>
      </c>
      <c r="CF115">
        <f>[1]!DPTEST(I3:I102)</f>
        <v>5.0721541339227016E-6</v>
      </c>
      <c r="CG115" t="e">
        <f>[1]!DPTEST(J3:J102)</f>
        <v>#VALUE!</v>
      </c>
      <c r="CH115">
        <f>[1]!DPTEST(K3:K102)</f>
        <v>0.10050209750891581</v>
      </c>
      <c r="CI115">
        <f>[1]!DPTEST(L3:L102)</f>
        <v>2.821221034565724E-11</v>
      </c>
      <c r="CJ115">
        <f>[1]!DPTEST(M3:M102)</f>
        <v>0.25603952853715661</v>
      </c>
      <c r="CK115">
        <f>[1]!DPTEST(N3:N102)</f>
        <v>2.4167667866947795E-11</v>
      </c>
      <c r="CL115">
        <f>[1]!DPTEST(O3:O102)</f>
        <v>0.30767910762799144</v>
      </c>
      <c r="CM115">
        <f>[1]!DPTEST(P3:P102)</f>
        <v>6.5947247662734299E-14</v>
      </c>
      <c r="CN115">
        <f>[1]!DPTEST(Q3:Q102)</f>
        <v>0.47040977720224808</v>
      </c>
      <c r="CO115">
        <f>[1]!DPTEST(R3:R102)</f>
        <v>2.0793589072809482E-11</v>
      </c>
      <c r="CP115">
        <f>[1]!DPTEST(S3:S102)</f>
        <v>0.18805581299651541</v>
      </c>
      <c r="CQ115">
        <f>[1]!DPTEST(T3:T102)</f>
        <v>2.0793589072809482E-11</v>
      </c>
      <c r="CR115">
        <f>[1]!DPTEST(U3:U102)</f>
        <v>0.46787763767362067</v>
      </c>
      <c r="CS115">
        <f>[1]!DPTEST(V3:V102)</f>
        <v>0</v>
      </c>
      <c r="CT115" t="e">
        <f>[1]!DPTEST(W3:W102)</f>
        <v>#VALUE!</v>
      </c>
      <c r="CU115">
        <f>[1]!DPTEST(X3:X102)</f>
        <v>0.53713097993114023</v>
      </c>
      <c r="CV115">
        <f>[1]!DPTEST(Y3:Y102)</f>
        <v>0</v>
      </c>
      <c r="CW115" t="e">
        <f>[1]!DPTEST(Z3:Z102)</f>
        <v>#VALUE!</v>
      </c>
      <c r="CX115">
        <f>[1]!DPTEST(AA3:AA102)</f>
        <v>0.4088069856361185</v>
      </c>
      <c r="CY115">
        <f>[1]!DPTEST(AB3:AB102)</f>
        <v>0</v>
      </c>
      <c r="CZ115" t="e">
        <f>[1]!DPTEST(AC3:AC102)</f>
        <v>#VALUE!</v>
      </c>
      <c r="DA115">
        <f>[1]!DPTEST(AD3:AD102)</f>
        <v>0.40560807310815394</v>
      </c>
      <c r="DB115">
        <f>[1]!DPTEST(AE3:AE102)</f>
        <v>0</v>
      </c>
      <c r="DC115" t="e">
        <f>[1]!DPTEST(AF3:AF102)</f>
        <v>#VALUE!</v>
      </c>
      <c r="DD115">
        <f>[1]!DPTEST(AG3:AG102)</f>
        <v>0.87979924307769752</v>
      </c>
      <c r="DE115">
        <f>[1]!DPTEST(AH3:AH102)</f>
        <v>0</v>
      </c>
      <c r="DF115" t="e">
        <f>[1]!DPTEST(AI3:AI102)</f>
        <v>#VALUE!</v>
      </c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</row>
    <row r="116" spans="1:160" x14ac:dyDescent="0.45">
      <c r="A116" t="s">
        <v>10</v>
      </c>
      <c r="B116">
        <f>MAX(A3:A102)</f>
        <v>505</v>
      </c>
      <c r="C116">
        <f t="shared" ref="C116:AJ116" si="18">MAX(B3:B102)</f>
        <v>512</v>
      </c>
      <c r="D116">
        <f t="shared" si="18"/>
        <v>505</v>
      </c>
      <c r="E116">
        <f t="shared" si="18"/>
        <v>512</v>
      </c>
      <c r="F116">
        <f t="shared" si="18"/>
        <v>510</v>
      </c>
      <c r="G116">
        <f t="shared" si="18"/>
        <v>482</v>
      </c>
      <c r="H116">
        <f t="shared" si="18"/>
        <v>511</v>
      </c>
      <c r="I116">
        <f t="shared" si="18"/>
        <v>512</v>
      </c>
      <c r="J116">
        <f t="shared" si="18"/>
        <v>508</v>
      </c>
      <c r="K116">
        <f t="shared" si="18"/>
        <v>512</v>
      </c>
      <c r="L116">
        <f t="shared" si="18"/>
        <v>509</v>
      </c>
      <c r="M116">
        <f t="shared" si="18"/>
        <v>506</v>
      </c>
      <c r="N116">
        <f t="shared" si="18"/>
        <v>509</v>
      </c>
      <c r="O116">
        <f t="shared" si="18"/>
        <v>506</v>
      </c>
      <c r="P116">
        <f t="shared" si="18"/>
        <v>507</v>
      </c>
      <c r="Q116">
        <f t="shared" si="18"/>
        <v>502</v>
      </c>
      <c r="R116">
        <f t="shared" si="18"/>
        <v>507</v>
      </c>
      <c r="S116">
        <f t="shared" si="18"/>
        <v>506</v>
      </c>
      <c r="T116">
        <f t="shared" si="18"/>
        <v>508</v>
      </c>
      <c r="U116">
        <f t="shared" si="18"/>
        <v>506</v>
      </c>
      <c r="V116">
        <f t="shared" si="18"/>
        <v>507</v>
      </c>
      <c r="W116">
        <f t="shared" si="18"/>
        <v>501</v>
      </c>
      <c r="X116">
        <f t="shared" si="18"/>
        <v>503</v>
      </c>
      <c r="Y116" s="20">
        <f t="shared" si="18"/>
        <v>507</v>
      </c>
      <c r="Z116" s="20">
        <f t="shared" si="18"/>
        <v>501</v>
      </c>
      <c r="AA116" s="20">
        <f t="shared" si="18"/>
        <v>503</v>
      </c>
      <c r="AB116" s="20">
        <f t="shared" si="18"/>
        <v>508</v>
      </c>
      <c r="AC116" s="20">
        <f t="shared" si="18"/>
        <v>500</v>
      </c>
      <c r="AD116" s="20">
        <f t="shared" si="18"/>
        <v>503</v>
      </c>
      <c r="AE116" s="20">
        <f t="shared" si="18"/>
        <v>506</v>
      </c>
      <c r="AF116" s="20">
        <f t="shared" si="18"/>
        <v>501</v>
      </c>
      <c r="AG116" s="20">
        <f t="shared" si="18"/>
        <v>503</v>
      </c>
      <c r="AH116" s="20">
        <f t="shared" si="18"/>
        <v>506</v>
      </c>
      <c r="AI116" s="20">
        <f t="shared" si="18"/>
        <v>501</v>
      </c>
      <c r="AJ116" s="20">
        <f t="shared" si="18"/>
        <v>503</v>
      </c>
      <c r="AL116" t="s">
        <v>3</v>
      </c>
      <c r="AM116" s="8">
        <f>MEDIAN(A3:A102)</f>
        <v>502</v>
      </c>
      <c r="AN116" s="9">
        <f t="shared" ref="AN116:BU116" si="19">MEDIAN(B3:B102)</f>
        <v>512</v>
      </c>
      <c r="AO116" s="9">
        <f t="shared" si="19"/>
        <v>501</v>
      </c>
      <c r="AP116" s="9">
        <f t="shared" si="19"/>
        <v>512</v>
      </c>
      <c r="AQ116" s="9">
        <f t="shared" si="19"/>
        <v>505</v>
      </c>
      <c r="AR116" s="9">
        <f t="shared" si="19"/>
        <v>476</v>
      </c>
      <c r="AS116" s="9">
        <f t="shared" si="19"/>
        <v>504</v>
      </c>
      <c r="AT116" s="9">
        <f t="shared" si="19"/>
        <v>512</v>
      </c>
      <c r="AU116" s="9">
        <f t="shared" si="19"/>
        <v>504</v>
      </c>
      <c r="AV116" s="9">
        <f t="shared" si="19"/>
        <v>512</v>
      </c>
      <c r="AW116" s="9">
        <f t="shared" si="19"/>
        <v>503</v>
      </c>
      <c r="AX116" s="9">
        <f t="shared" si="19"/>
        <v>489</v>
      </c>
      <c r="AY116" s="9">
        <f t="shared" si="19"/>
        <v>503</v>
      </c>
      <c r="AZ116" s="9">
        <f t="shared" si="19"/>
        <v>489</v>
      </c>
      <c r="BA116" s="9">
        <f t="shared" si="19"/>
        <v>502</v>
      </c>
      <c r="BB116" s="9">
        <f t="shared" si="19"/>
        <v>478</v>
      </c>
      <c r="BC116" s="9">
        <f t="shared" si="19"/>
        <v>501</v>
      </c>
      <c r="BD116" s="9">
        <f t="shared" si="19"/>
        <v>489</v>
      </c>
      <c r="BE116" s="9">
        <f t="shared" si="19"/>
        <v>501</v>
      </c>
      <c r="BF116" s="9">
        <f t="shared" si="19"/>
        <v>489</v>
      </c>
      <c r="BG116" s="9">
        <f t="shared" si="19"/>
        <v>501</v>
      </c>
      <c r="BH116" s="9">
        <f t="shared" si="19"/>
        <v>477</v>
      </c>
      <c r="BI116" s="9">
        <f t="shared" si="19"/>
        <v>503</v>
      </c>
      <c r="BJ116" s="9">
        <f t="shared" si="19"/>
        <v>501</v>
      </c>
      <c r="BK116" s="9">
        <f t="shared" si="19"/>
        <v>477</v>
      </c>
      <c r="BL116" s="9">
        <f t="shared" si="19"/>
        <v>503</v>
      </c>
      <c r="BM116" s="9">
        <f t="shared" si="19"/>
        <v>500</v>
      </c>
      <c r="BN116" s="9">
        <f t="shared" si="19"/>
        <v>465</v>
      </c>
      <c r="BO116" s="9">
        <f t="shared" si="19"/>
        <v>503</v>
      </c>
      <c r="BP116" s="9">
        <f t="shared" si="19"/>
        <v>501</v>
      </c>
      <c r="BQ116" s="9">
        <f t="shared" si="19"/>
        <v>477</v>
      </c>
      <c r="BR116" s="9">
        <f t="shared" si="19"/>
        <v>503</v>
      </c>
      <c r="BS116" s="9">
        <f t="shared" si="19"/>
        <v>501</v>
      </c>
      <c r="BT116" s="9">
        <f t="shared" si="19"/>
        <v>477</v>
      </c>
      <c r="BU116" s="10">
        <f t="shared" si="19"/>
        <v>503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</row>
    <row r="117" spans="1:160" x14ac:dyDescent="0.45">
      <c r="A117" t="s">
        <v>11</v>
      </c>
      <c r="B117">
        <f>MIN(A3:A102)</f>
        <v>496</v>
      </c>
      <c r="C117">
        <f t="shared" ref="C117:AJ117" si="20">MIN(B3:B102)</f>
        <v>512</v>
      </c>
      <c r="D117">
        <f t="shared" si="20"/>
        <v>494</v>
      </c>
      <c r="E117">
        <f t="shared" si="20"/>
        <v>512</v>
      </c>
      <c r="F117">
        <f t="shared" si="20"/>
        <v>500</v>
      </c>
      <c r="G117">
        <f t="shared" si="20"/>
        <v>457</v>
      </c>
      <c r="H117">
        <f t="shared" si="20"/>
        <v>500</v>
      </c>
      <c r="I117">
        <f t="shared" si="20"/>
        <v>512</v>
      </c>
      <c r="J117">
        <f t="shared" si="20"/>
        <v>495</v>
      </c>
      <c r="K117">
        <f t="shared" si="20"/>
        <v>512</v>
      </c>
      <c r="L117">
        <f t="shared" si="20"/>
        <v>496</v>
      </c>
      <c r="M117">
        <f t="shared" si="20"/>
        <v>441</v>
      </c>
      <c r="N117">
        <f t="shared" si="20"/>
        <v>497</v>
      </c>
      <c r="O117">
        <f t="shared" si="20"/>
        <v>441</v>
      </c>
      <c r="P117">
        <f t="shared" si="20"/>
        <v>495</v>
      </c>
      <c r="Q117">
        <f t="shared" si="20"/>
        <v>373</v>
      </c>
      <c r="R117">
        <f t="shared" si="20"/>
        <v>493</v>
      </c>
      <c r="S117">
        <f t="shared" si="20"/>
        <v>441</v>
      </c>
      <c r="T117">
        <f t="shared" si="20"/>
        <v>493</v>
      </c>
      <c r="U117">
        <f t="shared" si="20"/>
        <v>441</v>
      </c>
      <c r="V117">
        <f t="shared" si="20"/>
        <v>494</v>
      </c>
      <c r="W117">
        <f t="shared" si="20"/>
        <v>341</v>
      </c>
      <c r="X117">
        <f t="shared" si="20"/>
        <v>503</v>
      </c>
      <c r="Y117" s="20">
        <f t="shared" si="20"/>
        <v>494</v>
      </c>
      <c r="Z117" s="20">
        <f t="shared" si="20"/>
        <v>341</v>
      </c>
      <c r="AA117" s="20">
        <f t="shared" si="20"/>
        <v>503</v>
      </c>
      <c r="AB117" s="20">
        <f t="shared" si="20"/>
        <v>494</v>
      </c>
      <c r="AC117" s="20">
        <f t="shared" si="20"/>
        <v>284</v>
      </c>
      <c r="AD117" s="20">
        <f t="shared" si="20"/>
        <v>503</v>
      </c>
      <c r="AE117" s="20">
        <f t="shared" si="20"/>
        <v>492</v>
      </c>
      <c r="AF117" s="20">
        <f t="shared" si="20"/>
        <v>341</v>
      </c>
      <c r="AG117" s="20">
        <f t="shared" si="20"/>
        <v>503</v>
      </c>
      <c r="AH117" s="20">
        <f t="shared" si="20"/>
        <v>495</v>
      </c>
      <c r="AI117" s="20">
        <f t="shared" si="20"/>
        <v>341</v>
      </c>
      <c r="AJ117" s="20">
        <f t="shared" si="20"/>
        <v>503</v>
      </c>
      <c r="AL117" t="s">
        <v>24</v>
      </c>
      <c r="AM117" s="8">
        <f>_xlfn.QUARTILE.INC(A3:A102,3)</f>
        <v>503</v>
      </c>
      <c r="AN117" s="9">
        <f t="shared" ref="AN117:BU117" si="21">_xlfn.QUARTILE.INC(B3:B102,3)</f>
        <v>512</v>
      </c>
      <c r="AO117" s="9">
        <f t="shared" si="21"/>
        <v>502</v>
      </c>
      <c r="AP117" s="9">
        <f t="shared" si="21"/>
        <v>512</v>
      </c>
      <c r="AQ117" s="9">
        <f t="shared" si="21"/>
        <v>506</v>
      </c>
      <c r="AR117" s="9">
        <f t="shared" si="21"/>
        <v>479</v>
      </c>
      <c r="AS117" s="9">
        <f t="shared" si="21"/>
        <v>505</v>
      </c>
      <c r="AT117" s="9">
        <f t="shared" si="21"/>
        <v>512</v>
      </c>
      <c r="AU117" s="9">
        <f t="shared" si="21"/>
        <v>505</v>
      </c>
      <c r="AV117" s="9">
        <f t="shared" si="21"/>
        <v>512</v>
      </c>
      <c r="AW117" s="9">
        <f t="shared" si="21"/>
        <v>505</v>
      </c>
      <c r="AX117" s="9">
        <f t="shared" si="21"/>
        <v>495</v>
      </c>
      <c r="AY117" s="9">
        <f t="shared" si="21"/>
        <v>505</v>
      </c>
      <c r="AZ117" s="9">
        <f t="shared" si="21"/>
        <v>495</v>
      </c>
      <c r="BA117" s="9">
        <f t="shared" si="21"/>
        <v>504</v>
      </c>
      <c r="BB117" s="9">
        <f t="shared" si="21"/>
        <v>487.25</v>
      </c>
      <c r="BC117" s="9">
        <f t="shared" si="21"/>
        <v>502</v>
      </c>
      <c r="BD117" s="9">
        <f t="shared" si="21"/>
        <v>495</v>
      </c>
      <c r="BE117" s="9">
        <f t="shared" si="21"/>
        <v>502</v>
      </c>
      <c r="BF117" s="9">
        <f t="shared" si="21"/>
        <v>495</v>
      </c>
      <c r="BG117" s="9">
        <f t="shared" si="21"/>
        <v>503.25</v>
      </c>
      <c r="BH117" s="9">
        <f t="shared" si="21"/>
        <v>484</v>
      </c>
      <c r="BI117" s="9">
        <f t="shared" si="21"/>
        <v>503</v>
      </c>
      <c r="BJ117" s="9">
        <f t="shared" si="21"/>
        <v>503</v>
      </c>
      <c r="BK117" s="9">
        <f t="shared" si="21"/>
        <v>484</v>
      </c>
      <c r="BL117" s="9">
        <f t="shared" si="21"/>
        <v>503</v>
      </c>
      <c r="BM117" s="9">
        <f t="shared" si="21"/>
        <v>502</v>
      </c>
      <c r="BN117" s="9">
        <f t="shared" si="21"/>
        <v>477.25</v>
      </c>
      <c r="BO117" s="9">
        <f t="shared" si="21"/>
        <v>503</v>
      </c>
      <c r="BP117" s="9">
        <f t="shared" si="21"/>
        <v>503</v>
      </c>
      <c r="BQ117" s="9">
        <f t="shared" si="21"/>
        <v>484</v>
      </c>
      <c r="BR117" s="9">
        <f t="shared" si="21"/>
        <v>503</v>
      </c>
      <c r="BS117" s="9">
        <f t="shared" si="21"/>
        <v>502</v>
      </c>
      <c r="BT117" s="9">
        <f t="shared" si="21"/>
        <v>484</v>
      </c>
      <c r="BU117" s="10">
        <f t="shared" si="21"/>
        <v>503</v>
      </c>
      <c r="BW117" s="1" t="s">
        <v>35</v>
      </c>
      <c r="BX117" s="14" t="str">
        <f>IF(BX115&lt;BX116,"no","yes")</f>
        <v>yes</v>
      </c>
      <c r="BY117" s="14" t="e">
        <f t="shared" ref="BY117:DF117" si="22">IF(BY115&lt;BY116,"no","yes")</f>
        <v>#VALUE!</v>
      </c>
      <c r="BZ117" s="14" t="str">
        <f t="shared" si="22"/>
        <v>no</v>
      </c>
      <c r="CA117" s="14" t="e">
        <f t="shared" si="22"/>
        <v>#VALUE!</v>
      </c>
      <c r="CB117" s="14" t="str">
        <f t="shared" si="22"/>
        <v>yes</v>
      </c>
      <c r="CC117" s="14" t="str">
        <f t="shared" si="22"/>
        <v>no</v>
      </c>
      <c r="CD117" s="14" t="str">
        <f t="shared" si="22"/>
        <v>no</v>
      </c>
      <c r="CE117" s="14" t="e">
        <f t="shared" si="22"/>
        <v>#VALUE!</v>
      </c>
      <c r="CF117" s="14" t="str">
        <f t="shared" si="22"/>
        <v>no</v>
      </c>
      <c r="CG117" s="14" t="e">
        <f t="shared" si="22"/>
        <v>#VALUE!</v>
      </c>
      <c r="CH117" s="14" t="str">
        <f t="shared" si="22"/>
        <v>yes</v>
      </c>
      <c r="CI117" s="14" t="str">
        <f t="shared" si="22"/>
        <v>no</v>
      </c>
      <c r="CJ117" s="14" t="str">
        <f t="shared" si="22"/>
        <v>yes</v>
      </c>
      <c r="CK117" s="14" t="str">
        <f t="shared" si="22"/>
        <v>no</v>
      </c>
      <c r="CL117" s="14" t="str">
        <f t="shared" si="22"/>
        <v>yes</v>
      </c>
      <c r="CM117" s="14" t="str">
        <f t="shared" si="22"/>
        <v>no</v>
      </c>
      <c r="CN117" s="14" t="str">
        <f t="shared" si="22"/>
        <v>yes</v>
      </c>
      <c r="CO117" s="14" t="str">
        <f t="shared" si="22"/>
        <v>no</v>
      </c>
      <c r="CP117" s="14" t="str">
        <f t="shared" si="22"/>
        <v>yes</v>
      </c>
      <c r="CQ117" s="14" t="str">
        <f t="shared" si="22"/>
        <v>no</v>
      </c>
      <c r="CR117" s="14" t="str">
        <f t="shared" si="22"/>
        <v>yes</v>
      </c>
      <c r="CS117" s="14" t="str">
        <f t="shared" si="22"/>
        <v>no</v>
      </c>
      <c r="CT117" s="14" t="e">
        <f t="shared" si="22"/>
        <v>#VALUE!</v>
      </c>
      <c r="CU117" s="14" t="str">
        <f t="shared" si="22"/>
        <v>yes</v>
      </c>
      <c r="CV117" s="14" t="str">
        <f t="shared" si="22"/>
        <v>no</v>
      </c>
      <c r="CW117" s="14" t="e">
        <f t="shared" si="22"/>
        <v>#VALUE!</v>
      </c>
      <c r="CX117" s="14" t="str">
        <f t="shared" si="22"/>
        <v>yes</v>
      </c>
      <c r="CY117" s="14" t="str">
        <f t="shared" si="22"/>
        <v>no</v>
      </c>
      <c r="CZ117" s="14" t="e">
        <f t="shared" si="22"/>
        <v>#VALUE!</v>
      </c>
      <c r="DA117" s="14" t="str">
        <f t="shared" si="22"/>
        <v>yes</v>
      </c>
      <c r="DB117" s="14" t="str">
        <f t="shared" si="22"/>
        <v>no</v>
      </c>
      <c r="DC117" s="14" t="e">
        <f t="shared" si="22"/>
        <v>#VALUE!</v>
      </c>
      <c r="DD117" s="14" t="str">
        <f t="shared" si="22"/>
        <v>yes</v>
      </c>
      <c r="DE117" s="14" t="str">
        <f t="shared" si="22"/>
        <v>no</v>
      </c>
      <c r="DF117" s="14" t="e">
        <f t="shared" si="22"/>
        <v>#VALUE!</v>
      </c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</row>
    <row r="118" spans="1:160" x14ac:dyDescent="0.45">
      <c r="A118" t="s">
        <v>12</v>
      </c>
      <c r="B118">
        <f>SUM(A3:A102)</f>
        <v>50147</v>
      </c>
      <c r="C118">
        <f t="shared" ref="C118:AJ118" si="23">SUM(B3:B102)</f>
        <v>51200</v>
      </c>
      <c r="D118">
        <f t="shared" si="23"/>
        <v>50063</v>
      </c>
      <c r="E118">
        <f t="shared" si="23"/>
        <v>51200</v>
      </c>
      <c r="F118">
        <f t="shared" si="23"/>
        <v>50506</v>
      </c>
      <c r="G118">
        <f t="shared" si="23"/>
        <v>47509</v>
      </c>
      <c r="H118">
        <f t="shared" si="23"/>
        <v>50393</v>
      </c>
      <c r="I118">
        <f t="shared" si="23"/>
        <v>51200</v>
      </c>
      <c r="J118">
        <f t="shared" si="23"/>
        <v>50376</v>
      </c>
      <c r="K118">
        <f t="shared" si="23"/>
        <v>51200</v>
      </c>
      <c r="L118">
        <f t="shared" si="23"/>
        <v>50326</v>
      </c>
      <c r="M118">
        <f t="shared" si="23"/>
        <v>48840</v>
      </c>
      <c r="N118">
        <f t="shared" si="23"/>
        <v>50308</v>
      </c>
      <c r="O118">
        <f t="shared" si="23"/>
        <v>48853</v>
      </c>
      <c r="P118">
        <f t="shared" si="23"/>
        <v>50220</v>
      </c>
      <c r="Q118">
        <f t="shared" si="23"/>
        <v>47466</v>
      </c>
      <c r="R118">
        <f t="shared" si="23"/>
        <v>50043</v>
      </c>
      <c r="S118">
        <f t="shared" si="23"/>
        <v>48845</v>
      </c>
      <c r="T118">
        <f t="shared" si="23"/>
        <v>50058</v>
      </c>
      <c r="U118">
        <f t="shared" si="23"/>
        <v>48845</v>
      </c>
      <c r="V118">
        <f t="shared" si="23"/>
        <v>50146</v>
      </c>
      <c r="W118">
        <f t="shared" si="23"/>
        <v>47180</v>
      </c>
      <c r="X118">
        <f t="shared" si="23"/>
        <v>50300</v>
      </c>
      <c r="Y118" s="20">
        <f t="shared" si="23"/>
        <v>50141</v>
      </c>
      <c r="Z118" s="20">
        <f t="shared" si="23"/>
        <v>47180</v>
      </c>
      <c r="AA118" s="20">
        <f t="shared" si="23"/>
        <v>50300</v>
      </c>
      <c r="AB118" s="20">
        <f t="shared" si="23"/>
        <v>50044</v>
      </c>
      <c r="AC118" s="20">
        <f t="shared" si="23"/>
        <v>46061</v>
      </c>
      <c r="AD118" s="20">
        <f t="shared" si="23"/>
        <v>50300</v>
      </c>
      <c r="AE118" s="20">
        <f t="shared" si="23"/>
        <v>50030</v>
      </c>
      <c r="AF118" s="20">
        <f t="shared" si="23"/>
        <v>47180</v>
      </c>
      <c r="AG118" s="20">
        <f t="shared" si="23"/>
        <v>50300</v>
      </c>
      <c r="AH118" s="20">
        <f t="shared" si="23"/>
        <v>50082</v>
      </c>
      <c r="AI118" s="20">
        <f t="shared" si="23"/>
        <v>47180</v>
      </c>
      <c r="AJ118" s="20">
        <f t="shared" si="23"/>
        <v>50300</v>
      </c>
      <c r="AL118" t="s">
        <v>25</v>
      </c>
      <c r="AM118" s="8">
        <f t="array" ref="AM118">MAX(IF(ISBLANK(A3:A102),"",IF(A3:A102&lt;=AM117+$AM104*(AM117-AM115),A3:A102,"")))</f>
        <v>505</v>
      </c>
      <c r="AN118" s="9">
        <f t="array" ref="AN118">MAX(IF(ISBLANK(B3:B102),"",IF(B3:B102&lt;=AN117+$AM104*(AN117-AN115),B3:B102,"")))</f>
        <v>512</v>
      </c>
      <c r="AO118" s="9">
        <f t="array" ref="AO118">MAX(IF(ISBLANK(C3:C102),"",IF(C3:C102&lt;=AO117+$AM104*(AO117-AO115),C3:C102,"")))</f>
        <v>505</v>
      </c>
      <c r="AP118" s="9">
        <f t="array" ref="AP118">MAX(IF(ISBLANK(D3:D102),"",IF(D3:D102&lt;=AP117+$AM104*(AP117-AP115),D3:D102,"")))</f>
        <v>512</v>
      </c>
      <c r="AQ118" s="9">
        <f t="array" ref="AQ118">MAX(IF(ISBLANK(E3:E102),"",IF(E3:E102&lt;=AQ117+$AM104*(AQ117-AQ115),E3:E102,"")))</f>
        <v>510</v>
      </c>
      <c r="AR118" s="9">
        <f t="array" ref="AR118">MAX(IF(ISBLANK(F3:F102),"",IF(F3:F102&lt;=AR117+$AM104*(AR117-AR115),F3:F102,"")))</f>
        <v>482</v>
      </c>
      <c r="AS118" s="9">
        <f t="array" ref="AS118">MAX(IF(ISBLANK(G3:G102),"",IF(G3:G102&lt;=AS117+$AM104*(AS117-AS115),G3:G102,"")))</f>
        <v>507</v>
      </c>
      <c r="AT118" s="9">
        <f t="array" ref="AT118">MAX(IF(ISBLANK(H3:H102),"",IF(H3:H102&lt;=AT117+$AM104*(AT117-AT115),H3:H102,"")))</f>
        <v>512</v>
      </c>
      <c r="AU118" s="9">
        <f t="array" ref="AU118">MAX(IF(ISBLANK(I3:I102),"",IF(I3:I102&lt;=AU117+$AM104*(AU117-AU115),I3:I102,"")))</f>
        <v>508</v>
      </c>
      <c r="AV118" s="9">
        <f t="array" ref="AV118">MAX(IF(ISBLANK(J3:J102),"",IF(J3:J102&lt;=AV117+$AM104*(AV117-AV115),J3:J102,"")))</f>
        <v>512</v>
      </c>
      <c r="AW118" s="9">
        <f t="array" ref="AW118">MAX(IF(ISBLANK(K3:K102),"",IF(K3:K102&lt;=AW117+$AM104*(AW117-AW115),K3:K102,"")))</f>
        <v>509</v>
      </c>
      <c r="AX118" s="9">
        <f t="array" ref="AX118">MAX(IF(ISBLANK(L3:L102),"",IF(L3:L102&lt;=AX117+$AM104*(AX117-AX115),L3:L102,"")))</f>
        <v>506</v>
      </c>
      <c r="AY118" s="9">
        <f t="array" ref="AY118">MAX(IF(ISBLANK(M3:M102),"",IF(M3:M102&lt;=AY117+$AM104*(AY117-AY115),M3:M102,"")))</f>
        <v>509</v>
      </c>
      <c r="AZ118" s="9">
        <f t="array" ref="AZ118">MAX(IF(ISBLANK(N3:N102),"",IF(N3:N102&lt;=AZ117+$AM104*(AZ117-AZ115),N3:N102,"")))</f>
        <v>506</v>
      </c>
      <c r="BA118" s="9">
        <f t="array" ref="BA118">MAX(IF(ISBLANK(O3:O102),"",IF(O3:O102&lt;=BA117+$AM104*(BA117-BA115),O3:O102,"")))</f>
        <v>507</v>
      </c>
      <c r="BB118" s="9">
        <f t="array" ref="BB118">MAX(IF(ISBLANK(P3:P102),"",IF(P3:P102&lt;=BB117+$AM104*(BB117-BB115),P3:P102,"")))</f>
        <v>502</v>
      </c>
      <c r="BC118" s="9">
        <f t="array" ref="BC118">MAX(IF(ISBLANK(Q3:Q102),"",IF(Q3:Q102&lt;=BC117+$AM104*(BC117-BC115),Q3:Q102,"")))</f>
        <v>507</v>
      </c>
      <c r="BD118" s="9">
        <f t="array" ref="BD118">MAX(IF(ISBLANK(R3:R102),"",IF(R3:R102&lt;=BD117+$AM104*(BD117-BD115),R3:R102,"")))</f>
        <v>506</v>
      </c>
      <c r="BE118" s="9">
        <f t="array" ref="BE118">MAX(IF(ISBLANK(S3:S102),"",IF(S3:S102&lt;=BE117+$AM104*(BE117-BE115),S3:S102,"")))</f>
        <v>508</v>
      </c>
      <c r="BF118" s="9">
        <f t="array" ref="BF118">MAX(IF(ISBLANK(T3:T102),"",IF(T3:T102&lt;=BF117+$AM104*(BF117-BF115),T3:T102,"")))</f>
        <v>506</v>
      </c>
      <c r="BG118" s="9">
        <f t="array" ref="BG118">MAX(IF(ISBLANK(U3:U102),"",IF(U3:U102&lt;=BG117+$AM104*(BG117-BG115),U3:U102,"")))</f>
        <v>507</v>
      </c>
      <c r="BH118" s="9">
        <f t="array" ref="BH118">MAX(IF(ISBLANK(V3:V102),"",IF(V3:V102&lt;=BH117+$AM104*(BH117-BH115),V3:V102,"")))</f>
        <v>501</v>
      </c>
      <c r="BI118" s="9">
        <f t="array" ref="BI118">MAX(IF(ISBLANK(W3:W102),"",IF(W3:W102&lt;=BI117+$AM104*(BI117-BI115),W3:W102,"")))</f>
        <v>503</v>
      </c>
      <c r="BJ118" s="9">
        <f t="array" ref="BJ118">MAX(IF(ISBLANK(X3:X102),"",IF(X3:X102&lt;=BJ117+$AM104*(BJ117-BJ115),X3:X102,"")))</f>
        <v>507</v>
      </c>
      <c r="BK118" s="9">
        <f t="array" ref="BK118">MAX(IF(ISBLANK(Y3:Y102),"",IF(Y3:Y102&lt;=BK117+$AM104*(BK117-BK115),Y3:Y102,"")))</f>
        <v>501</v>
      </c>
      <c r="BL118" s="9">
        <f t="array" ref="BL118">MAX(IF(ISBLANK(Z3:Z102),"",IF(Z3:Z102&lt;=BL117+$AM104*(BL117-BL115),Z3:Z102,"")))</f>
        <v>503</v>
      </c>
      <c r="BM118" s="9">
        <f t="array" ref="BM118">MAX(IF(ISBLANK(AA3:AA102),"",IF(AA3:AA102&lt;=BM117+$AM104*(BM117-BM115),AA3:AA102,"")))</f>
        <v>508</v>
      </c>
      <c r="BN118" s="9">
        <f t="array" ref="BN118">MAX(IF(ISBLANK(AB3:AB102),"",IF(AB3:AB102&lt;=BN117+$AM104*(BN117-BN115),AB3:AB102,"")))</f>
        <v>500</v>
      </c>
      <c r="BO118" s="9">
        <f t="array" ref="BO118">MAX(IF(ISBLANK(AC3:AC102),"",IF(AC3:AC102&lt;=BO117+$AM104*(BO117-BO115),AC3:AC102,"")))</f>
        <v>503</v>
      </c>
      <c r="BP118" s="9">
        <f t="array" ref="BP118">MAX(IF(ISBLANK(AD3:AD102),"",IF(AD3:AD102&lt;=BP117+$AM104*(BP117-BP115),AD3:AD102,"")))</f>
        <v>506</v>
      </c>
      <c r="BQ118" s="9">
        <f t="array" ref="BQ118">MAX(IF(ISBLANK(AE3:AE102),"",IF(AE3:AE102&lt;=BQ117+$AM104*(BQ117-BQ115),AE3:AE102,"")))</f>
        <v>501</v>
      </c>
      <c r="BR118" s="9">
        <f t="array" ref="BR118">MAX(IF(ISBLANK(AF3:AF102),"",IF(AF3:AF102&lt;=BR117+$AM104*(BR117-BR115),AF3:AF102,"")))</f>
        <v>503</v>
      </c>
      <c r="BS118" s="9">
        <f t="array" ref="BS118">MAX(IF(ISBLANK(AG3:AG102),"",IF(AG3:AG102&lt;=BS117+$AM104*(BS117-BS115),AG3:AG102,"")))</f>
        <v>506</v>
      </c>
      <c r="BT118" s="9">
        <f t="array" ref="BT118">MAX(IF(ISBLANK(AH3:AH102),"",IF(AH3:AH102&lt;=BT117+$AM104*(BT117-BT115),AH3:AH102,"")))</f>
        <v>501</v>
      </c>
      <c r="BU118" s="10">
        <f t="array" ref="BU118">MAX(IF(ISBLANK(AI3:AI102),"",IF(AI3:AI102&lt;=BU117+$AM104*(BU117-BU115),AI3:AI102,"")))</f>
        <v>503</v>
      </c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</row>
    <row r="119" spans="1:160" x14ac:dyDescent="0.45">
      <c r="A119" t="s">
        <v>13</v>
      </c>
      <c r="B119">
        <f>COUNT(A3:A102)</f>
        <v>100</v>
      </c>
      <c r="C119">
        <f t="shared" ref="C119:AJ119" si="24">COUNT(B3:B102)</f>
        <v>100</v>
      </c>
      <c r="D119">
        <f t="shared" si="24"/>
        <v>100</v>
      </c>
      <c r="E119">
        <f t="shared" si="24"/>
        <v>100</v>
      </c>
      <c r="F119">
        <f t="shared" si="24"/>
        <v>100</v>
      </c>
      <c r="G119">
        <f t="shared" si="24"/>
        <v>100</v>
      </c>
      <c r="H119">
        <f t="shared" si="24"/>
        <v>100</v>
      </c>
      <c r="I119">
        <f t="shared" si="24"/>
        <v>100</v>
      </c>
      <c r="J119">
        <f t="shared" si="24"/>
        <v>100</v>
      </c>
      <c r="K119">
        <f t="shared" si="24"/>
        <v>100</v>
      </c>
      <c r="L119">
        <f t="shared" si="24"/>
        <v>100</v>
      </c>
      <c r="M119">
        <f t="shared" si="24"/>
        <v>100</v>
      </c>
      <c r="N119">
        <f t="shared" si="24"/>
        <v>100</v>
      </c>
      <c r="O119">
        <f t="shared" si="24"/>
        <v>100</v>
      </c>
      <c r="P119">
        <f t="shared" si="24"/>
        <v>100</v>
      </c>
      <c r="Q119">
        <f t="shared" si="24"/>
        <v>100</v>
      </c>
      <c r="R119">
        <f t="shared" si="24"/>
        <v>100</v>
      </c>
      <c r="S119">
        <f t="shared" si="24"/>
        <v>100</v>
      </c>
      <c r="T119">
        <f t="shared" si="24"/>
        <v>100</v>
      </c>
      <c r="U119">
        <f t="shared" si="24"/>
        <v>100</v>
      </c>
      <c r="V119">
        <f t="shared" si="24"/>
        <v>100</v>
      </c>
      <c r="W119">
        <f t="shared" si="24"/>
        <v>100</v>
      </c>
      <c r="X119">
        <f t="shared" si="24"/>
        <v>100</v>
      </c>
      <c r="Y119" s="20">
        <f t="shared" si="24"/>
        <v>100</v>
      </c>
      <c r="Z119" s="20">
        <f t="shared" si="24"/>
        <v>100</v>
      </c>
      <c r="AA119" s="20">
        <f t="shared" si="24"/>
        <v>100</v>
      </c>
      <c r="AB119" s="20">
        <f t="shared" si="24"/>
        <v>100</v>
      </c>
      <c r="AC119" s="20">
        <f t="shared" si="24"/>
        <v>100</v>
      </c>
      <c r="AD119" s="20">
        <f t="shared" si="24"/>
        <v>100</v>
      </c>
      <c r="AE119" s="20">
        <f t="shared" si="24"/>
        <v>100</v>
      </c>
      <c r="AF119" s="20">
        <f t="shared" si="24"/>
        <v>100</v>
      </c>
      <c r="AG119" s="20">
        <f t="shared" si="24"/>
        <v>100</v>
      </c>
      <c r="AH119" s="20">
        <f t="shared" si="24"/>
        <v>100</v>
      </c>
      <c r="AI119" s="20">
        <f t="shared" si="24"/>
        <v>100</v>
      </c>
      <c r="AJ119" s="20">
        <f t="shared" si="24"/>
        <v>100</v>
      </c>
      <c r="AL119" t="s">
        <v>1</v>
      </c>
      <c r="AM119" s="11">
        <f>AVERAGE(A3:A102)</f>
        <v>501.47</v>
      </c>
      <c r="AN119" s="12">
        <f t="shared" ref="AN119:BU119" si="25">AVERAGE(B3:B102)</f>
        <v>512</v>
      </c>
      <c r="AO119" s="12">
        <f t="shared" si="25"/>
        <v>500.63</v>
      </c>
      <c r="AP119" s="12">
        <f t="shared" si="25"/>
        <v>512</v>
      </c>
      <c r="AQ119" s="12">
        <f t="shared" si="25"/>
        <v>505.06</v>
      </c>
      <c r="AR119" s="12">
        <f t="shared" si="25"/>
        <v>475.09</v>
      </c>
      <c r="AS119" s="12">
        <f t="shared" si="25"/>
        <v>503.93</v>
      </c>
      <c r="AT119" s="12">
        <f t="shared" si="25"/>
        <v>512</v>
      </c>
      <c r="AU119" s="12">
        <f t="shared" si="25"/>
        <v>503.76</v>
      </c>
      <c r="AV119" s="12">
        <f t="shared" si="25"/>
        <v>512</v>
      </c>
      <c r="AW119" s="12">
        <f t="shared" si="25"/>
        <v>503.26</v>
      </c>
      <c r="AX119" s="12">
        <f t="shared" si="25"/>
        <v>488.4</v>
      </c>
      <c r="AY119" s="12">
        <f t="shared" si="25"/>
        <v>503.08</v>
      </c>
      <c r="AZ119" s="12">
        <f t="shared" si="25"/>
        <v>488.53</v>
      </c>
      <c r="BA119" s="12">
        <f t="shared" si="25"/>
        <v>502.2</v>
      </c>
      <c r="BB119" s="12">
        <f t="shared" si="25"/>
        <v>474.66</v>
      </c>
      <c r="BC119" s="12">
        <f t="shared" si="25"/>
        <v>500.43</v>
      </c>
      <c r="BD119" s="12">
        <f t="shared" si="25"/>
        <v>488.45</v>
      </c>
      <c r="BE119" s="12">
        <f t="shared" si="25"/>
        <v>500.58</v>
      </c>
      <c r="BF119" s="12">
        <f t="shared" si="25"/>
        <v>488.45</v>
      </c>
      <c r="BG119" s="12">
        <f t="shared" si="25"/>
        <v>501.46</v>
      </c>
      <c r="BH119" s="12">
        <f t="shared" si="25"/>
        <v>471.8</v>
      </c>
      <c r="BI119" s="12">
        <f t="shared" si="25"/>
        <v>503</v>
      </c>
      <c r="BJ119" s="12">
        <f t="shared" si="25"/>
        <v>501.41</v>
      </c>
      <c r="BK119" s="12">
        <f t="shared" si="25"/>
        <v>471.8</v>
      </c>
      <c r="BL119" s="12">
        <f t="shared" si="25"/>
        <v>503</v>
      </c>
      <c r="BM119" s="12">
        <f t="shared" si="25"/>
        <v>500.44</v>
      </c>
      <c r="BN119" s="12">
        <f t="shared" si="25"/>
        <v>460.61</v>
      </c>
      <c r="BO119" s="12">
        <f t="shared" si="25"/>
        <v>503</v>
      </c>
      <c r="BP119" s="12">
        <f t="shared" si="25"/>
        <v>500.3</v>
      </c>
      <c r="BQ119" s="12">
        <f t="shared" si="25"/>
        <v>471.8</v>
      </c>
      <c r="BR119" s="12">
        <f t="shared" si="25"/>
        <v>503</v>
      </c>
      <c r="BS119" s="12">
        <f t="shared" si="25"/>
        <v>500.82</v>
      </c>
      <c r="BT119" s="12">
        <f t="shared" si="25"/>
        <v>471.8</v>
      </c>
      <c r="BU119" s="13">
        <f t="shared" si="25"/>
        <v>503</v>
      </c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</row>
    <row r="120" spans="1:160" x14ac:dyDescent="0.45">
      <c r="A120" t="s">
        <v>14</v>
      </c>
      <c r="B120">
        <f>GEOMEAN(A3:A102)</f>
        <v>501.46661731379163</v>
      </c>
      <c r="C120">
        <f t="shared" ref="C120:AJ120" si="26">GEOMEAN(B3:B102)</f>
        <v>512</v>
      </c>
      <c r="D120">
        <f t="shared" si="26"/>
        <v>500.62642841214608</v>
      </c>
      <c r="E120">
        <f t="shared" si="26"/>
        <v>512</v>
      </c>
      <c r="F120">
        <f t="shared" si="26"/>
        <v>505.05679599324992</v>
      </c>
      <c r="G120">
        <f t="shared" si="26"/>
        <v>475.06540114813458</v>
      </c>
      <c r="H120">
        <f t="shared" si="26"/>
        <v>503.92723943334573</v>
      </c>
      <c r="I120">
        <f t="shared" si="26"/>
        <v>512</v>
      </c>
      <c r="J120">
        <f t="shared" si="26"/>
        <v>503.75607728692665</v>
      </c>
      <c r="K120">
        <f t="shared" si="26"/>
        <v>512</v>
      </c>
      <c r="L120">
        <f t="shared" si="26"/>
        <v>503.25477496531767</v>
      </c>
      <c r="M120">
        <f t="shared" si="26"/>
        <v>488.3115891161325</v>
      </c>
      <c r="N120">
        <f t="shared" si="26"/>
        <v>503.07322787215355</v>
      </c>
      <c r="O120">
        <f t="shared" si="26"/>
        <v>488.44170202769732</v>
      </c>
      <c r="P120">
        <f t="shared" si="26"/>
        <v>502.19370013517459</v>
      </c>
      <c r="Q120">
        <f t="shared" si="26"/>
        <v>474.25124029284081</v>
      </c>
      <c r="R120">
        <f t="shared" si="26"/>
        <v>500.42163299130658</v>
      </c>
      <c r="S120">
        <f t="shared" si="26"/>
        <v>488.36156440206258</v>
      </c>
      <c r="T120">
        <f t="shared" si="26"/>
        <v>500.5738381673695</v>
      </c>
      <c r="U120">
        <f t="shared" si="26"/>
        <v>488.36156440206258</v>
      </c>
      <c r="V120">
        <f t="shared" si="26"/>
        <v>501.45232567960193</v>
      </c>
      <c r="W120">
        <f t="shared" si="26"/>
        <v>471.29048571035406</v>
      </c>
      <c r="X120">
        <f t="shared" si="26"/>
        <v>503</v>
      </c>
      <c r="Y120" s="20">
        <f t="shared" si="26"/>
        <v>501.4022527452986</v>
      </c>
      <c r="Z120" s="20">
        <f t="shared" si="26"/>
        <v>471.29048571035406</v>
      </c>
      <c r="AA120" s="20">
        <f t="shared" si="26"/>
        <v>503</v>
      </c>
      <c r="AB120" s="20">
        <f t="shared" si="26"/>
        <v>500.4317890072449</v>
      </c>
      <c r="AC120" s="20">
        <f t="shared" si="26"/>
        <v>459.63473620204735</v>
      </c>
      <c r="AD120" s="20">
        <f t="shared" si="26"/>
        <v>503</v>
      </c>
      <c r="AE120" s="20">
        <f t="shared" si="26"/>
        <v>500.29104659020334</v>
      </c>
      <c r="AF120" s="20">
        <f t="shared" si="26"/>
        <v>471.29048571035406</v>
      </c>
      <c r="AG120" s="20">
        <f t="shared" si="26"/>
        <v>503</v>
      </c>
      <c r="AH120" s="20">
        <f t="shared" si="26"/>
        <v>500.81364060291094</v>
      </c>
      <c r="AI120" s="20">
        <f t="shared" si="26"/>
        <v>471.29048571035406</v>
      </c>
      <c r="AJ120" s="20">
        <f t="shared" si="26"/>
        <v>503</v>
      </c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</row>
    <row r="121" spans="1:160" x14ac:dyDescent="0.45">
      <c r="A121" t="s">
        <v>15</v>
      </c>
      <c r="B121">
        <f>HARMEAN(A3:A102)</f>
        <v>501.46323109407052</v>
      </c>
      <c r="C121">
        <f t="shared" ref="C121:AJ121" si="27">HARMEAN(B3:B102)</f>
        <v>512</v>
      </c>
      <c r="D121">
        <f t="shared" si="27"/>
        <v>500.62285379662666</v>
      </c>
      <c r="E121">
        <f t="shared" si="27"/>
        <v>512</v>
      </c>
      <c r="F121">
        <f t="shared" si="27"/>
        <v>505.05359194265702</v>
      </c>
      <c r="G121">
        <f t="shared" si="27"/>
        <v>475.04064090388357</v>
      </c>
      <c r="H121">
        <f t="shared" si="27"/>
        <v>503.92448164224589</v>
      </c>
      <c r="I121">
        <f t="shared" si="27"/>
        <v>512</v>
      </c>
      <c r="J121">
        <f t="shared" si="27"/>
        <v>503.7521447286465</v>
      </c>
      <c r="K121">
        <f t="shared" si="27"/>
        <v>512</v>
      </c>
      <c r="L121">
        <f t="shared" si="27"/>
        <v>503.24954321587705</v>
      </c>
      <c r="M121">
        <f t="shared" si="27"/>
        <v>488.2211828781418</v>
      </c>
      <c r="N121">
        <f t="shared" si="27"/>
        <v>503.06645551483751</v>
      </c>
      <c r="O121">
        <f t="shared" si="27"/>
        <v>488.35140454287375</v>
      </c>
      <c r="P121">
        <f t="shared" si="27"/>
        <v>502.18739270088417</v>
      </c>
      <c r="Q121">
        <f t="shared" si="27"/>
        <v>473.8148305901974</v>
      </c>
      <c r="R121">
        <f t="shared" si="27"/>
        <v>500.4132568543269</v>
      </c>
      <c r="S121">
        <f t="shared" si="27"/>
        <v>488.27110701597132</v>
      </c>
      <c r="T121">
        <f t="shared" si="27"/>
        <v>500.56767087228582</v>
      </c>
      <c r="U121">
        <f t="shared" si="27"/>
        <v>488.27110701597132</v>
      </c>
      <c r="V121">
        <f t="shared" si="27"/>
        <v>501.44464299894133</v>
      </c>
      <c r="W121">
        <f t="shared" si="27"/>
        <v>470.72227314879342</v>
      </c>
      <c r="X121">
        <f t="shared" si="27"/>
        <v>503.00000000000051</v>
      </c>
      <c r="Y121" s="20">
        <f t="shared" si="27"/>
        <v>501.39449824149943</v>
      </c>
      <c r="Z121" s="20">
        <f t="shared" si="27"/>
        <v>470.72227314879342</v>
      </c>
      <c r="AA121" s="20">
        <f t="shared" si="27"/>
        <v>503.00000000000051</v>
      </c>
      <c r="AB121" s="20">
        <f t="shared" si="27"/>
        <v>500.42358617348452</v>
      </c>
      <c r="AC121" s="20">
        <f t="shared" si="27"/>
        <v>458.47817178435622</v>
      </c>
      <c r="AD121" s="20">
        <f t="shared" si="27"/>
        <v>503.00000000000051</v>
      </c>
      <c r="AE121" s="20">
        <f t="shared" si="27"/>
        <v>500.28208439263665</v>
      </c>
      <c r="AF121" s="20">
        <f t="shared" si="27"/>
        <v>470.72227314879342</v>
      </c>
      <c r="AG121" s="20">
        <f t="shared" si="27"/>
        <v>503.00000000000051</v>
      </c>
      <c r="AH121" s="20">
        <f t="shared" si="27"/>
        <v>500.8072789622525</v>
      </c>
      <c r="AI121" s="20">
        <f t="shared" si="27"/>
        <v>470.72227314879342</v>
      </c>
      <c r="AJ121" s="20">
        <f t="shared" si="27"/>
        <v>503.00000000000051</v>
      </c>
      <c r="AL121" t="s">
        <v>20</v>
      </c>
      <c r="AM121" s="3">
        <f>IF(MIN(AM114:BU114)&gt;=0,0,MIN(AM114:BU114))</f>
        <v>0</v>
      </c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</row>
    <row r="122" spans="1:160" x14ac:dyDescent="0.45">
      <c r="A122" t="s">
        <v>16</v>
      </c>
      <c r="B122">
        <f>AVEDEV(A3:A102)</f>
        <v>1.4735999999999967</v>
      </c>
      <c r="C122">
        <f t="shared" ref="C122:AJ122" si="28">AVEDEV(B3:B102)</f>
        <v>0</v>
      </c>
      <c r="D122">
        <f t="shared" si="28"/>
        <v>1.4670000000000005</v>
      </c>
      <c r="E122">
        <f t="shared" si="28"/>
        <v>0</v>
      </c>
      <c r="F122">
        <f t="shared" si="28"/>
        <v>1.4108000000000005</v>
      </c>
      <c r="G122">
        <f t="shared" si="28"/>
        <v>3.8082000000000007</v>
      </c>
      <c r="H122">
        <f t="shared" si="28"/>
        <v>1.2309999999999979</v>
      </c>
      <c r="I122">
        <f t="shared" si="28"/>
        <v>0</v>
      </c>
      <c r="J122">
        <f t="shared" si="28"/>
        <v>1.4520000000000026</v>
      </c>
      <c r="K122">
        <f t="shared" si="28"/>
        <v>0</v>
      </c>
      <c r="L122">
        <f t="shared" si="28"/>
        <v>1.8051999999999999</v>
      </c>
      <c r="M122">
        <f t="shared" si="28"/>
        <v>6.6240000000000032</v>
      </c>
      <c r="N122">
        <f t="shared" si="28"/>
        <v>2.1847999999999992</v>
      </c>
      <c r="O122">
        <f t="shared" si="28"/>
        <v>6.6558000000000037</v>
      </c>
      <c r="P122">
        <f t="shared" si="28"/>
        <v>2.0239999999999996</v>
      </c>
      <c r="Q122">
        <f t="shared" si="28"/>
        <v>13.761599999999993</v>
      </c>
      <c r="R122">
        <f t="shared" si="28"/>
        <v>2.3641999999999994</v>
      </c>
      <c r="S122">
        <f t="shared" si="28"/>
        <v>6.6179999999999977</v>
      </c>
      <c r="T122">
        <f t="shared" si="28"/>
        <v>1.9652000000000009</v>
      </c>
      <c r="U122">
        <f t="shared" si="28"/>
        <v>6.6179999999999977</v>
      </c>
      <c r="V122">
        <f t="shared" si="28"/>
        <v>2.218399999999999</v>
      </c>
      <c r="W122">
        <f t="shared" si="28"/>
        <v>14.131999999999998</v>
      </c>
      <c r="X122">
        <f t="shared" si="28"/>
        <v>0</v>
      </c>
      <c r="Y122" s="20">
        <f t="shared" si="28"/>
        <v>2.2028000000000021</v>
      </c>
      <c r="Z122" s="20">
        <f t="shared" si="28"/>
        <v>14.131999999999998</v>
      </c>
      <c r="AA122" s="20">
        <f t="shared" si="28"/>
        <v>0</v>
      </c>
      <c r="AB122" s="20">
        <f t="shared" si="28"/>
        <v>2.3664000000000001</v>
      </c>
      <c r="AC122" s="20">
        <f t="shared" si="28"/>
        <v>18.72799999999998</v>
      </c>
      <c r="AD122" s="20">
        <f t="shared" si="28"/>
        <v>0</v>
      </c>
      <c r="AE122" s="20">
        <f t="shared" si="28"/>
        <v>2.4739999999999998</v>
      </c>
      <c r="AF122" s="20">
        <f t="shared" si="28"/>
        <v>14.131999999999998</v>
      </c>
      <c r="AG122" s="20">
        <f t="shared" si="28"/>
        <v>0</v>
      </c>
      <c r="AH122" s="20">
        <f t="shared" si="28"/>
        <v>1.9780000000000006</v>
      </c>
      <c r="AI122" s="20">
        <f t="shared" si="28"/>
        <v>14.131999999999998</v>
      </c>
      <c r="AJ122" s="20">
        <f t="shared" si="28"/>
        <v>0</v>
      </c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</row>
    <row r="123" spans="1:160" x14ac:dyDescent="0.45">
      <c r="A123" t="s">
        <v>17</v>
      </c>
      <c r="B123">
        <f>[1]!MAD(A3:A102)</f>
        <v>1</v>
      </c>
      <c r="C123">
        <f>[1]!MAD(B3:B102)</f>
        <v>0</v>
      </c>
      <c r="D123">
        <f>[1]!MAD(C3:C102)</f>
        <v>1</v>
      </c>
      <c r="E123">
        <f>[1]!MAD(D3:D102)</f>
        <v>0</v>
      </c>
      <c r="F123">
        <f>[1]!MAD(E3:E102)</f>
        <v>1</v>
      </c>
      <c r="G123">
        <f>[1]!MAD(F3:F102)</f>
        <v>3</v>
      </c>
      <c r="H123">
        <f>[1]!MAD(G3:G102)</f>
        <v>1</v>
      </c>
      <c r="I123">
        <f>[1]!MAD(H3:H102)</f>
        <v>0</v>
      </c>
      <c r="J123">
        <f>[1]!MAD(I3:I102)</f>
        <v>1</v>
      </c>
      <c r="K123">
        <f>[1]!MAD(J3:J102)</f>
        <v>0</v>
      </c>
      <c r="L123">
        <f>[1]!MAD(K3:K102)</f>
        <v>1.5</v>
      </c>
      <c r="M123">
        <f>[1]!MAD(L3:L102)</f>
        <v>6</v>
      </c>
      <c r="N123">
        <f>[1]!MAD(M3:M102)</f>
        <v>2</v>
      </c>
      <c r="O123">
        <f>[1]!MAD(N3:N102)</f>
        <v>6</v>
      </c>
      <c r="P123">
        <f>[1]!MAD(O3:O102)</f>
        <v>2</v>
      </c>
      <c r="Q123">
        <f>[1]!MAD(P3:P102)</f>
        <v>10</v>
      </c>
      <c r="R123">
        <f>[1]!MAD(Q3:Q102)</f>
        <v>2</v>
      </c>
      <c r="S123">
        <f>[1]!MAD(R3:R102)</f>
        <v>6</v>
      </c>
      <c r="T123">
        <f>[1]!MAD(S3:S102)</f>
        <v>2</v>
      </c>
      <c r="U123">
        <f>[1]!MAD(T3:T102)</f>
        <v>6</v>
      </c>
      <c r="V123">
        <f>[1]!MAD(U3:U102)</f>
        <v>2</v>
      </c>
      <c r="W123">
        <f>[1]!MAD(V3:V102)</f>
        <v>8.5</v>
      </c>
      <c r="X123">
        <f>[1]!MAD(W3:W102)</f>
        <v>0</v>
      </c>
      <c r="Y123" s="20">
        <f>[1]!MAD(X3:X102)</f>
        <v>2</v>
      </c>
      <c r="Z123" s="20">
        <f>[1]!MAD(Y3:Y102)</f>
        <v>8.5</v>
      </c>
      <c r="AA123" s="20">
        <f>[1]!MAD(Z3:Z102)</f>
        <v>0</v>
      </c>
      <c r="AB123" s="20">
        <f>[1]!MAD(AA3:AA102)</f>
        <v>2</v>
      </c>
      <c r="AC123" s="20">
        <f>[1]!MAD(AB3:AB102)</f>
        <v>13</v>
      </c>
      <c r="AD123" s="20">
        <f>[1]!MAD(AC3:AC102)</f>
        <v>0</v>
      </c>
      <c r="AE123" s="20">
        <f>[1]!MAD(AD3:AD102)</f>
        <v>2</v>
      </c>
      <c r="AF123" s="20">
        <f>[1]!MAD(AE3:AE102)</f>
        <v>8.5</v>
      </c>
      <c r="AG123" s="20">
        <f>[1]!MAD(AF3:AF102)</f>
        <v>0</v>
      </c>
      <c r="AH123" s="20">
        <f>[1]!MAD(AG3:AG102)</f>
        <v>2</v>
      </c>
      <c r="AI123" s="20">
        <f>[1]!MAD(AH3:AH102)</f>
        <v>8.5</v>
      </c>
      <c r="AJ123" s="20">
        <f>[1]!MAD(AI3:AI102)</f>
        <v>0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505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488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473</v>
      </c>
      <c r="BI123" t="s">
        <v>30</v>
      </c>
      <c r="BJ123" t="s">
        <v>30</v>
      </c>
      <c r="BK123">
        <f>Y56</f>
        <v>473</v>
      </c>
      <c r="BL123" t="s">
        <v>30</v>
      </c>
      <c r="BM123">
        <f>AA43</f>
        <v>500</v>
      </c>
      <c r="BN123">
        <f>AB56</f>
        <v>467</v>
      </c>
      <c r="BO123" t="s">
        <v>30</v>
      </c>
      <c r="BP123" t="s">
        <v>30</v>
      </c>
      <c r="BQ123">
        <f>AE56</f>
        <v>473</v>
      </c>
      <c r="BR123" t="s">
        <v>30</v>
      </c>
      <c r="BS123" t="s">
        <v>30</v>
      </c>
      <c r="BT123">
        <f>AH56</f>
        <v>473</v>
      </c>
      <c r="BU123" t="s">
        <v>30</v>
      </c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</row>
    <row r="124" spans="1:160" x14ac:dyDescent="0.45">
      <c r="A124" s="1" t="s">
        <v>18</v>
      </c>
      <c r="B124" s="1">
        <f>[1]!IQR(A3:A102,FALSE)</f>
        <v>3</v>
      </c>
      <c r="C124" s="1">
        <f>[1]!IQR(B3:B102,FALSE)</f>
        <v>0</v>
      </c>
      <c r="D124" s="1">
        <f>[1]!IQR(C3:C102,FALSE)</f>
        <v>3</v>
      </c>
      <c r="E124" s="1">
        <f>[1]!IQR(D3:D102,FALSE)</f>
        <v>0</v>
      </c>
      <c r="F124" s="1">
        <f>[1]!IQR(E3:E102,FALSE)</f>
        <v>2</v>
      </c>
      <c r="G124" s="1">
        <f>[1]!IQR(F3:F102,FALSE)</f>
        <v>6</v>
      </c>
      <c r="H124" s="1">
        <f>[1]!IQR(G3:G102,FALSE)</f>
        <v>2</v>
      </c>
      <c r="I124" s="1">
        <f>[1]!IQR(H3:H102,FALSE)</f>
        <v>0</v>
      </c>
      <c r="J124" s="1">
        <f>[1]!IQR(I3:I102,FALSE)</f>
        <v>2</v>
      </c>
      <c r="K124" s="1">
        <f>[1]!IQR(J3:J102,FALSE)</f>
        <v>0</v>
      </c>
      <c r="L124" s="1">
        <f>[1]!IQR(K3:K102,FALSE)</f>
        <v>3</v>
      </c>
      <c r="M124" s="1">
        <f>[1]!IQR(L3:L102,FALSE)</f>
        <v>11</v>
      </c>
      <c r="N124" s="1">
        <f>[1]!IQR(M3:M102,FALSE)</f>
        <v>4</v>
      </c>
      <c r="O124" s="1">
        <f>[1]!IQR(N3:N102,FALSE)</f>
        <v>11</v>
      </c>
      <c r="P124" s="1">
        <f>[1]!IQR(O3:O102,FALSE)</f>
        <v>3</v>
      </c>
      <c r="Q124" s="1">
        <f>[1]!IQR(P3:P102,FALSE)</f>
        <v>20.75</v>
      </c>
      <c r="R124" s="1">
        <f>[1]!IQR(Q3:Q102,FALSE)</f>
        <v>4</v>
      </c>
      <c r="S124" s="1">
        <f>[1]!IQR(R3:R102,FALSE)</f>
        <v>11</v>
      </c>
      <c r="T124" s="1">
        <f>[1]!IQR(S3:S102,FALSE)</f>
        <v>3</v>
      </c>
      <c r="U124" s="1">
        <f>[1]!IQR(T3:T102,FALSE)</f>
        <v>11</v>
      </c>
      <c r="V124" s="1">
        <f>[1]!IQR(U3:U102,FALSE)</f>
        <v>3.25</v>
      </c>
      <c r="W124" s="1">
        <f>[1]!IQR(V3:V102,FALSE)</f>
        <v>18.25</v>
      </c>
      <c r="X124" s="1">
        <f>[1]!IQR(W3:W102,FALSE)</f>
        <v>0</v>
      </c>
      <c r="Y124" s="21">
        <f>[1]!IQR(X3:X102,FALSE)</f>
        <v>3</v>
      </c>
      <c r="Z124" s="21">
        <f>[1]!IQR(Y3:Y102,FALSE)</f>
        <v>18.25</v>
      </c>
      <c r="AA124" s="21">
        <f>[1]!IQR(Z3:Z102,FALSE)</f>
        <v>0</v>
      </c>
      <c r="AB124" s="21">
        <f>[1]!IQR(AA3:AA102,FALSE)</f>
        <v>4</v>
      </c>
      <c r="AC124" s="21">
        <f>[1]!IQR(AB3:AB102,FALSE)</f>
        <v>25.25</v>
      </c>
      <c r="AD124" s="21">
        <f>[1]!IQR(AC3:AC102,FALSE)</f>
        <v>0</v>
      </c>
      <c r="AE124" s="21">
        <f>[1]!IQR(AD3:AD102,FALSE)</f>
        <v>5</v>
      </c>
      <c r="AF124" s="21">
        <f>[1]!IQR(AE3:AE102,FALSE)</f>
        <v>18.25</v>
      </c>
      <c r="AG124" s="21">
        <f>[1]!IQR(AF3:AF102,FALSE)</f>
        <v>0</v>
      </c>
      <c r="AH124" s="21">
        <f>[1]!IQR(AG3:AG102,FALSE)</f>
        <v>3</v>
      </c>
      <c r="AI124" s="21">
        <f>[1]!IQR(AH3:AH102,FALSE)</f>
        <v>18.25</v>
      </c>
      <c r="AJ124" s="21">
        <f>[1]!IQR(AI3:AI102,FALSE)</f>
        <v>0</v>
      </c>
      <c r="BB124">
        <f>P56</f>
        <v>485</v>
      </c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</row>
    <row r="125" spans="1:160" x14ac:dyDescent="0.45"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</row>
    <row r="126" spans="1:160" x14ac:dyDescent="0.45">
      <c r="A126" t="s">
        <v>38</v>
      </c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</row>
    <row r="127" spans="1:160" x14ac:dyDescent="0.45"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</row>
    <row r="128" spans="1:160" x14ac:dyDescent="0.45">
      <c r="B128" t="str">
        <f>A2</f>
        <v>UF Bitdiff Cbrt</v>
      </c>
      <c r="C128" t="str">
        <f t="shared" ref="C128:AJ128" si="29">B2</f>
        <v>UF BitdiffVA Cbrt</v>
      </c>
      <c r="D128" t="str">
        <f t="shared" si="29"/>
        <v>UF HardLog Cbrt</v>
      </c>
      <c r="E128" t="str">
        <f t="shared" si="29"/>
        <v>UF HardLogVA Cbrt</v>
      </c>
      <c r="F128" t="str">
        <f t="shared" si="29"/>
        <v>UF Log Cbrt</v>
      </c>
      <c r="G128" t="str">
        <f t="shared" si="29"/>
        <v>UF LogVA Cbrt</v>
      </c>
      <c r="H128" t="str">
        <f t="shared" si="29"/>
        <v>UF Mul Cbrt</v>
      </c>
      <c r="I128" t="str">
        <f t="shared" si="29"/>
        <v>UF MulVA Cbrt</v>
      </c>
      <c r="J128" t="str">
        <f t="shared" si="29"/>
        <v>UF NoLog Cbrt</v>
      </c>
      <c r="K128" t="str">
        <f t="shared" si="29"/>
        <v>UF NoLogVA Cbrt</v>
      </c>
      <c r="L128" t="str">
        <f t="shared" si="29"/>
        <v>UFDistr Bitdiff Cbrt</v>
      </c>
      <c r="M128" t="str">
        <f t="shared" si="29"/>
        <v>UFDistr BitdiffVA Cbrt</v>
      </c>
      <c r="N128" t="str">
        <f t="shared" si="29"/>
        <v>UFDistr HardLog Cbrt</v>
      </c>
      <c r="O128" t="str">
        <f t="shared" si="29"/>
        <v>UFDistr HardLogVA Cbrt</v>
      </c>
      <c r="P128" t="str">
        <f t="shared" si="29"/>
        <v>UFDistr Log Cbrt</v>
      </c>
      <c r="Q128" t="str">
        <f t="shared" si="29"/>
        <v>UFDistr LogVA Cbrt</v>
      </c>
      <c r="R128" t="str">
        <f t="shared" si="29"/>
        <v>UFDistr Mul Cbrt</v>
      </c>
      <c r="S128" t="str">
        <f t="shared" si="29"/>
        <v>UFDistr MulVA Cbrt</v>
      </c>
      <c r="T128" t="str">
        <f t="shared" si="29"/>
        <v>UFDistr NoLog Cbrt</v>
      </c>
      <c r="U128" t="str">
        <f t="shared" si="29"/>
        <v>UFDistr NoLogVA Cbrt</v>
      </c>
      <c r="V128" t="str">
        <f t="shared" si="29"/>
        <v>UFCenter Bitdiff Cbrt</v>
      </c>
      <c r="W128" t="str">
        <f t="shared" si="29"/>
        <v>UFCenter BitdiffVA Cbrt</v>
      </c>
      <c r="X128" t="str">
        <f t="shared" si="29"/>
        <v>UFCenter BitdiffFN Cbrt</v>
      </c>
      <c r="Y128" t="str">
        <f t="shared" si="29"/>
        <v>UFCenter HardLog Cbrt</v>
      </c>
      <c r="Z128" t="str">
        <f t="shared" si="29"/>
        <v>UFCenter HardLogVA Cbrt</v>
      </c>
      <c r="AA128" t="str">
        <f t="shared" si="29"/>
        <v>UFCenter HardLogFN Cbrt</v>
      </c>
      <c r="AB128" t="str">
        <f t="shared" si="29"/>
        <v>UFCenter Log Cbrt</v>
      </c>
      <c r="AC128" t="str">
        <f t="shared" si="29"/>
        <v>UFCenter LogVA Cbrt</v>
      </c>
      <c r="AD128" t="str">
        <f t="shared" si="29"/>
        <v>UFCenter LogFN Cbrt</v>
      </c>
      <c r="AE128" t="str">
        <f t="shared" si="29"/>
        <v>UFCenter Mul Cbrt</v>
      </c>
      <c r="AF128" t="str">
        <f t="shared" si="29"/>
        <v>UFCenter MulVA Cbrt</v>
      </c>
      <c r="AG128" t="str">
        <f t="shared" si="29"/>
        <v>UFCenter MulFN Cbrt</v>
      </c>
      <c r="AH128" t="str">
        <f t="shared" si="29"/>
        <v>UFCenter NoLog Cbrt</v>
      </c>
      <c r="AI128" t="str">
        <f t="shared" si="29"/>
        <v>UFCenter NoLogVA Cbrt</v>
      </c>
      <c r="AJ128" t="str">
        <f t="shared" si="29"/>
        <v>UFCenter NoLogFN Cbrt</v>
      </c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</row>
    <row r="129" spans="1:160" x14ac:dyDescent="0.45">
      <c r="A129" t="s">
        <v>39</v>
      </c>
      <c r="B129" s="5">
        <f>MEDIAN(A3:A102)</f>
        <v>502</v>
      </c>
      <c r="C129" s="6">
        <f t="shared" ref="C129:AJ129" si="30">MEDIAN(B3:B102)</f>
        <v>512</v>
      </c>
      <c r="D129" s="6">
        <f t="shared" si="30"/>
        <v>501</v>
      </c>
      <c r="E129" s="6">
        <f t="shared" si="30"/>
        <v>512</v>
      </c>
      <c r="F129" s="6">
        <f t="shared" si="30"/>
        <v>505</v>
      </c>
      <c r="G129" s="6">
        <f t="shared" si="30"/>
        <v>476</v>
      </c>
      <c r="H129" s="6">
        <f t="shared" si="30"/>
        <v>504</v>
      </c>
      <c r="I129" s="6">
        <f t="shared" si="30"/>
        <v>512</v>
      </c>
      <c r="J129" s="6">
        <f t="shared" si="30"/>
        <v>504</v>
      </c>
      <c r="K129" s="6">
        <f t="shared" si="30"/>
        <v>512</v>
      </c>
      <c r="L129" s="6">
        <f t="shared" si="30"/>
        <v>503</v>
      </c>
      <c r="M129" s="6">
        <f t="shared" si="30"/>
        <v>489</v>
      </c>
      <c r="N129" s="6">
        <f t="shared" si="30"/>
        <v>503</v>
      </c>
      <c r="O129" s="6">
        <f t="shared" si="30"/>
        <v>489</v>
      </c>
      <c r="P129" s="6">
        <f t="shared" si="30"/>
        <v>502</v>
      </c>
      <c r="Q129" s="6">
        <f t="shared" si="30"/>
        <v>478</v>
      </c>
      <c r="R129" s="6">
        <f t="shared" si="30"/>
        <v>501</v>
      </c>
      <c r="S129" s="6">
        <f t="shared" si="30"/>
        <v>489</v>
      </c>
      <c r="T129" s="6">
        <f t="shared" si="30"/>
        <v>501</v>
      </c>
      <c r="U129" s="6">
        <f t="shared" si="30"/>
        <v>489</v>
      </c>
      <c r="V129" s="6">
        <f t="shared" si="30"/>
        <v>501</v>
      </c>
      <c r="W129" s="6">
        <f t="shared" si="30"/>
        <v>477</v>
      </c>
      <c r="X129" s="6">
        <f t="shared" si="30"/>
        <v>503</v>
      </c>
      <c r="Y129" s="6">
        <f t="shared" si="30"/>
        <v>501</v>
      </c>
      <c r="Z129" s="6">
        <f t="shared" si="30"/>
        <v>477</v>
      </c>
      <c r="AA129" s="6">
        <f t="shared" si="30"/>
        <v>503</v>
      </c>
      <c r="AB129" s="6">
        <f t="shared" si="30"/>
        <v>500</v>
      </c>
      <c r="AC129" s="6">
        <f t="shared" si="30"/>
        <v>465</v>
      </c>
      <c r="AD129" s="6">
        <f t="shared" si="30"/>
        <v>503</v>
      </c>
      <c r="AE129" s="6">
        <f t="shared" si="30"/>
        <v>501</v>
      </c>
      <c r="AF129" s="6">
        <f t="shared" si="30"/>
        <v>477</v>
      </c>
      <c r="AG129" s="6">
        <f t="shared" si="30"/>
        <v>503</v>
      </c>
      <c r="AH129" s="6">
        <f t="shared" si="30"/>
        <v>501</v>
      </c>
      <c r="AI129" s="6">
        <f t="shared" si="30"/>
        <v>477</v>
      </c>
      <c r="AJ129" s="7">
        <f t="shared" si="30"/>
        <v>503</v>
      </c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</row>
    <row r="130" spans="1:160" x14ac:dyDescent="0.45">
      <c r="A130" t="s">
        <v>40</v>
      </c>
      <c r="B130" s="8">
        <f>[1]!RANK_SUM(A3:AI102, 1,1)</f>
        <v>184256</v>
      </c>
      <c r="C130" s="9">
        <f>[1]!RANK_SUM(A3:AI102, 2,1)</f>
        <v>330050</v>
      </c>
      <c r="D130" s="9">
        <f>[1]!RANK_SUM(A3:AI102, 3,1)</f>
        <v>164355</v>
      </c>
      <c r="E130" s="9">
        <f>[1]!RANK_SUM(A3:AI102, 4,1)</f>
        <v>330050</v>
      </c>
      <c r="F130" s="9">
        <f>[1]!RANK_SUM(A3:AI102, 5,1)</f>
        <v>276477</v>
      </c>
      <c r="G130" s="9">
        <f>[1]!RANK_SUM(A3:AI102, 6,1)</f>
        <v>38413.5</v>
      </c>
      <c r="H130" s="9">
        <f>[1]!RANK_SUM(A3:AI102, 7,1)</f>
        <v>253331</v>
      </c>
      <c r="I130" s="9">
        <f>[1]!RANK_SUM(A3:AI102, 8,1)</f>
        <v>330050</v>
      </c>
      <c r="J130" s="9">
        <f>[1]!RANK_SUM(A3:AI102, 9,1)</f>
        <v>250182</v>
      </c>
      <c r="K130" s="9">
        <f>[1]!RANK_SUM(A3:AI102, 10,1)</f>
        <v>330050</v>
      </c>
      <c r="L130" s="9">
        <f>[1]!RANK_SUM(A3:AI102, 11,1)</f>
        <v>233540</v>
      </c>
      <c r="M130" s="9">
        <f>[1]!RANK_SUM(A3:AI102, 12,1)</f>
        <v>85326</v>
      </c>
      <c r="N130" s="9">
        <f>[1]!RANK_SUM(A3:AI102, 13,1)</f>
        <v>226258.5</v>
      </c>
      <c r="O130" s="9">
        <f>[1]!RANK_SUM(A3:AI102, 14,1)</f>
        <v>85807</v>
      </c>
      <c r="P130" s="9">
        <f>[1]!RANK_SUM(A3:AI102, 15,1)</f>
        <v>207695</v>
      </c>
      <c r="Q130" s="9">
        <f>[1]!RANK_SUM(A3:AI102, 16,1)</f>
        <v>51033.5</v>
      </c>
      <c r="R130" s="9">
        <f>[1]!RANK_SUM(A3:AI102, 17,1)</f>
        <v>169688.5</v>
      </c>
      <c r="S130" s="9">
        <f>[1]!RANK_SUM(A3:AI102, 18,1)</f>
        <v>85370</v>
      </c>
      <c r="T130" s="9">
        <f>[1]!RANK_SUM(A3:AI102, 19,1)</f>
        <v>168593.5</v>
      </c>
      <c r="U130" s="9">
        <f>[1]!RANK_SUM(A3:AI102, 20,1)</f>
        <v>85370</v>
      </c>
      <c r="V130" s="9">
        <f>[1]!RANK_SUM(A3:AI102, 21,1)</f>
        <v>190610</v>
      </c>
      <c r="W130" s="9">
        <f>[1]!RANK_SUM(A3:AI102, 22,1)</f>
        <v>44308.5</v>
      </c>
      <c r="X130" s="9">
        <f>[1]!RANK_SUM(A3:AI102, 23,1)</f>
        <v>228300</v>
      </c>
      <c r="Y130" s="9">
        <f>[1]!RANK_SUM(A3:AI102, 24,1)</f>
        <v>188837</v>
      </c>
      <c r="Z130" s="9">
        <f>[1]!RANK_SUM(A3:AI102, 25,1)</f>
        <v>44308.5</v>
      </c>
      <c r="AA130" s="9">
        <f>[1]!RANK_SUM(A3:AI102, 26,1)</f>
        <v>228300</v>
      </c>
      <c r="AB130" s="9">
        <f>[1]!RANK_SUM(A3:AI102, 27,1)</f>
        <v>168782.5</v>
      </c>
      <c r="AC130" s="9">
        <f>[1]!RANK_SUM(A3:AI102, 28,1)</f>
        <v>29565</v>
      </c>
      <c r="AD130" s="9">
        <f>[1]!RANK_SUM(A3:AI102, 29,1)</f>
        <v>228300</v>
      </c>
      <c r="AE130" s="9">
        <f>[1]!RANK_SUM(A3:AI102, 30,1)</f>
        <v>169659</v>
      </c>
      <c r="AF130" s="9">
        <f>[1]!RANK_SUM(A3:AI102, 31,1)</f>
        <v>44308.5</v>
      </c>
      <c r="AG130" s="9">
        <f>[1]!RANK_SUM(A3:AI102, 32,1)</f>
        <v>228300</v>
      </c>
      <c r="AH130" s="9">
        <f>[1]!RANK_SUM(A3:AI102, 33,1)</f>
        <v>174666</v>
      </c>
      <c r="AI130" s="9">
        <f>[1]!RANK_SUM(A3:AI102, 34,1)</f>
        <v>44308.5</v>
      </c>
      <c r="AJ130" s="10">
        <f>[1]!RANK_SUM(A3:AI102, 35,1)</f>
        <v>228300</v>
      </c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</row>
    <row r="131" spans="1:160" x14ac:dyDescent="0.45">
      <c r="A131" t="s">
        <v>41</v>
      </c>
      <c r="B131" s="8">
        <f>COUNT(A3:A102)</f>
        <v>100</v>
      </c>
      <c r="C131" s="9">
        <f t="shared" ref="C131:AJ131" si="31">COUNT(B3:B102)</f>
        <v>100</v>
      </c>
      <c r="D131" s="9">
        <f t="shared" si="31"/>
        <v>100</v>
      </c>
      <c r="E131" s="9">
        <f t="shared" si="31"/>
        <v>100</v>
      </c>
      <c r="F131" s="9">
        <f t="shared" si="31"/>
        <v>100</v>
      </c>
      <c r="G131" s="9">
        <f t="shared" si="31"/>
        <v>100</v>
      </c>
      <c r="H131" s="9">
        <f t="shared" si="31"/>
        <v>100</v>
      </c>
      <c r="I131" s="9">
        <f t="shared" si="31"/>
        <v>100</v>
      </c>
      <c r="J131" s="9">
        <f t="shared" si="31"/>
        <v>100</v>
      </c>
      <c r="K131" s="9">
        <f t="shared" si="31"/>
        <v>100</v>
      </c>
      <c r="L131" s="9">
        <f t="shared" si="31"/>
        <v>100</v>
      </c>
      <c r="M131" s="9">
        <f t="shared" si="31"/>
        <v>100</v>
      </c>
      <c r="N131" s="9">
        <f t="shared" si="31"/>
        <v>100</v>
      </c>
      <c r="O131" s="9">
        <f t="shared" si="31"/>
        <v>100</v>
      </c>
      <c r="P131" s="9">
        <f t="shared" si="31"/>
        <v>100</v>
      </c>
      <c r="Q131" s="9">
        <f t="shared" si="31"/>
        <v>100</v>
      </c>
      <c r="R131" s="9">
        <f t="shared" si="31"/>
        <v>100</v>
      </c>
      <c r="S131" s="9">
        <f t="shared" si="31"/>
        <v>100</v>
      </c>
      <c r="T131" s="9">
        <f t="shared" si="31"/>
        <v>100</v>
      </c>
      <c r="U131" s="9">
        <f t="shared" si="31"/>
        <v>100</v>
      </c>
      <c r="V131" s="9">
        <f t="shared" si="31"/>
        <v>100</v>
      </c>
      <c r="W131" s="9">
        <f t="shared" si="31"/>
        <v>100</v>
      </c>
      <c r="X131" s="9">
        <f t="shared" si="31"/>
        <v>100</v>
      </c>
      <c r="Y131" s="9">
        <f t="shared" si="31"/>
        <v>100</v>
      </c>
      <c r="Z131" s="9">
        <f t="shared" si="31"/>
        <v>100</v>
      </c>
      <c r="AA131" s="9">
        <f t="shared" si="31"/>
        <v>100</v>
      </c>
      <c r="AB131" s="9">
        <f t="shared" si="31"/>
        <v>100</v>
      </c>
      <c r="AC131" s="9">
        <f t="shared" si="31"/>
        <v>100</v>
      </c>
      <c r="AD131" s="9">
        <f t="shared" si="31"/>
        <v>100</v>
      </c>
      <c r="AE131" s="9">
        <f t="shared" si="31"/>
        <v>100</v>
      </c>
      <c r="AF131" s="9">
        <f t="shared" si="31"/>
        <v>100</v>
      </c>
      <c r="AG131" s="9">
        <f t="shared" si="31"/>
        <v>100</v>
      </c>
      <c r="AH131" s="9">
        <f t="shared" si="31"/>
        <v>100</v>
      </c>
      <c r="AI131" s="9">
        <f t="shared" si="31"/>
        <v>100</v>
      </c>
      <c r="AJ131" s="10">
        <f t="shared" si="31"/>
        <v>100</v>
      </c>
      <c r="AK131" s="16">
        <f>SUM(B131:AJ131)</f>
        <v>3500</v>
      </c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</row>
    <row r="132" spans="1:160" x14ac:dyDescent="0.45">
      <c r="A132" t="s">
        <v>42</v>
      </c>
      <c r="B132" s="11">
        <f>B130^2/B131</f>
        <v>339502735.36000001</v>
      </c>
      <c r="C132" s="12">
        <f t="shared" ref="C132:AJ132" si="32">C130^2/C131</f>
        <v>1089330025</v>
      </c>
      <c r="D132" s="12">
        <f t="shared" si="32"/>
        <v>270125660.25</v>
      </c>
      <c r="E132" s="12">
        <f t="shared" si="32"/>
        <v>1089330025</v>
      </c>
      <c r="F132" s="12">
        <f t="shared" si="32"/>
        <v>764395315.28999996</v>
      </c>
      <c r="G132" s="12">
        <f t="shared" si="32"/>
        <v>14755969.8225</v>
      </c>
      <c r="H132" s="12">
        <f t="shared" si="32"/>
        <v>641765955.61000001</v>
      </c>
      <c r="I132" s="12">
        <f t="shared" si="32"/>
        <v>1089330025</v>
      </c>
      <c r="J132" s="12">
        <f t="shared" si="32"/>
        <v>625910331.24000001</v>
      </c>
      <c r="K132" s="12">
        <f t="shared" si="32"/>
        <v>1089330025</v>
      </c>
      <c r="L132" s="12">
        <f t="shared" si="32"/>
        <v>545409316</v>
      </c>
      <c r="M132" s="12">
        <f t="shared" si="32"/>
        <v>72805262.760000005</v>
      </c>
      <c r="N132" s="12">
        <f t="shared" si="32"/>
        <v>511929088.22250003</v>
      </c>
      <c r="O132" s="12">
        <f t="shared" si="32"/>
        <v>73628412.489999995</v>
      </c>
      <c r="P132" s="12">
        <f t="shared" si="32"/>
        <v>431372130.25</v>
      </c>
      <c r="Q132" s="12">
        <f t="shared" si="32"/>
        <v>26044181.2225</v>
      </c>
      <c r="R132" s="12">
        <f t="shared" si="32"/>
        <v>287941870.32249999</v>
      </c>
      <c r="S132" s="12">
        <f t="shared" si="32"/>
        <v>72880369</v>
      </c>
      <c r="T132" s="12">
        <f t="shared" si="32"/>
        <v>284237682.42250001</v>
      </c>
      <c r="U132" s="12">
        <f t="shared" si="32"/>
        <v>72880369</v>
      </c>
      <c r="V132" s="12">
        <f t="shared" si="32"/>
        <v>363321721</v>
      </c>
      <c r="W132" s="12">
        <f t="shared" si="32"/>
        <v>19632431.7225</v>
      </c>
      <c r="X132" s="12">
        <f t="shared" si="32"/>
        <v>521208900</v>
      </c>
      <c r="Y132" s="12">
        <f t="shared" si="32"/>
        <v>356594125.69</v>
      </c>
      <c r="Z132" s="12">
        <f t="shared" si="32"/>
        <v>19632431.7225</v>
      </c>
      <c r="AA132" s="12">
        <f t="shared" si="32"/>
        <v>521208900</v>
      </c>
      <c r="AB132" s="12">
        <f t="shared" si="32"/>
        <v>284875323.0625</v>
      </c>
      <c r="AC132" s="12">
        <f t="shared" si="32"/>
        <v>8740892.25</v>
      </c>
      <c r="AD132" s="12">
        <f t="shared" si="32"/>
        <v>521208900</v>
      </c>
      <c r="AE132" s="12">
        <f t="shared" si="32"/>
        <v>287841762.81</v>
      </c>
      <c r="AF132" s="12">
        <f t="shared" si="32"/>
        <v>19632431.7225</v>
      </c>
      <c r="AG132" s="12">
        <f t="shared" si="32"/>
        <v>521208900</v>
      </c>
      <c r="AH132" s="12">
        <f t="shared" si="32"/>
        <v>305082115.56</v>
      </c>
      <c r="AI132" s="12">
        <f t="shared" si="32"/>
        <v>19632431.7225</v>
      </c>
      <c r="AJ132" s="13">
        <f t="shared" si="32"/>
        <v>521208900</v>
      </c>
      <c r="AK132" s="17">
        <f>SUM(B132:AJ132)</f>
        <v>13683934916.525</v>
      </c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</row>
    <row r="133" spans="1:160" x14ac:dyDescent="0.45">
      <c r="A133" t="s">
        <v>43</v>
      </c>
      <c r="AK133" s="17">
        <f>12*AK132/(AK131*(AK131+1))-3*(AK131+1)</f>
        <v>2897.8421266005626</v>
      </c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</row>
    <row r="134" spans="1:160" x14ac:dyDescent="0.45">
      <c r="A134" t="s">
        <v>44</v>
      </c>
      <c r="AK134" s="17">
        <f>AK133/(1-[1]!TiesCorrection(A3:AI102)/(3500*(3500^2-1)))</f>
        <v>2925.9554430967205</v>
      </c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</row>
    <row r="135" spans="1:160" x14ac:dyDescent="0.45">
      <c r="A135" t="s">
        <v>45</v>
      </c>
      <c r="AK135" s="17">
        <f>COUNTA(B128:AJ128)-1</f>
        <v>34</v>
      </c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</row>
    <row r="136" spans="1:160" x14ac:dyDescent="0.45">
      <c r="A136" t="s">
        <v>33</v>
      </c>
      <c r="AK136" s="17">
        <f>_xlfn.CHISQ.DIST.RT(AK134,AK135)</f>
        <v>0</v>
      </c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</row>
    <row r="137" spans="1:160" x14ac:dyDescent="0.45">
      <c r="A137" t="s">
        <v>34</v>
      </c>
      <c r="AK137" s="17">
        <v>0.05</v>
      </c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</row>
    <row r="138" spans="1:160" x14ac:dyDescent="0.45">
      <c r="A138" t="s">
        <v>46</v>
      </c>
      <c r="AK138" s="18" t="str">
        <f>IF(AK136&lt;AK137,"yes","no")</f>
        <v>yes</v>
      </c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</row>
    <row r="139" spans="1:160" x14ac:dyDescent="0.45"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</row>
    <row r="140" spans="1:160" x14ac:dyDescent="0.45"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</row>
    <row r="141" spans="1:160" x14ac:dyDescent="0.45"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</row>
    <row r="142" spans="1:160" x14ac:dyDescent="0.45"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</row>
    <row r="143" spans="1:160" x14ac:dyDescent="0.45"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</row>
    <row r="144" spans="1:160" x14ac:dyDescent="0.4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</row>
    <row r="145" spans="1:160" x14ac:dyDescent="0.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</row>
    <row r="146" spans="1:160" x14ac:dyDescent="0.4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</row>
    <row r="147" spans="1:160" x14ac:dyDescent="0.4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</row>
    <row r="148" spans="1:160" x14ac:dyDescent="0.4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</row>
  </sheetData>
  <conditionalFormatting sqref="B107:AJ107">
    <cfRule type="top10" dxfId="19" priority="15" bottom="1" rank="1"/>
    <cfRule type="top10" dxfId="18" priority="16" rank="1"/>
  </conditionalFormatting>
  <conditionalFormatting sqref="B111:AJ111">
    <cfRule type="top10" dxfId="17" priority="11" bottom="1" rank="1"/>
    <cfRule type="top10" dxfId="16" priority="12" rank="1"/>
  </conditionalFormatting>
  <conditionalFormatting sqref="B109:AJ109">
    <cfRule type="top10" dxfId="15" priority="5" bottom="1" rank="1"/>
    <cfRule type="top10" dxfId="14" priority="6" rank="1"/>
  </conditionalFormatting>
  <conditionalFormatting sqref="B116:AJ116">
    <cfRule type="top10" dxfId="13" priority="3" bottom="1" rank="1"/>
    <cfRule type="top10" dxfId="12" priority="4" rank="1"/>
  </conditionalFormatting>
  <conditionalFormatting sqref="B117:AJ117">
    <cfRule type="top10" dxfId="11" priority="1" bottom="1" rank="1"/>
    <cfRule type="top10" dxfId="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48"/>
  <sheetViews>
    <sheetView topLeftCell="A93" zoomScale="70" zoomScaleNormal="70" workbookViewId="0">
      <selection activeCell="K23" sqref="K23"/>
    </sheetView>
  </sheetViews>
  <sheetFormatPr defaultRowHeight="14.25" x14ac:dyDescent="0.45"/>
  <cols>
    <col min="36" max="36" width="9.06640625" customWidth="1"/>
  </cols>
  <sheetData>
    <row r="1" spans="1:35" x14ac:dyDescent="0.45">
      <c r="A1" t="s">
        <v>85</v>
      </c>
    </row>
    <row r="2" spans="1:35" x14ac:dyDescent="0.4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</row>
    <row r="3" spans="1:35" x14ac:dyDescent="0.45">
      <c r="A3">
        <v>505</v>
      </c>
      <c r="B3">
        <v>482</v>
      </c>
      <c r="C3">
        <v>509</v>
      </c>
      <c r="D3">
        <v>482</v>
      </c>
      <c r="E3">
        <v>503</v>
      </c>
      <c r="F3">
        <v>461</v>
      </c>
      <c r="G3">
        <v>506</v>
      </c>
      <c r="H3">
        <v>482</v>
      </c>
      <c r="I3">
        <v>507</v>
      </c>
      <c r="J3">
        <v>482</v>
      </c>
      <c r="K3">
        <v>504</v>
      </c>
      <c r="L3">
        <v>489</v>
      </c>
      <c r="M3">
        <v>505</v>
      </c>
      <c r="N3">
        <v>489</v>
      </c>
      <c r="O3">
        <v>501</v>
      </c>
      <c r="P3">
        <v>437</v>
      </c>
      <c r="Q3">
        <v>504</v>
      </c>
      <c r="R3">
        <v>489</v>
      </c>
      <c r="S3">
        <v>506</v>
      </c>
      <c r="T3">
        <v>489</v>
      </c>
      <c r="U3">
        <v>503</v>
      </c>
      <c r="V3">
        <v>457</v>
      </c>
      <c r="W3">
        <v>505</v>
      </c>
      <c r="X3">
        <v>503</v>
      </c>
      <c r="Y3">
        <v>457</v>
      </c>
      <c r="Z3">
        <v>505</v>
      </c>
      <c r="AA3">
        <v>508</v>
      </c>
      <c r="AB3">
        <v>421</v>
      </c>
      <c r="AC3">
        <v>505</v>
      </c>
      <c r="AD3">
        <v>503</v>
      </c>
      <c r="AE3">
        <v>457</v>
      </c>
      <c r="AF3">
        <v>505</v>
      </c>
      <c r="AG3">
        <v>508</v>
      </c>
      <c r="AH3">
        <v>457</v>
      </c>
      <c r="AI3">
        <v>505</v>
      </c>
    </row>
    <row r="4" spans="1:35" x14ac:dyDescent="0.45">
      <c r="A4">
        <v>504</v>
      </c>
      <c r="B4">
        <v>482</v>
      </c>
      <c r="C4">
        <v>505</v>
      </c>
      <c r="D4">
        <v>482</v>
      </c>
      <c r="E4">
        <v>508</v>
      </c>
      <c r="F4">
        <v>474</v>
      </c>
      <c r="G4">
        <v>507</v>
      </c>
      <c r="H4">
        <v>482</v>
      </c>
      <c r="I4">
        <v>502</v>
      </c>
      <c r="J4">
        <v>482</v>
      </c>
      <c r="K4">
        <v>504</v>
      </c>
      <c r="L4">
        <v>498</v>
      </c>
      <c r="M4">
        <v>505</v>
      </c>
      <c r="N4">
        <v>498</v>
      </c>
      <c r="O4">
        <v>507</v>
      </c>
      <c r="P4">
        <v>469</v>
      </c>
      <c r="Q4">
        <v>505</v>
      </c>
      <c r="R4">
        <v>498</v>
      </c>
      <c r="S4">
        <v>505</v>
      </c>
      <c r="T4">
        <v>498</v>
      </c>
      <c r="U4">
        <v>505</v>
      </c>
      <c r="V4">
        <v>467</v>
      </c>
      <c r="W4">
        <v>505</v>
      </c>
      <c r="X4">
        <v>505</v>
      </c>
      <c r="Y4">
        <v>467</v>
      </c>
      <c r="Z4">
        <v>505</v>
      </c>
      <c r="AA4">
        <v>508</v>
      </c>
      <c r="AB4">
        <v>460</v>
      </c>
      <c r="AC4">
        <v>505</v>
      </c>
      <c r="AD4">
        <v>506</v>
      </c>
      <c r="AE4">
        <v>467</v>
      </c>
      <c r="AF4">
        <v>505</v>
      </c>
      <c r="AG4">
        <v>506</v>
      </c>
      <c r="AH4">
        <v>467</v>
      </c>
      <c r="AI4">
        <v>505</v>
      </c>
    </row>
    <row r="5" spans="1:35" x14ac:dyDescent="0.45">
      <c r="A5">
        <v>508</v>
      </c>
      <c r="B5">
        <v>487</v>
      </c>
      <c r="C5">
        <v>504</v>
      </c>
      <c r="D5">
        <v>487</v>
      </c>
      <c r="E5">
        <v>508</v>
      </c>
      <c r="F5">
        <v>463</v>
      </c>
      <c r="G5">
        <v>508</v>
      </c>
      <c r="H5">
        <v>487</v>
      </c>
      <c r="I5">
        <v>508</v>
      </c>
      <c r="J5">
        <v>487</v>
      </c>
      <c r="K5">
        <v>506</v>
      </c>
      <c r="L5">
        <v>492</v>
      </c>
      <c r="M5">
        <v>505</v>
      </c>
      <c r="N5">
        <v>492</v>
      </c>
      <c r="O5">
        <v>506</v>
      </c>
      <c r="P5">
        <v>457</v>
      </c>
      <c r="Q5">
        <v>502</v>
      </c>
      <c r="R5">
        <v>492</v>
      </c>
      <c r="S5">
        <v>504</v>
      </c>
      <c r="T5">
        <v>492</v>
      </c>
      <c r="U5">
        <v>505</v>
      </c>
      <c r="V5">
        <v>482</v>
      </c>
      <c r="W5">
        <v>505</v>
      </c>
      <c r="X5">
        <v>508</v>
      </c>
      <c r="Y5">
        <v>482</v>
      </c>
      <c r="Z5">
        <v>505</v>
      </c>
      <c r="AA5">
        <v>505</v>
      </c>
      <c r="AB5">
        <v>428</v>
      </c>
      <c r="AC5">
        <v>505</v>
      </c>
      <c r="AD5">
        <v>508</v>
      </c>
      <c r="AE5">
        <v>482</v>
      </c>
      <c r="AF5">
        <v>505</v>
      </c>
      <c r="AG5">
        <v>508</v>
      </c>
      <c r="AH5">
        <v>482</v>
      </c>
      <c r="AI5">
        <v>505</v>
      </c>
    </row>
    <row r="6" spans="1:35" x14ac:dyDescent="0.45">
      <c r="A6">
        <v>509</v>
      </c>
      <c r="B6">
        <v>488</v>
      </c>
      <c r="C6">
        <v>504</v>
      </c>
      <c r="D6">
        <v>488</v>
      </c>
      <c r="E6">
        <v>506</v>
      </c>
      <c r="F6">
        <v>483</v>
      </c>
      <c r="G6">
        <v>509</v>
      </c>
      <c r="H6">
        <v>488</v>
      </c>
      <c r="I6">
        <v>508</v>
      </c>
      <c r="J6">
        <v>488</v>
      </c>
      <c r="K6">
        <v>504</v>
      </c>
      <c r="L6">
        <v>490</v>
      </c>
      <c r="M6">
        <v>507</v>
      </c>
      <c r="N6">
        <v>490</v>
      </c>
      <c r="O6">
        <v>503</v>
      </c>
      <c r="P6">
        <v>482</v>
      </c>
      <c r="Q6">
        <v>507</v>
      </c>
      <c r="R6">
        <v>490</v>
      </c>
      <c r="S6">
        <v>503</v>
      </c>
      <c r="T6">
        <v>490</v>
      </c>
      <c r="U6">
        <v>504</v>
      </c>
      <c r="V6">
        <v>481</v>
      </c>
      <c r="W6">
        <v>505</v>
      </c>
      <c r="X6">
        <v>504</v>
      </c>
      <c r="Y6">
        <v>481</v>
      </c>
      <c r="Z6">
        <v>505</v>
      </c>
      <c r="AA6">
        <v>509</v>
      </c>
      <c r="AB6">
        <v>471</v>
      </c>
      <c r="AC6">
        <v>505</v>
      </c>
      <c r="AD6">
        <v>504</v>
      </c>
      <c r="AE6">
        <v>481</v>
      </c>
      <c r="AF6">
        <v>505</v>
      </c>
      <c r="AG6">
        <v>504</v>
      </c>
      <c r="AH6">
        <v>481</v>
      </c>
      <c r="AI6">
        <v>505</v>
      </c>
    </row>
    <row r="7" spans="1:35" x14ac:dyDescent="0.45">
      <c r="A7">
        <v>500</v>
      </c>
      <c r="B7">
        <v>483</v>
      </c>
      <c r="C7">
        <v>507</v>
      </c>
      <c r="D7">
        <v>483</v>
      </c>
      <c r="E7">
        <v>509</v>
      </c>
      <c r="F7">
        <v>479</v>
      </c>
      <c r="G7">
        <v>507</v>
      </c>
      <c r="H7">
        <v>483</v>
      </c>
      <c r="I7">
        <v>507</v>
      </c>
      <c r="J7">
        <v>483</v>
      </c>
      <c r="K7">
        <v>504</v>
      </c>
      <c r="L7">
        <v>493</v>
      </c>
      <c r="M7">
        <v>507</v>
      </c>
      <c r="N7">
        <v>493</v>
      </c>
      <c r="O7">
        <v>503</v>
      </c>
      <c r="P7">
        <v>488</v>
      </c>
      <c r="Q7">
        <v>503</v>
      </c>
      <c r="R7">
        <v>493</v>
      </c>
      <c r="S7">
        <v>505</v>
      </c>
      <c r="T7">
        <v>493</v>
      </c>
      <c r="U7">
        <v>505</v>
      </c>
      <c r="V7">
        <v>487</v>
      </c>
      <c r="W7">
        <v>505</v>
      </c>
      <c r="X7">
        <v>505</v>
      </c>
      <c r="Y7">
        <v>487</v>
      </c>
      <c r="Z7">
        <v>505</v>
      </c>
      <c r="AA7">
        <v>506</v>
      </c>
      <c r="AB7">
        <v>468</v>
      </c>
      <c r="AC7">
        <v>505</v>
      </c>
      <c r="AD7">
        <v>506</v>
      </c>
      <c r="AE7">
        <v>487</v>
      </c>
      <c r="AF7">
        <v>505</v>
      </c>
      <c r="AG7">
        <v>508</v>
      </c>
      <c r="AH7">
        <v>487</v>
      </c>
      <c r="AI7">
        <v>505</v>
      </c>
    </row>
    <row r="8" spans="1:35" x14ac:dyDescent="0.45">
      <c r="A8">
        <v>506</v>
      </c>
      <c r="B8">
        <v>493</v>
      </c>
      <c r="C8">
        <v>504</v>
      </c>
      <c r="D8">
        <v>493</v>
      </c>
      <c r="E8">
        <v>502</v>
      </c>
      <c r="F8">
        <v>477</v>
      </c>
      <c r="G8">
        <v>506</v>
      </c>
      <c r="H8">
        <v>493</v>
      </c>
      <c r="I8">
        <v>507</v>
      </c>
      <c r="J8">
        <v>493</v>
      </c>
      <c r="K8">
        <v>508</v>
      </c>
      <c r="L8">
        <v>498</v>
      </c>
      <c r="M8">
        <v>508</v>
      </c>
      <c r="N8">
        <v>498</v>
      </c>
      <c r="O8">
        <v>501</v>
      </c>
      <c r="P8">
        <v>492</v>
      </c>
      <c r="Q8">
        <v>505</v>
      </c>
      <c r="R8">
        <v>498</v>
      </c>
      <c r="S8">
        <v>505</v>
      </c>
      <c r="T8">
        <v>498</v>
      </c>
      <c r="U8">
        <v>497</v>
      </c>
      <c r="V8">
        <v>474</v>
      </c>
      <c r="W8">
        <v>505</v>
      </c>
      <c r="X8">
        <v>497</v>
      </c>
      <c r="Y8">
        <v>474</v>
      </c>
      <c r="Z8">
        <v>505</v>
      </c>
      <c r="AA8">
        <v>506</v>
      </c>
      <c r="AB8">
        <v>476</v>
      </c>
      <c r="AC8">
        <v>505</v>
      </c>
      <c r="AD8">
        <v>502</v>
      </c>
      <c r="AE8">
        <v>474</v>
      </c>
      <c r="AF8">
        <v>505</v>
      </c>
      <c r="AG8">
        <v>498</v>
      </c>
      <c r="AH8">
        <v>474</v>
      </c>
      <c r="AI8">
        <v>505</v>
      </c>
    </row>
    <row r="9" spans="1:35" x14ac:dyDescent="0.45">
      <c r="A9">
        <v>504</v>
      </c>
      <c r="B9">
        <v>475</v>
      </c>
      <c r="C9">
        <v>504</v>
      </c>
      <c r="D9">
        <v>475</v>
      </c>
      <c r="E9">
        <v>505</v>
      </c>
      <c r="F9">
        <v>477</v>
      </c>
      <c r="G9">
        <v>506</v>
      </c>
      <c r="H9">
        <v>475</v>
      </c>
      <c r="I9">
        <v>509</v>
      </c>
      <c r="J9">
        <v>475</v>
      </c>
      <c r="K9">
        <v>510</v>
      </c>
      <c r="L9">
        <v>489</v>
      </c>
      <c r="M9">
        <v>509</v>
      </c>
      <c r="N9">
        <v>489</v>
      </c>
      <c r="O9">
        <v>502</v>
      </c>
      <c r="P9">
        <v>467</v>
      </c>
      <c r="Q9">
        <v>506</v>
      </c>
      <c r="R9">
        <v>489</v>
      </c>
      <c r="S9">
        <v>506</v>
      </c>
      <c r="T9">
        <v>489</v>
      </c>
      <c r="U9">
        <v>504</v>
      </c>
      <c r="V9">
        <v>476</v>
      </c>
      <c r="W9">
        <v>505</v>
      </c>
      <c r="X9">
        <v>504</v>
      </c>
      <c r="Y9">
        <v>476</v>
      </c>
      <c r="Z9">
        <v>505</v>
      </c>
      <c r="AA9">
        <v>507</v>
      </c>
      <c r="AB9">
        <v>453</v>
      </c>
      <c r="AC9">
        <v>505</v>
      </c>
      <c r="AD9">
        <v>503</v>
      </c>
      <c r="AE9">
        <v>476</v>
      </c>
      <c r="AF9">
        <v>505</v>
      </c>
      <c r="AG9">
        <v>506</v>
      </c>
      <c r="AH9">
        <v>476</v>
      </c>
      <c r="AI9">
        <v>505</v>
      </c>
    </row>
    <row r="10" spans="1:35" x14ac:dyDescent="0.45">
      <c r="A10">
        <v>507</v>
      </c>
      <c r="B10">
        <v>489</v>
      </c>
      <c r="C10">
        <v>506</v>
      </c>
      <c r="D10">
        <v>489</v>
      </c>
      <c r="E10">
        <v>503</v>
      </c>
      <c r="F10">
        <v>485</v>
      </c>
      <c r="G10">
        <v>506</v>
      </c>
      <c r="H10">
        <v>489</v>
      </c>
      <c r="I10">
        <v>507</v>
      </c>
      <c r="J10">
        <v>489</v>
      </c>
      <c r="K10">
        <v>509</v>
      </c>
      <c r="L10">
        <v>492</v>
      </c>
      <c r="M10">
        <v>503</v>
      </c>
      <c r="N10">
        <v>492</v>
      </c>
      <c r="O10">
        <v>502</v>
      </c>
      <c r="P10">
        <v>487</v>
      </c>
      <c r="Q10">
        <v>504</v>
      </c>
      <c r="R10">
        <v>492</v>
      </c>
      <c r="S10">
        <v>503</v>
      </c>
      <c r="T10">
        <v>492</v>
      </c>
      <c r="U10">
        <v>503</v>
      </c>
      <c r="V10">
        <v>474</v>
      </c>
      <c r="W10">
        <v>505</v>
      </c>
      <c r="X10">
        <v>503</v>
      </c>
      <c r="Y10">
        <v>474</v>
      </c>
      <c r="Z10">
        <v>505</v>
      </c>
      <c r="AA10">
        <v>508</v>
      </c>
      <c r="AB10">
        <v>459</v>
      </c>
      <c r="AC10">
        <v>505</v>
      </c>
      <c r="AD10">
        <v>506</v>
      </c>
      <c r="AE10">
        <v>474</v>
      </c>
      <c r="AF10">
        <v>505</v>
      </c>
      <c r="AG10">
        <v>506</v>
      </c>
      <c r="AH10">
        <v>474</v>
      </c>
      <c r="AI10">
        <v>505</v>
      </c>
    </row>
    <row r="11" spans="1:35" x14ac:dyDescent="0.45">
      <c r="A11">
        <v>507</v>
      </c>
      <c r="B11">
        <v>494</v>
      </c>
      <c r="C11">
        <v>503</v>
      </c>
      <c r="D11">
        <v>494</v>
      </c>
      <c r="E11">
        <v>508</v>
      </c>
      <c r="F11">
        <v>483</v>
      </c>
      <c r="G11">
        <v>506</v>
      </c>
      <c r="H11">
        <v>494</v>
      </c>
      <c r="I11">
        <v>508</v>
      </c>
      <c r="J11">
        <v>494</v>
      </c>
      <c r="K11">
        <v>508</v>
      </c>
      <c r="L11">
        <v>488</v>
      </c>
      <c r="M11">
        <v>506</v>
      </c>
      <c r="N11">
        <v>488</v>
      </c>
      <c r="O11">
        <v>504</v>
      </c>
      <c r="P11">
        <v>494</v>
      </c>
      <c r="Q11">
        <v>506</v>
      </c>
      <c r="R11">
        <v>488</v>
      </c>
      <c r="S11">
        <v>506</v>
      </c>
      <c r="T11">
        <v>488</v>
      </c>
      <c r="U11">
        <v>509</v>
      </c>
      <c r="V11">
        <v>484</v>
      </c>
      <c r="W11">
        <v>505</v>
      </c>
      <c r="X11">
        <v>504</v>
      </c>
      <c r="Y11">
        <v>484</v>
      </c>
      <c r="Z11">
        <v>505</v>
      </c>
      <c r="AA11">
        <v>504</v>
      </c>
      <c r="AB11">
        <v>476</v>
      </c>
      <c r="AC11">
        <v>505</v>
      </c>
      <c r="AD11">
        <v>506</v>
      </c>
      <c r="AE11">
        <v>484</v>
      </c>
      <c r="AF11">
        <v>505</v>
      </c>
      <c r="AG11">
        <v>507</v>
      </c>
      <c r="AH11">
        <v>484</v>
      </c>
      <c r="AI11">
        <v>505</v>
      </c>
    </row>
    <row r="12" spans="1:35" x14ac:dyDescent="0.45">
      <c r="A12">
        <v>508</v>
      </c>
      <c r="B12">
        <v>501</v>
      </c>
      <c r="C12">
        <v>507</v>
      </c>
      <c r="D12">
        <v>501</v>
      </c>
      <c r="E12">
        <v>508</v>
      </c>
      <c r="F12">
        <v>493</v>
      </c>
      <c r="G12">
        <v>505</v>
      </c>
      <c r="H12">
        <v>501</v>
      </c>
      <c r="I12">
        <v>503</v>
      </c>
      <c r="J12">
        <v>501</v>
      </c>
      <c r="K12">
        <v>507</v>
      </c>
      <c r="L12">
        <v>496</v>
      </c>
      <c r="M12">
        <v>504</v>
      </c>
      <c r="N12">
        <v>496</v>
      </c>
      <c r="O12">
        <v>501</v>
      </c>
      <c r="P12">
        <v>486</v>
      </c>
      <c r="Q12">
        <v>505</v>
      </c>
      <c r="R12">
        <v>496</v>
      </c>
      <c r="S12">
        <v>506</v>
      </c>
      <c r="T12">
        <v>496</v>
      </c>
      <c r="U12">
        <v>506</v>
      </c>
      <c r="V12">
        <v>491</v>
      </c>
      <c r="W12">
        <v>505</v>
      </c>
      <c r="X12">
        <v>506</v>
      </c>
      <c r="Y12">
        <v>491</v>
      </c>
      <c r="Z12">
        <v>505</v>
      </c>
      <c r="AA12">
        <v>506</v>
      </c>
      <c r="AB12">
        <v>485</v>
      </c>
      <c r="AC12">
        <v>505</v>
      </c>
      <c r="AD12">
        <v>506</v>
      </c>
      <c r="AE12">
        <v>491</v>
      </c>
      <c r="AF12">
        <v>505</v>
      </c>
      <c r="AG12">
        <v>504</v>
      </c>
      <c r="AH12">
        <v>491</v>
      </c>
      <c r="AI12">
        <v>505</v>
      </c>
    </row>
    <row r="13" spans="1:35" x14ac:dyDescent="0.45">
      <c r="A13">
        <v>502</v>
      </c>
      <c r="B13">
        <v>488</v>
      </c>
      <c r="C13">
        <v>502</v>
      </c>
      <c r="D13">
        <v>488</v>
      </c>
      <c r="E13">
        <v>506</v>
      </c>
      <c r="F13">
        <v>485</v>
      </c>
      <c r="G13">
        <v>505</v>
      </c>
      <c r="H13">
        <v>488</v>
      </c>
      <c r="I13">
        <v>506</v>
      </c>
      <c r="J13">
        <v>488</v>
      </c>
      <c r="K13">
        <v>505</v>
      </c>
      <c r="L13">
        <v>491</v>
      </c>
      <c r="M13">
        <v>506</v>
      </c>
      <c r="N13">
        <v>491</v>
      </c>
      <c r="O13">
        <v>504</v>
      </c>
      <c r="P13">
        <v>488</v>
      </c>
      <c r="Q13">
        <v>502</v>
      </c>
      <c r="R13">
        <v>491</v>
      </c>
      <c r="S13">
        <v>505</v>
      </c>
      <c r="T13">
        <v>491</v>
      </c>
      <c r="U13">
        <v>506</v>
      </c>
      <c r="V13">
        <v>492</v>
      </c>
      <c r="W13">
        <v>505</v>
      </c>
      <c r="X13">
        <v>504</v>
      </c>
      <c r="Y13">
        <v>492</v>
      </c>
      <c r="Z13">
        <v>505</v>
      </c>
      <c r="AA13">
        <v>505</v>
      </c>
      <c r="AB13">
        <v>486</v>
      </c>
      <c r="AC13">
        <v>505</v>
      </c>
      <c r="AD13">
        <v>506</v>
      </c>
      <c r="AE13">
        <v>492</v>
      </c>
      <c r="AF13">
        <v>505</v>
      </c>
      <c r="AG13">
        <v>508</v>
      </c>
      <c r="AH13">
        <v>492</v>
      </c>
      <c r="AI13">
        <v>505</v>
      </c>
    </row>
    <row r="14" spans="1:35" x14ac:dyDescent="0.45">
      <c r="A14">
        <v>508</v>
      </c>
      <c r="B14">
        <v>471</v>
      </c>
      <c r="C14">
        <v>502</v>
      </c>
      <c r="D14">
        <v>474</v>
      </c>
      <c r="E14">
        <v>505</v>
      </c>
      <c r="F14">
        <v>446</v>
      </c>
      <c r="G14">
        <v>503</v>
      </c>
      <c r="H14">
        <v>474</v>
      </c>
      <c r="I14">
        <v>507</v>
      </c>
      <c r="J14">
        <v>474</v>
      </c>
      <c r="K14">
        <v>504</v>
      </c>
      <c r="L14">
        <v>473</v>
      </c>
      <c r="M14">
        <v>507</v>
      </c>
      <c r="N14">
        <v>473</v>
      </c>
      <c r="O14">
        <v>500</v>
      </c>
      <c r="P14">
        <v>462</v>
      </c>
      <c r="Q14">
        <v>506</v>
      </c>
      <c r="R14">
        <v>473</v>
      </c>
      <c r="S14">
        <v>506</v>
      </c>
      <c r="T14">
        <v>473</v>
      </c>
      <c r="U14">
        <v>507</v>
      </c>
      <c r="V14">
        <v>452</v>
      </c>
      <c r="W14">
        <v>505</v>
      </c>
      <c r="X14">
        <v>507</v>
      </c>
      <c r="Y14">
        <v>452</v>
      </c>
      <c r="Z14">
        <v>505</v>
      </c>
      <c r="AA14">
        <v>507</v>
      </c>
      <c r="AB14">
        <v>449</v>
      </c>
      <c r="AC14">
        <v>505</v>
      </c>
      <c r="AD14">
        <v>507</v>
      </c>
      <c r="AE14">
        <v>452</v>
      </c>
      <c r="AF14">
        <v>505</v>
      </c>
      <c r="AG14">
        <v>508</v>
      </c>
      <c r="AH14">
        <v>452</v>
      </c>
      <c r="AI14">
        <v>505</v>
      </c>
    </row>
    <row r="15" spans="1:35" x14ac:dyDescent="0.45">
      <c r="A15">
        <v>507</v>
      </c>
      <c r="B15">
        <v>482</v>
      </c>
      <c r="C15">
        <v>504</v>
      </c>
      <c r="D15">
        <v>482</v>
      </c>
      <c r="E15">
        <v>504</v>
      </c>
      <c r="F15">
        <v>482</v>
      </c>
      <c r="G15">
        <v>505</v>
      </c>
      <c r="H15">
        <v>482</v>
      </c>
      <c r="I15">
        <v>505</v>
      </c>
      <c r="J15">
        <v>482</v>
      </c>
      <c r="K15">
        <v>506</v>
      </c>
      <c r="L15">
        <v>493</v>
      </c>
      <c r="M15">
        <v>507</v>
      </c>
      <c r="N15">
        <v>493</v>
      </c>
      <c r="O15">
        <v>504</v>
      </c>
      <c r="P15">
        <v>478</v>
      </c>
      <c r="Q15">
        <v>507</v>
      </c>
      <c r="R15">
        <v>493</v>
      </c>
      <c r="S15">
        <v>505</v>
      </c>
      <c r="T15">
        <v>493</v>
      </c>
      <c r="U15">
        <v>507</v>
      </c>
      <c r="V15">
        <v>467</v>
      </c>
      <c r="W15">
        <v>505</v>
      </c>
      <c r="X15">
        <v>507</v>
      </c>
      <c r="Y15">
        <v>467</v>
      </c>
      <c r="Z15">
        <v>505</v>
      </c>
      <c r="AA15">
        <v>505</v>
      </c>
      <c r="AB15">
        <v>467</v>
      </c>
      <c r="AC15">
        <v>505</v>
      </c>
      <c r="AD15">
        <v>504</v>
      </c>
      <c r="AE15">
        <v>467</v>
      </c>
      <c r="AF15">
        <v>505</v>
      </c>
      <c r="AG15">
        <v>504</v>
      </c>
      <c r="AH15">
        <v>467</v>
      </c>
      <c r="AI15">
        <v>505</v>
      </c>
    </row>
    <row r="16" spans="1:35" x14ac:dyDescent="0.45">
      <c r="A16">
        <v>506</v>
      </c>
      <c r="B16">
        <v>490</v>
      </c>
      <c r="C16">
        <v>503</v>
      </c>
      <c r="D16">
        <v>490</v>
      </c>
      <c r="E16">
        <v>505</v>
      </c>
      <c r="F16">
        <v>479</v>
      </c>
      <c r="G16">
        <v>508</v>
      </c>
      <c r="H16">
        <v>490</v>
      </c>
      <c r="I16">
        <v>510</v>
      </c>
      <c r="J16">
        <v>490</v>
      </c>
      <c r="K16">
        <v>503</v>
      </c>
      <c r="L16">
        <v>497</v>
      </c>
      <c r="M16">
        <v>505</v>
      </c>
      <c r="N16">
        <v>497</v>
      </c>
      <c r="O16">
        <v>502</v>
      </c>
      <c r="P16">
        <v>493</v>
      </c>
      <c r="Q16">
        <v>506</v>
      </c>
      <c r="R16">
        <v>497</v>
      </c>
      <c r="S16">
        <v>506</v>
      </c>
      <c r="T16">
        <v>497</v>
      </c>
      <c r="U16">
        <v>504</v>
      </c>
      <c r="V16">
        <v>491</v>
      </c>
      <c r="W16">
        <v>505</v>
      </c>
      <c r="X16">
        <v>504</v>
      </c>
      <c r="Y16">
        <v>491</v>
      </c>
      <c r="Z16">
        <v>505</v>
      </c>
      <c r="AA16">
        <v>500</v>
      </c>
      <c r="AB16">
        <v>478</v>
      </c>
      <c r="AC16">
        <v>505</v>
      </c>
      <c r="AD16">
        <v>502</v>
      </c>
      <c r="AE16">
        <v>491</v>
      </c>
      <c r="AF16">
        <v>505</v>
      </c>
      <c r="AG16">
        <v>502</v>
      </c>
      <c r="AH16">
        <v>491</v>
      </c>
      <c r="AI16">
        <v>505</v>
      </c>
    </row>
    <row r="17" spans="1:35" x14ac:dyDescent="0.45">
      <c r="A17">
        <v>508</v>
      </c>
      <c r="B17">
        <v>477</v>
      </c>
      <c r="C17">
        <v>507</v>
      </c>
      <c r="D17">
        <v>477</v>
      </c>
      <c r="E17">
        <v>506</v>
      </c>
      <c r="F17">
        <v>469</v>
      </c>
      <c r="G17">
        <v>509</v>
      </c>
      <c r="H17">
        <v>477</v>
      </c>
      <c r="I17">
        <v>505</v>
      </c>
      <c r="J17">
        <v>477</v>
      </c>
      <c r="K17">
        <v>502</v>
      </c>
      <c r="L17">
        <v>492</v>
      </c>
      <c r="M17">
        <v>506</v>
      </c>
      <c r="N17">
        <v>492</v>
      </c>
      <c r="O17">
        <v>502</v>
      </c>
      <c r="P17">
        <v>477</v>
      </c>
      <c r="Q17">
        <v>505</v>
      </c>
      <c r="R17">
        <v>492</v>
      </c>
      <c r="S17">
        <v>507</v>
      </c>
      <c r="T17">
        <v>492</v>
      </c>
      <c r="U17">
        <v>505</v>
      </c>
      <c r="V17">
        <v>478</v>
      </c>
      <c r="W17">
        <v>505</v>
      </c>
      <c r="X17">
        <v>505</v>
      </c>
      <c r="Y17">
        <v>478</v>
      </c>
      <c r="Z17">
        <v>505</v>
      </c>
      <c r="AA17">
        <v>505</v>
      </c>
      <c r="AB17">
        <v>461</v>
      </c>
      <c r="AC17">
        <v>505</v>
      </c>
      <c r="AD17">
        <v>509</v>
      </c>
      <c r="AE17">
        <v>478</v>
      </c>
      <c r="AF17">
        <v>505</v>
      </c>
      <c r="AG17">
        <v>509</v>
      </c>
      <c r="AH17">
        <v>478</v>
      </c>
      <c r="AI17">
        <v>505</v>
      </c>
    </row>
    <row r="18" spans="1:35" x14ac:dyDescent="0.45">
      <c r="A18">
        <v>506</v>
      </c>
      <c r="B18">
        <v>499</v>
      </c>
      <c r="C18">
        <v>508</v>
      </c>
      <c r="D18">
        <v>499</v>
      </c>
      <c r="E18">
        <v>502</v>
      </c>
      <c r="F18">
        <v>482</v>
      </c>
      <c r="G18">
        <v>508</v>
      </c>
      <c r="H18">
        <v>499</v>
      </c>
      <c r="I18">
        <v>504</v>
      </c>
      <c r="J18">
        <v>499</v>
      </c>
      <c r="K18">
        <v>505</v>
      </c>
      <c r="L18">
        <v>496</v>
      </c>
      <c r="M18">
        <v>504</v>
      </c>
      <c r="N18">
        <v>496</v>
      </c>
      <c r="O18">
        <v>504</v>
      </c>
      <c r="P18">
        <v>484</v>
      </c>
      <c r="Q18">
        <v>502</v>
      </c>
      <c r="R18">
        <v>496</v>
      </c>
      <c r="S18">
        <v>504</v>
      </c>
      <c r="T18">
        <v>496</v>
      </c>
      <c r="U18">
        <v>504</v>
      </c>
      <c r="V18">
        <v>488</v>
      </c>
      <c r="W18">
        <v>505</v>
      </c>
      <c r="X18">
        <v>504</v>
      </c>
      <c r="Y18">
        <v>488</v>
      </c>
      <c r="Z18">
        <v>505</v>
      </c>
      <c r="AA18">
        <v>509</v>
      </c>
      <c r="AB18">
        <v>478</v>
      </c>
      <c r="AC18">
        <v>505</v>
      </c>
      <c r="AD18">
        <v>505</v>
      </c>
      <c r="AE18">
        <v>488</v>
      </c>
      <c r="AF18">
        <v>505</v>
      </c>
      <c r="AG18">
        <v>503</v>
      </c>
      <c r="AH18">
        <v>488</v>
      </c>
      <c r="AI18">
        <v>505</v>
      </c>
    </row>
    <row r="19" spans="1:35" x14ac:dyDescent="0.45">
      <c r="A19">
        <v>502</v>
      </c>
      <c r="B19">
        <v>474</v>
      </c>
      <c r="C19">
        <v>508</v>
      </c>
      <c r="D19">
        <v>474</v>
      </c>
      <c r="E19">
        <v>501</v>
      </c>
      <c r="F19">
        <v>470</v>
      </c>
      <c r="G19">
        <v>508</v>
      </c>
      <c r="H19">
        <v>474</v>
      </c>
      <c r="I19">
        <v>503</v>
      </c>
      <c r="J19">
        <v>474</v>
      </c>
      <c r="K19">
        <v>506</v>
      </c>
      <c r="L19">
        <v>473</v>
      </c>
      <c r="M19">
        <v>505</v>
      </c>
      <c r="N19">
        <v>473</v>
      </c>
      <c r="O19">
        <v>503</v>
      </c>
      <c r="P19">
        <v>413</v>
      </c>
      <c r="Q19">
        <v>501</v>
      </c>
      <c r="R19">
        <v>473</v>
      </c>
      <c r="S19">
        <v>504</v>
      </c>
      <c r="T19">
        <v>473</v>
      </c>
      <c r="U19">
        <v>503</v>
      </c>
      <c r="V19">
        <v>412</v>
      </c>
      <c r="W19">
        <v>505</v>
      </c>
      <c r="X19">
        <v>503</v>
      </c>
      <c r="Y19">
        <v>412</v>
      </c>
      <c r="Z19">
        <v>505</v>
      </c>
      <c r="AA19">
        <v>508</v>
      </c>
      <c r="AB19">
        <v>365</v>
      </c>
      <c r="AC19">
        <v>505</v>
      </c>
      <c r="AD19">
        <v>506</v>
      </c>
      <c r="AE19">
        <v>412</v>
      </c>
      <c r="AF19">
        <v>505</v>
      </c>
      <c r="AG19">
        <v>507</v>
      </c>
      <c r="AH19">
        <v>412</v>
      </c>
      <c r="AI19">
        <v>505</v>
      </c>
    </row>
    <row r="20" spans="1:35" x14ac:dyDescent="0.45">
      <c r="A20">
        <v>505</v>
      </c>
      <c r="B20">
        <v>497</v>
      </c>
      <c r="C20">
        <v>504</v>
      </c>
      <c r="D20">
        <v>497</v>
      </c>
      <c r="E20">
        <v>504</v>
      </c>
      <c r="F20">
        <v>483</v>
      </c>
      <c r="G20">
        <v>509</v>
      </c>
      <c r="H20">
        <v>497</v>
      </c>
      <c r="I20">
        <v>506</v>
      </c>
      <c r="J20">
        <v>497</v>
      </c>
      <c r="K20">
        <v>507</v>
      </c>
      <c r="L20">
        <v>504</v>
      </c>
      <c r="M20">
        <v>504</v>
      </c>
      <c r="N20">
        <v>504</v>
      </c>
      <c r="O20">
        <v>507</v>
      </c>
      <c r="P20">
        <v>488</v>
      </c>
      <c r="Q20">
        <v>507</v>
      </c>
      <c r="R20">
        <v>504</v>
      </c>
      <c r="S20">
        <v>506</v>
      </c>
      <c r="T20">
        <v>504</v>
      </c>
      <c r="U20">
        <v>508</v>
      </c>
      <c r="V20">
        <v>486</v>
      </c>
      <c r="W20">
        <v>505</v>
      </c>
      <c r="X20">
        <v>508</v>
      </c>
      <c r="Y20">
        <v>486</v>
      </c>
      <c r="Z20">
        <v>505</v>
      </c>
      <c r="AA20">
        <v>507</v>
      </c>
      <c r="AB20">
        <v>478</v>
      </c>
      <c r="AC20">
        <v>505</v>
      </c>
      <c r="AD20">
        <v>503</v>
      </c>
      <c r="AE20">
        <v>486</v>
      </c>
      <c r="AF20">
        <v>505</v>
      </c>
      <c r="AG20">
        <v>507</v>
      </c>
      <c r="AH20">
        <v>486</v>
      </c>
      <c r="AI20">
        <v>505</v>
      </c>
    </row>
    <row r="21" spans="1:35" x14ac:dyDescent="0.45">
      <c r="A21">
        <v>505</v>
      </c>
      <c r="B21">
        <v>484</v>
      </c>
      <c r="C21">
        <v>509</v>
      </c>
      <c r="D21">
        <v>484</v>
      </c>
      <c r="E21">
        <v>506</v>
      </c>
      <c r="F21">
        <v>470</v>
      </c>
      <c r="G21">
        <v>505</v>
      </c>
      <c r="H21">
        <v>484</v>
      </c>
      <c r="I21">
        <v>506</v>
      </c>
      <c r="J21">
        <v>484</v>
      </c>
      <c r="K21">
        <v>507</v>
      </c>
      <c r="L21">
        <v>495</v>
      </c>
      <c r="M21">
        <v>501</v>
      </c>
      <c r="N21">
        <v>495</v>
      </c>
      <c r="O21">
        <v>499</v>
      </c>
      <c r="P21">
        <v>485</v>
      </c>
      <c r="Q21">
        <v>504</v>
      </c>
      <c r="R21">
        <v>495</v>
      </c>
      <c r="S21">
        <v>505</v>
      </c>
      <c r="T21">
        <v>495</v>
      </c>
      <c r="U21">
        <v>505</v>
      </c>
      <c r="V21">
        <v>479</v>
      </c>
      <c r="W21">
        <v>505</v>
      </c>
      <c r="X21">
        <v>505</v>
      </c>
      <c r="Y21">
        <v>479</v>
      </c>
      <c r="Z21">
        <v>505</v>
      </c>
      <c r="AA21">
        <v>508</v>
      </c>
      <c r="AB21">
        <v>456</v>
      </c>
      <c r="AC21">
        <v>505</v>
      </c>
      <c r="AD21">
        <v>511</v>
      </c>
      <c r="AE21">
        <v>479</v>
      </c>
      <c r="AF21">
        <v>505</v>
      </c>
      <c r="AG21">
        <v>504</v>
      </c>
      <c r="AH21">
        <v>479</v>
      </c>
      <c r="AI21">
        <v>505</v>
      </c>
    </row>
    <row r="22" spans="1:35" x14ac:dyDescent="0.45">
      <c r="A22">
        <v>505</v>
      </c>
      <c r="B22">
        <v>501</v>
      </c>
      <c r="C22">
        <v>506</v>
      </c>
      <c r="D22">
        <v>501</v>
      </c>
      <c r="E22">
        <v>503</v>
      </c>
      <c r="F22">
        <v>484</v>
      </c>
      <c r="G22">
        <v>507</v>
      </c>
      <c r="H22">
        <v>501</v>
      </c>
      <c r="I22">
        <v>505</v>
      </c>
      <c r="J22">
        <v>501</v>
      </c>
      <c r="K22">
        <v>505</v>
      </c>
      <c r="L22">
        <v>495</v>
      </c>
      <c r="M22">
        <v>506</v>
      </c>
      <c r="N22">
        <v>495</v>
      </c>
      <c r="O22">
        <v>498</v>
      </c>
      <c r="P22">
        <v>479</v>
      </c>
      <c r="Q22">
        <v>506</v>
      </c>
      <c r="R22">
        <v>496</v>
      </c>
      <c r="S22">
        <v>505</v>
      </c>
      <c r="T22">
        <v>496</v>
      </c>
      <c r="U22">
        <v>510</v>
      </c>
      <c r="V22">
        <v>479</v>
      </c>
      <c r="W22">
        <v>505</v>
      </c>
      <c r="X22">
        <v>508</v>
      </c>
      <c r="Y22">
        <v>479</v>
      </c>
      <c r="Z22">
        <v>505</v>
      </c>
      <c r="AA22">
        <v>505</v>
      </c>
      <c r="AB22">
        <v>470</v>
      </c>
      <c r="AC22">
        <v>505</v>
      </c>
      <c r="AD22">
        <v>509</v>
      </c>
      <c r="AE22">
        <v>479</v>
      </c>
      <c r="AF22">
        <v>505</v>
      </c>
      <c r="AG22">
        <v>511</v>
      </c>
      <c r="AH22">
        <v>479</v>
      </c>
      <c r="AI22">
        <v>505</v>
      </c>
    </row>
    <row r="23" spans="1:35" x14ac:dyDescent="0.45">
      <c r="A23">
        <v>504</v>
      </c>
      <c r="B23">
        <v>484</v>
      </c>
      <c r="C23">
        <v>504</v>
      </c>
      <c r="D23">
        <v>484</v>
      </c>
      <c r="E23">
        <v>504</v>
      </c>
      <c r="F23">
        <v>478</v>
      </c>
      <c r="G23">
        <v>509</v>
      </c>
      <c r="H23">
        <v>481</v>
      </c>
      <c r="I23">
        <v>506</v>
      </c>
      <c r="J23">
        <v>481</v>
      </c>
      <c r="K23">
        <v>503</v>
      </c>
      <c r="L23">
        <v>491</v>
      </c>
      <c r="M23">
        <v>507</v>
      </c>
      <c r="N23">
        <v>494</v>
      </c>
      <c r="O23">
        <v>505</v>
      </c>
      <c r="P23">
        <v>484</v>
      </c>
      <c r="Q23">
        <v>501</v>
      </c>
      <c r="R23">
        <v>494</v>
      </c>
      <c r="S23">
        <v>500</v>
      </c>
      <c r="T23">
        <v>494</v>
      </c>
      <c r="U23">
        <v>507</v>
      </c>
      <c r="V23">
        <v>485</v>
      </c>
      <c r="W23">
        <v>505</v>
      </c>
      <c r="X23">
        <v>507</v>
      </c>
      <c r="Y23">
        <v>485</v>
      </c>
      <c r="Z23">
        <v>505</v>
      </c>
      <c r="AA23">
        <v>506</v>
      </c>
      <c r="AB23">
        <v>468</v>
      </c>
      <c r="AC23">
        <v>505</v>
      </c>
      <c r="AD23">
        <v>505</v>
      </c>
      <c r="AE23">
        <v>485</v>
      </c>
      <c r="AF23">
        <v>505</v>
      </c>
      <c r="AG23">
        <v>505</v>
      </c>
      <c r="AH23">
        <v>485</v>
      </c>
      <c r="AI23">
        <v>505</v>
      </c>
    </row>
    <row r="24" spans="1:35" x14ac:dyDescent="0.45">
      <c r="A24">
        <v>506</v>
      </c>
      <c r="B24">
        <v>480</v>
      </c>
      <c r="C24">
        <v>503</v>
      </c>
      <c r="D24">
        <v>480</v>
      </c>
      <c r="E24">
        <v>504</v>
      </c>
      <c r="F24">
        <v>471</v>
      </c>
      <c r="G24">
        <v>506</v>
      </c>
      <c r="H24">
        <v>480</v>
      </c>
      <c r="I24">
        <v>509</v>
      </c>
      <c r="J24">
        <v>480</v>
      </c>
      <c r="K24">
        <v>506</v>
      </c>
      <c r="L24">
        <v>489</v>
      </c>
      <c r="M24">
        <v>505</v>
      </c>
      <c r="N24">
        <v>489</v>
      </c>
      <c r="O24">
        <v>502</v>
      </c>
      <c r="P24">
        <v>469</v>
      </c>
      <c r="Q24">
        <v>504</v>
      </c>
      <c r="R24">
        <v>489</v>
      </c>
      <c r="S24">
        <v>506</v>
      </c>
      <c r="T24">
        <v>489</v>
      </c>
      <c r="U24">
        <v>510</v>
      </c>
      <c r="V24">
        <v>457</v>
      </c>
      <c r="W24">
        <v>505</v>
      </c>
      <c r="X24">
        <v>510</v>
      </c>
      <c r="Y24">
        <v>457</v>
      </c>
      <c r="Z24">
        <v>505</v>
      </c>
      <c r="AA24">
        <v>509</v>
      </c>
      <c r="AB24">
        <v>451</v>
      </c>
      <c r="AC24">
        <v>505</v>
      </c>
      <c r="AD24">
        <v>511</v>
      </c>
      <c r="AE24">
        <v>457</v>
      </c>
      <c r="AF24">
        <v>505</v>
      </c>
      <c r="AG24">
        <v>510</v>
      </c>
      <c r="AH24">
        <v>457</v>
      </c>
      <c r="AI24">
        <v>505</v>
      </c>
    </row>
    <row r="25" spans="1:35" x14ac:dyDescent="0.45">
      <c r="A25">
        <v>507</v>
      </c>
      <c r="B25">
        <v>488</v>
      </c>
      <c r="C25">
        <v>506</v>
      </c>
      <c r="D25">
        <v>488</v>
      </c>
      <c r="E25">
        <v>505</v>
      </c>
      <c r="F25">
        <v>480</v>
      </c>
      <c r="G25">
        <v>507</v>
      </c>
      <c r="H25">
        <v>488</v>
      </c>
      <c r="I25">
        <v>506</v>
      </c>
      <c r="J25">
        <v>488</v>
      </c>
      <c r="K25">
        <v>506</v>
      </c>
      <c r="L25">
        <v>494</v>
      </c>
      <c r="M25">
        <v>505</v>
      </c>
      <c r="N25">
        <v>494</v>
      </c>
      <c r="O25">
        <v>501</v>
      </c>
      <c r="P25">
        <v>479</v>
      </c>
      <c r="Q25">
        <v>505</v>
      </c>
      <c r="R25">
        <v>494</v>
      </c>
      <c r="S25">
        <v>506</v>
      </c>
      <c r="T25">
        <v>494</v>
      </c>
      <c r="U25">
        <v>508</v>
      </c>
      <c r="V25">
        <v>482</v>
      </c>
      <c r="W25">
        <v>505</v>
      </c>
      <c r="X25">
        <v>508</v>
      </c>
      <c r="Y25">
        <v>482</v>
      </c>
      <c r="Z25">
        <v>505</v>
      </c>
      <c r="AA25">
        <v>504</v>
      </c>
      <c r="AB25">
        <v>463</v>
      </c>
      <c r="AC25">
        <v>505</v>
      </c>
      <c r="AD25">
        <v>508</v>
      </c>
      <c r="AE25">
        <v>482</v>
      </c>
      <c r="AF25">
        <v>505</v>
      </c>
      <c r="AG25">
        <v>506</v>
      </c>
      <c r="AH25">
        <v>482</v>
      </c>
      <c r="AI25">
        <v>505</v>
      </c>
    </row>
    <row r="26" spans="1:35" x14ac:dyDescent="0.45">
      <c r="A26">
        <v>500</v>
      </c>
      <c r="B26">
        <v>475</v>
      </c>
      <c r="C26">
        <v>500</v>
      </c>
      <c r="D26">
        <v>475</v>
      </c>
      <c r="E26">
        <v>504</v>
      </c>
      <c r="F26">
        <v>462</v>
      </c>
      <c r="G26">
        <v>506</v>
      </c>
      <c r="H26">
        <v>475</v>
      </c>
      <c r="I26">
        <v>503</v>
      </c>
      <c r="J26">
        <v>475</v>
      </c>
      <c r="K26">
        <v>505</v>
      </c>
      <c r="L26">
        <v>487</v>
      </c>
      <c r="M26">
        <v>506</v>
      </c>
      <c r="N26">
        <v>487</v>
      </c>
      <c r="O26">
        <v>500</v>
      </c>
      <c r="P26">
        <v>473</v>
      </c>
      <c r="Q26">
        <v>507</v>
      </c>
      <c r="R26">
        <v>487</v>
      </c>
      <c r="S26">
        <v>507</v>
      </c>
      <c r="T26">
        <v>487</v>
      </c>
      <c r="U26">
        <v>506</v>
      </c>
      <c r="V26">
        <v>472</v>
      </c>
      <c r="W26">
        <v>505</v>
      </c>
      <c r="X26">
        <v>506</v>
      </c>
      <c r="Y26">
        <v>472</v>
      </c>
      <c r="Z26">
        <v>505</v>
      </c>
      <c r="AA26">
        <v>505</v>
      </c>
      <c r="AB26">
        <v>453</v>
      </c>
      <c r="AC26">
        <v>505</v>
      </c>
      <c r="AD26">
        <v>509</v>
      </c>
      <c r="AE26">
        <v>472</v>
      </c>
      <c r="AF26">
        <v>505</v>
      </c>
      <c r="AG26">
        <v>506</v>
      </c>
      <c r="AH26">
        <v>472</v>
      </c>
      <c r="AI26">
        <v>505</v>
      </c>
    </row>
    <row r="27" spans="1:35" x14ac:dyDescent="0.45">
      <c r="A27">
        <v>508</v>
      </c>
      <c r="B27">
        <v>490</v>
      </c>
      <c r="C27">
        <v>503</v>
      </c>
      <c r="D27">
        <v>490</v>
      </c>
      <c r="E27">
        <v>503</v>
      </c>
      <c r="F27">
        <v>485</v>
      </c>
      <c r="G27">
        <v>505</v>
      </c>
      <c r="H27">
        <v>490</v>
      </c>
      <c r="I27">
        <v>504</v>
      </c>
      <c r="J27">
        <v>490</v>
      </c>
      <c r="K27">
        <v>507</v>
      </c>
      <c r="L27">
        <v>500</v>
      </c>
      <c r="M27">
        <v>506</v>
      </c>
      <c r="N27">
        <v>500</v>
      </c>
      <c r="O27">
        <v>505</v>
      </c>
      <c r="P27">
        <v>488</v>
      </c>
      <c r="Q27">
        <v>507</v>
      </c>
      <c r="R27">
        <v>500</v>
      </c>
      <c r="S27">
        <v>505</v>
      </c>
      <c r="T27">
        <v>500</v>
      </c>
      <c r="U27">
        <v>506</v>
      </c>
      <c r="V27">
        <v>495</v>
      </c>
      <c r="W27">
        <v>505</v>
      </c>
      <c r="X27">
        <v>506</v>
      </c>
      <c r="Y27">
        <v>495</v>
      </c>
      <c r="Z27">
        <v>505</v>
      </c>
      <c r="AA27">
        <v>508</v>
      </c>
      <c r="AB27">
        <v>474</v>
      </c>
      <c r="AC27">
        <v>505</v>
      </c>
      <c r="AD27">
        <v>505</v>
      </c>
      <c r="AE27">
        <v>495</v>
      </c>
      <c r="AF27">
        <v>505</v>
      </c>
      <c r="AG27">
        <v>505</v>
      </c>
      <c r="AH27">
        <v>495</v>
      </c>
      <c r="AI27">
        <v>505</v>
      </c>
    </row>
    <row r="28" spans="1:35" x14ac:dyDescent="0.45">
      <c r="A28">
        <v>504</v>
      </c>
      <c r="B28">
        <v>499</v>
      </c>
      <c r="C28">
        <v>506</v>
      </c>
      <c r="D28">
        <v>499</v>
      </c>
      <c r="E28">
        <v>502</v>
      </c>
      <c r="F28">
        <v>471</v>
      </c>
      <c r="G28">
        <v>506</v>
      </c>
      <c r="H28">
        <v>499</v>
      </c>
      <c r="I28">
        <v>506</v>
      </c>
      <c r="J28">
        <v>499</v>
      </c>
      <c r="K28">
        <v>506</v>
      </c>
      <c r="L28">
        <v>498</v>
      </c>
      <c r="M28">
        <v>504</v>
      </c>
      <c r="N28">
        <v>498</v>
      </c>
      <c r="O28">
        <v>506</v>
      </c>
      <c r="P28">
        <v>488</v>
      </c>
      <c r="Q28">
        <v>502</v>
      </c>
      <c r="R28">
        <v>498</v>
      </c>
      <c r="S28">
        <v>504</v>
      </c>
      <c r="T28">
        <v>498</v>
      </c>
      <c r="U28">
        <v>507</v>
      </c>
      <c r="V28">
        <v>483</v>
      </c>
      <c r="W28">
        <v>505</v>
      </c>
      <c r="X28">
        <v>509</v>
      </c>
      <c r="Y28">
        <v>483</v>
      </c>
      <c r="Z28">
        <v>505</v>
      </c>
      <c r="AA28">
        <v>508</v>
      </c>
      <c r="AB28">
        <v>475</v>
      </c>
      <c r="AC28">
        <v>505</v>
      </c>
      <c r="AD28">
        <v>506</v>
      </c>
      <c r="AE28">
        <v>483</v>
      </c>
      <c r="AF28">
        <v>505</v>
      </c>
      <c r="AG28">
        <v>504</v>
      </c>
      <c r="AH28">
        <v>483</v>
      </c>
      <c r="AI28">
        <v>505</v>
      </c>
    </row>
    <row r="29" spans="1:35" x14ac:dyDescent="0.45">
      <c r="A29">
        <v>508</v>
      </c>
      <c r="B29">
        <v>492</v>
      </c>
      <c r="C29">
        <v>505</v>
      </c>
      <c r="D29">
        <v>492</v>
      </c>
      <c r="E29">
        <v>503</v>
      </c>
      <c r="F29">
        <v>480</v>
      </c>
      <c r="G29">
        <v>507</v>
      </c>
      <c r="H29">
        <v>492</v>
      </c>
      <c r="I29">
        <v>507</v>
      </c>
      <c r="J29">
        <v>492</v>
      </c>
      <c r="K29">
        <v>505</v>
      </c>
      <c r="L29">
        <v>500</v>
      </c>
      <c r="M29">
        <v>505</v>
      </c>
      <c r="N29">
        <v>500</v>
      </c>
      <c r="O29">
        <v>501</v>
      </c>
      <c r="P29">
        <v>477</v>
      </c>
      <c r="Q29">
        <v>506</v>
      </c>
      <c r="R29">
        <v>500</v>
      </c>
      <c r="S29">
        <v>507</v>
      </c>
      <c r="T29">
        <v>500</v>
      </c>
      <c r="U29">
        <v>505</v>
      </c>
      <c r="V29">
        <v>488</v>
      </c>
      <c r="W29">
        <v>505</v>
      </c>
      <c r="X29">
        <v>505</v>
      </c>
      <c r="Y29">
        <v>488</v>
      </c>
      <c r="Z29">
        <v>505</v>
      </c>
      <c r="AA29">
        <v>507</v>
      </c>
      <c r="AB29">
        <v>470</v>
      </c>
      <c r="AC29">
        <v>505</v>
      </c>
      <c r="AD29">
        <v>509</v>
      </c>
      <c r="AE29">
        <v>488</v>
      </c>
      <c r="AF29">
        <v>505</v>
      </c>
      <c r="AG29">
        <v>507</v>
      </c>
      <c r="AH29">
        <v>488</v>
      </c>
      <c r="AI29">
        <v>505</v>
      </c>
    </row>
    <row r="30" spans="1:35" x14ac:dyDescent="0.45">
      <c r="A30">
        <v>504</v>
      </c>
      <c r="B30">
        <v>495</v>
      </c>
      <c r="C30">
        <v>505</v>
      </c>
      <c r="D30">
        <v>495</v>
      </c>
      <c r="E30">
        <v>505</v>
      </c>
      <c r="F30">
        <v>477</v>
      </c>
      <c r="G30">
        <v>507</v>
      </c>
      <c r="H30">
        <v>495</v>
      </c>
      <c r="I30">
        <v>505</v>
      </c>
      <c r="J30">
        <v>495</v>
      </c>
      <c r="K30">
        <v>505</v>
      </c>
      <c r="L30">
        <v>492</v>
      </c>
      <c r="M30">
        <v>503</v>
      </c>
      <c r="N30">
        <v>492</v>
      </c>
      <c r="O30">
        <v>504</v>
      </c>
      <c r="P30">
        <v>488</v>
      </c>
      <c r="Q30">
        <v>506</v>
      </c>
      <c r="R30">
        <v>492</v>
      </c>
      <c r="S30">
        <v>508</v>
      </c>
      <c r="T30">
        <v>492</v>
      </c>
      <c r="U30">
        <v>506</v>
      </c>
      <c r="V30">
        <v>482</v>
      </c>
      <c r="W30">
        <v>505</v>
      </c>
      <c r="X30">
        <v>506</v>
      </c>
      <c r="Y30">
        <v>482</v>
      </c>
      <c r="Z30">
        <v>505</v>
      </c>
      <c r="AA30">
        <v>506</v>
      </c>
      <c r="AB30">
        <v>472</v>
      </c>
      <c r="AC30">
        <v>505</v>
      </c>
      <c r="AD30">
        <v>508</v>
      </c>
      <c r="AE30">
        <v>482</v>
      </c>
      <c r="AF30">
        <v>505</v>
      </c>
      <c r="AG30">
        <v>509</v>
      </c>
      <c r="AH30">
        <v>482</v>
      </c>
      <c r="AI30">
        <v>505</v>
      </c>
    </row>
    <row r="31" spans="1:35" x14ac:dyDescent="0.45">
      <c r="A31">
        <v>501</v>
      </c>
      <c r="B31">
        <v>486</v>
      </c>
      <c r="C31">
        <v>503</v>
      </c>
      <c r="D31">
        <v>486</v>
      </c>
      <c r="E31">
        <v>507</v>
      </c>
      <c r="F31">
        <v>469</v>
      </c>
      <c r="G31">
        <v>505</v>
      </c>
      <c r="H31">
        <v>486</v>
      </c>
      <c r="I31">
        <v>508</v>
      </c>
      <c r="J31">
        <v>486</v>
      </c>
      <c r="K31">
        <v>507</v>
      </c>
      <c r="L31">
        <v>492</v>
      </c>
      <c r="M31">
        <v>500</v>
      </c>
      <c r="N31">
        <v>492</v>
      </c>
      <c r="O31">
        <v>501</v>
      </c>
      <c r="P31">
        <v>466</v>
      </c>
      <c r="Q31">
        <v>506</v>
      </c>
      <c r="R31">
        <v>492</v>
      </c>
      <c r="S31">
        <v>506</v>
      </c>
      <c r="T31">
        <v>492</v>
      </c>
      <c r="U31">
        <v>503</v>
      </c>
      <c r="V31">
        <v>478</v>
      </c>
      <c r="W31">
        <v>505</v>
      </c>
      <c r="X31">
        <v>503</v>
      </c>
      <c r="Y31">
        <v>478</v>
      </c>
      <c r="Z31">
        <v>505</v>
      </c>
      <c r="AA31">
        <v>502</v>
      </c>
      <c r="AB31">
        <v>449</v>
      </c>
      <c r="AC31">
        <v>505</v>
      </c>
      <c r="AD31">
        <v>503</v>
      </c>
      <c r="AE31">
        <v>478</v>
      </c>
      <c r="AF31">
        <v>505</v>
      </c>
      <c r="AG31">
        <v>503</v>
      </c>
      <c r="AH31">
        <v>478</v>
      </c>
      <c r="AI31">
        <v>505</v>
      </c>
    </row>
    <row r="32" spans="1:35" x14ac:dyDescent="0.45">
      <c r="A32">
        <v>505</v>
      </c>
      <c r="B32">
        <v>486</v>
      </c>
      <c r="C32">
        <v>500</v>
      </c>
      <c r="D32">
        <v>486</v>
      </c>
      <c r="E32">
        <v>501</v>
      </c>
      <c r="F32">
        <v>471</v>
      </c>
      <c r="G32">
        <v>509</v>
      </c>
      <c r="H32">
        <v>486</v>
      </c>
      <c r="I32">
        <v>508</v>
      </c>
      <c r="J32">
        <v>486</v>
      </c>
      <c r="K32">
        <v>508</v>
      </c>
      <c r="L32">
        <v>490</v>
      </c>
      <c r="M32">
        <v>506</v>
      </c>
      <c r="N32">
        <v>490</v>
      </c>
      <c r="O32">
        <v>508</v>
      </c>
      <c r="P32">
        <v>478</v>
      </c>
      <c r="Q32">
        <v>507</v>
      </c>
      <c r="R32">
        <v>490</v>
      </c>
      <c r="S32">
        <v>506</v>
      </c>
      <c r="T32">
        <v>490</v>
      </c>
      <c r="U32">
        <v>506</v>
      </c>
      <c r="V32">
        <v>467</v>
      </c>
      <c r="W32">
        <v>505</v>
      </c>
      <c r="X32">
        <v>506</v>
      </c>
      <c r="Y32">
        <v>467</v>
      </c>
      <c r="Z32">
        <v>505</v>
      </c>
      <c r="AA32">
        <v>510</v>
      </c>
      <c r="AB32">
        <v>466</v>
      </c>
      <c r="AC32">
        <v>505</v>
      </c>
      <c r="AD32">
        <v>506</v>
      </c>
      <c r="AE32">
        <v>467</v>
      </c>
      <c r="AF32">
        <v>505</v>
      </c>
      <c r="AG32">
        <v>509</v>
      </c>
      <c r="AH32">
        <v>467</v>
      </c>
      <c r="AI32">
        <v>505</v>
      </c>
    </row>
    <row r="33" spans="1:35" x14ac:dyDescent="0.45">
      <c r="A33">
        <v>506</v>
      </c>
      <c r="B33">
        <v>491</v>
      </c>
      <c r="C33">
        <v>503</v>
      </c>
      <c r="D33">
        <v>491</v>
      </c>
      <c r="E33">
        <v>504</v>
      </c>
      <c r="F33">
        <v>472</v>
      </c>
      <c r="G33">
        <v>506</v>
      </c>
      <c r="H33">
        <v>491</v>
      </c>
      <c r="I33">
        <v>509</v>
      </c>
      <c r="J33">
        <v>491</v>
      </c>
      <c r="K33">
        <v>508</v>
      </c>
      <c r="L33">
        <v>492</v>
      </c>
      <c r="M33">
        <v>507</v>
      </c>
      <c r="N33">
        <v>492</v>
      </c>
      <c r="O33">
        <v>498</v>
      </c>
      <c r="P33">
        <v>477</v>
      </c>
      <c r="Q33">
        <v>504</v>
      </c>
      <c r="R33">
        <v>492</v>
      </c>
      <c r="S33">
        <v>502</v>
      </c>
      <c r="T33">
        <v>492</v>
      </c>
      <c r="U33">
        <v>504</v>
      </c>
      <c r="V33">
        <v>471</v>
      </c>
      <c r="W33">
        <v>505</v>
      </c>
      <c r="X33">
        <v>509</v>
      </c>
      <c r="Y33">
        <v>471</v>
      </c>
      <c r="Z33">
        <v>505</v>
      </c>
      <c r="AA33">
        <v>505</v>
      </c>
      <c r="AB33">
        <v>449</v>
      </c>
      <c r="AC33">
        <v>505</v>
      </c>
      <c r="AD33">
        <v>506</v>
      </c>
      <c r="AE33">
        <v>471</v>
      </c>
      <c r="AF33">
        <v>505</v>
      </c>
      <c r="AG33">
        <v>506</v>
      </c>
      <c r="AH33">
        <v>471</v>
      </c>
      <c r="AI33">
        <v>505</v>
      </c>
    </row>
    <row r="34" spans="1:35" x14ac:dyDescent="0.45">
      <c r="A34">
        <v>505</v>
      </c>
      <c r="B34">
        <v>493</v>
      </c>
      <c r="C34">
        <v>507</v>
      </c>
      <c r="D34">
        <v>493</v>
      </c>
      <c r="E34">
        <v>510</v>
      </c>
      <c r="F34">
        <v>482</v>
      </c>
      <c r="G34">
        <v>503</v>
      </c>
      <c r="H34">
        <v>493</v>
      </c>
      <c r="I34">
        <v>505</v>
      </c>
      <c r="J34">
        <v>493</v>
      </c>
      <c r="K34">
        <v>507</v>
      </c>
      <c r="L34">
        <v>494</v>
      </c>
      <c r="M34">
        <v>509</v>
      </c>
      <c r="N34">
        <v>494</v>
      </c>
      <c r="O34">
        <v>503</v>
      </c>
      <c r="P34">
        <v>489</v>
      </c>
      <c r="Q34">
        <v>504</v>
      </c>
      <c r="R34">
        <v>494</v>
      </c>
      <c r="S34">
        <v>505</v>
      </c>
      <c r="T34">
        <v>494</v>
      </c>
      <c r="U34">
        <v>507</v>
      </c>
      <c r="V34">
        <v>487</v>
      </c>
      <c r="W34">
        <v>505</v>
      </c>
      <c r="X34">
        <v>507</v>
      </c>
      <c r="Y34">
        <v>487</v>
      </c>
      <c r="Z34">
        <v>505</v>
      </c>
      <c r="AA34">
        <v>506</v>
      </c>
      <c r="AB34">
        <v>489</v>
      </c>
      <c r="AC34">
        <v>505</v>
      </c>
      <c r="AD34">
        <v>507</v>
      </c>
      <c r="AE34">
        <v>487</v>
      </c>
      <c r="AF34">
        <v>505</v>
      </c>
      <c r="AG34">
        <v>504</v>
      </c>
      <c r="AH34">
        <v>487</v>
      </c>
      <c r="AI34">
        <v>505</v>
      </c>
    </row>
    <row r="35" spans="1:35" x14ac:dyDescent="0.45">
      <c r="A35">
        <v>500</v>
      </c>
      <c r="B35">
        <v>499</v>
      </c>
      <c r="C35">
        <v>505</v>
      </c>
      <c r="D35">
        <v>499</v>
      </c>
      <c r="E35">
        <v>507</v>
      </c>
      <c r="F35">
        <v>501</v>
      </c>
      <c r="G35">
        <v>508</v>
      </c>
      <c r="H35">
        <v>499</v>
      </c>
      <c r="I35">
        <v>508</v>
      </c>
      <c r="J35">
        <v>499</v>
      </c>
      <c r="K35">
        <v>508</v>
      </c>
      <c r="L35">
        <v>505</v>
      </c>
      <c r="M35">
        <v>503</v>
      </c>
      <c r="N35">
        <v>505</v>
      </c>
      <c r="O35">
        <v>504</v>
      </c>
      <c r="P35">
        <v>504</v>
      </c>
      <c r="Q35">
        <v>505</v>
      </c>
      <c r="R35">
        <v>505</v>
      </c>
      <c r="S35">
        <v>504</v>
      </c>
      <c r="T35">
        <v>505</v>
      </c>
      <c r="U35">
        <v>506</v>
      </c>
      <c r="V35">
        <v>496</v>
      </c>
      <c r="W35">
        <v>505</v>
      </c>
      <c r="X35">
        <v>506</v>
      </c>
      <c r="Y35">
        <v>496</v>
      </c>
      <c r="Z35">
        <v>505</v>
      </c>
      <c r="AA35">
        <v>507</v>
      </c>
      <c r="AB35">
        <v>501</v>
      </c>
      <c r="AC35">
        <v>505</v>
      </c>
      <c r="AD35">
        <v>508</v>
      </c>
      <c r="AE35">
        <v>496</v>
      </c>
      <c r="AF35">
        <v>505</v>
      </c>
      <c r="AG35">
        <v>507</v>
      </c>
      <c r="AH35">
        <v>496</v>
      </c>
      <c r="AI35">
        <v>505</v>
      </c>
    </row>
    <row r="36" spans="1:35" x14ac:dyDescent="0.45">
      <c r="A36">
        <v>504</v>
      </c>
      <c r="B36">
        <v>499</v>
      </c>
      <c r="C36">
        <v>504</v>
      </c>
      <c r="D36">
        <v>499</v>
      </c>
      <c r="E36">
        <v>503</v>
      </c>
      <c r="F36">
        <v>477</v>
      </c>
      <c r="G36">
        <v>505</v>
      </c>
      <c r="H36">
        <v>499</v>
      </c>
      <c r="I36">
        <v>507</v>
      </c>
      <c r="J36">
        <v>499</v>
      </c>
      <c r="K36">
        <v>508</v>
      </c>
      <c r="L36">
        <v>495</v>
      </c>
      <c r="M36">
        <v>508</v>
      </c>
      <c r="N36">
        <v>495</v>
      </c>
      <c r="O36">
        <v>502</v>
      </c>
      <c r="P36">
        <v>479</v>
      </c>
      <c r="Q36">
        <v>504</v>
      </c>
      <c r="R36">
        <v>492</v>
      </c>
      <c r="S36">
        <v>506</v>
      </c>
      <c r="T36">
        <v>492</v>
      </c>
      <c r="U36">
        <v>503</v>
      </c>
      <c r="V36">
        <v>474</v>
      </c>
      <c r="W36">
        <v>505</v>
      </c>
      <c r="X36">
        <v>503</v>
      </c>
      <c r="Y36">
        <v>474</v>
      </c>
      <c r="Z36">
        <v>505</v>
      </c>
      <c r="AA36">
        <v>509</v>
      </c>
      <c r="AB36">
        <v>472</v>
      </c>
      <c r="AC36">
        <v>505</v>
      </c>
      <c r="AD36">
        <v>507</v>
      </c>
      <c r="AE36">
        <v>474</v>
      </c>
      <c r="AF36">
        <v>505</v>
      </c>
      <c r="AG36">
        <v>506</v>
      </c>
      <c r="AH36">
        <v>474</v>
      </c>
      <c r="AI36">
        <v>505</v>
      </c>
    </row>
    <row r="37" spans="1:35" x14ac:dyDescent="0.45">
      <c r="A37">
        <v>506</v>
      </c>
      <c r="B37">
        <v>483</v>
      </c>
      <c r="C37">
        <v>507</v>
      </c>
      <c r="D37">
        <v>483</v>
      </c>
      <c r="E37">
        <v>507</v>
      </c>
      <c r="F37">
        <v>486</v>
      </c>
      <c r="G37">
        <v>507</v>
      </c>
      <c r="H37">
        <v>483</v>
      </c>
      <c r="I37">
        <v>506</v>
      </c>
      <c r="J37">
        <v>483</v>
      </c>
      <c r="K37">
        <v>506</v>
      </c>
      <c r="L37">
        <v>493</v>
      </c>
      <c r="M37">
        <v>507</v>
      </c>
      <c r="N37">
        <v>493</v>
      </c>
      <c r="O37">
        <v>505</v>
      </c>
      <c r="P37">
        <v>474</v>
      </c>
      <c r="Q37">
        <v>502</v>
      </c>
      <c r="R37">
        <v>493</v>
      </c>
      <c r="S37">
        <v>503</v>
      </c>
      <c r="T37">
        <v>493</v>
      </c>
      <c r="U37">
        <v>505</v>
      </c>
      <c r="V37">
        <v>482</v>
      </c>
      <c r="W37">
        <v>505</v>
      </c>
      <c r="X37">
        <v>506</v>
      </c>
      <c r="Y37">
        <v>482</v>
      </c>
      <c r="Z37">
        <v>505</v>
      </c>
      <c r="AA37">
        <v>506</v>
      </c>
      <c r="AB37">
        <v>478</v>
      </c>
      <c r="AC37">
        <v>505</v>
      </c>
      <c r="AD37">
        <v>507</v>
      </c>
      <c r="AE37">
        <v>482</v>
      </c>
      <c r="AF37">
        <v>505</v>
      </c>
      <c r="AG37">
        <v>507</v>
      </c>
      <c r="AH37">
        <v>482</v>
      </c>
      <c r="AI37">
        <v>505</v>
      </c>
    </row>
    <row r="38" spans="1:35" x14ac:dyDescent="0.45">
      <c r="A38">
        <v>507</v>
      </c>
      <c r="B38">
        <v>485</v>
      </c>
      <c r="C38">
        <v>506</v>
      </c>
      <c r="D38">
        <v>491</v>
      </c>
      <c r="E38">
        <v>504</v>
      </c>
      <c r="F38">
        <v>481</v>
      </c>
      <c r="G38">
        <v>507</v>
      </c>
      <c r="H38">
        <v>485</v>
      </c>
      <c r="I38">
        <v>508</v>
      </c>
      <c r="J38">
        <v>485</v>
      </c>
      <c r="K38">
        <v>506</v>
      </c>
      <c r="L38">
        <v>498</v>
      </c>
      <c r="M38">
        <v>509</v>
      </c>
      <c r="N38">
        <v>501</v>
      </c>
      <c r="O38">
        <v>505</v>
      </c>
      <c r="P38">
        <v>484</v>
      </c>
      <c r="Q38">
        <v>507</v>
      </c>
      <c r="R38">
        <v>498</v>
      </c>
      <c r="S38">
        <v>506</v>
      </c>
      <c r="T38">
        <v>498</v>
      </c>
      <c r="U38">
        <v>507</v>
      </c>
      <c r="V38">
        <v>481</v>
      </c>
      <c r="W38">
        <v>505</v>
      </c>
      <c r="X38">
        <v>507</v>
      </c>
      <c r="Y38">
        <v>481</v>
      </c>
      <c r="Z38">
        <v>505</v>
      </c>
      <c r="AA38">
        <v>507</v>
      </c>
      <c r="AB38">
        <v>482</v>
      </c>
      <c r="AC38">
        <v>505</v>
      </c>
      <c r="AD38">
        <v>508</v>
      </c>
      <c r="AE38">
        <v>481</v>
      </c>
      <c r="AF38">
        <v>505</v>
      </c>
      <c r="AG38">
        <v>508</v>
      </c>
      <c r="AH38">
        <v>481</v>
      </c>
      <c r="AI38">
        <v>505</v>
      </c>
    </row>
    <row r="39" spans="1:35" x14ac:dyDescent="0.45">
      <c r="A39">
        <v>506</v>
      </c>
      <c r="B39">
        <v>471</v>
      </c>
      <c r="C39">
        <v>507</v>
      </c>
      <c r="D39">
        <v>471</v>
      </c>
      <c r="E39">
        <v>504</v>
      </c>
      <c r="F39">
        <v>471</v>
      </c>
      <c r="G39">
        <v>503</v>
      </c>
      <c r="H39">
        <v>471</v>
      </c>
      <c r="I39">
        <v>506</v>
      </c>
      <c r="J39">
        <v>471</v>
      </c>
      <c r="K39">
        <v>508</v>
      </c>
      <c r="L39">
        <v>492</v>
      </c>
      <c r="M39">
        <v>505</v>
      </c>
      <c r="N39">
        <v>492</v>
      </c>
      <c r="O39">
        <v>499</v>
      </c>
      <c r="P39">
        <v>466</v>
      </c>
      <c r="Q39">
        <v>507</v>
      </c>
      <c r="R39">
        <v>492</v>
      </c>
      <c r="S39">
        <v>506</v>
      </c>
      <c r="T39">
        <v>492</v>
      </c>
      <c r="U39">
        <v>503</v>
      </c>
      <c r="V39">
        <v>461</v>
      </c>
      <c r="W39">
        <v>505</v>
      </c>
      <c r="X39">
        <v>503</v>
      </c>
      <c r="Y39">
        <v>461</v>
      </c>
      <c r="Z39">
        <v>505</v>
      </c>
      <c r="AA39">
        <v>503</v>
      </c>
      <c r="AB39">
        <v>451</v>
      </c>
      <c r="AC39">
        <v>505</v>
      </c>
      <c r="AD39">
        <v>508</v>
      </c>
      <c r="AE39">
        <v>461</v>
      </c>
      <c r="AF39">
        <v>505</v>
      </c>
      <c r="AG39">
        <v>505</v>
      </c>
      <c r="AH39">
        <v>461</v>
      </c>
      <c r="AI39">
        <v>505</v>
      </c>
    </row>
    <row r="40" spans="1:35" x14ac:dyDescent="0.45">
      <c r="A40">
        <v>504</v>
      </c>
      <c r="B40">
        <v>477</v>
      </c>
      <c r="C40">
        <v>498</v>
      </c>
      <c r="D40">
        <v>477</v>
      </c>
      <c r="E40">
        <v>504</v>
      </c>
      <c r="F40">
        <v>469</v>
      </c>
      <c r="G40">
        <v>503</v>
      </c>
      <c r="H40">
        <v>477</v>
      </c>
      <c r="I40">
        <v>502</v>
      </c>
      <c r="J40">
        <v>477</v>
      </c>
      <c r="K40">
        <v>509</v>
      </c>
      <c r="L40">
        <v>480</v>
      </c>
      <c r="M40">
        <v>506</v>
      </c>
      <c r="N40">
        <v>480</v>
      </c>
      <c r="O40">
        <v>502</v>
      </c>
      <c r="P40">
        <v>467</v>
      </c>
      <c r="Q40">
        <v>506</v>
      </c>
      <c r="R40">
        <v>480</v>
      </c>
      <c r="S40">
        <v>507</v>
      </c>
      <c r="T40">
        <v>480</v>
      </c>
      <c r="U40">
        <v>500</v>
      </c>
      <c r="V40">
        <v>463</v>
      </c>
      <c r="W40">
        <v>505</v>
      </c>
      <c r="X40">
        <v>504</v>
      </c>
      <c r="Y40">
        <v>463</v>
      </c>
      <c r="Z40">
        <v>505</v>
      </c>
      <c r="AA40">
        <v>500</v>
      </c>
      <c r="AB40">
        <v>444</v>
      </c>
      <c r="AC40">
        <v>505</v>
      </c>
      <c r="AD40">
        <v>506</v>
      </c>
      <c r="AE40">
        <v>463</v>
      </c>
      <c r="AF40">
        <v>505</v>
      </c>
      <c r="AG40">
        <v>502</v>
      </c>
      <c r="AH40">
        <v>463</v>
      </c>
      <c r="AI40">
        <v>505</v>
      </c>
    </row>
    <row r="41" spans="1:35" x14ac:dyDescent="0.45">
      <c r="A41">
        <v>504</v>
      </c>
      <c r="B41">
        <v>478</v>
      </c>
      <c r="C41">
        <v>506</v>
      </c>
      <c r="D41">
        <v>478</v>
      </c>
      <c r="E41">
        <v>504</v>
      </c>
      <c r="F41">
        <v>459</v>
      </c>
      <c r="G41">
        <v>505</v>
      </c>
      <c r="H41">
        <v>478</v>
      </c>
      <c r="I41">
        <v>509</v>
      </c>
      <c r="J41">
        <v>478</v>
      </c>
      <c r="K41">
        <v>505</v>
      </c>
      <c r="L41">
        <v>484</v>
      </c>
      <c r="M41">
        <v>508</v>
      </c>
      <c r="N41">
        <v>484</v>
      </c>
      <c r="O41">
        <v>502</v>
      </c>
      <c r="P41">
        <v>462</v>
      </c>
      <c r="Q41">
        <v>503</v>
      </c>
      <c r="R41">
        <v>484</v>
      </c>
      <c r="S41">
        <v>503</v>
      </c>
      <c r="T41">
        <v>484</v>
      </c>
      <c r="U41">
        <v>507</v>
      </c>
      <c r="V41">
        <v>457</v>
      </c>
      <c r="W41">
        <v>505</v>
      </c>
      <c r="X41">
        <v>507</v>
      </c>
      <c r="Y41">
        <v>457</v>
      </c>
      <c r="Z41">
        <v>505</v>
      </c>
      <c r="AA41">
        <v>509</v>
      </c>
      <c r="AB41">
        <v>429</v>
      </c>
      <c r="AC41">
        <v>505</v>
      </c>
      <c r="AD41">
        <v>506</v>
      </c>
      <c r="AE41">
        <v>457</v>
      </c>
      <c r="AF41">
        <v>505</v>
      </c>
      <c r="AG41">
        <v>509</v>
      </c>
      <c r="AH41">
        <v>457</v>
      </c>
      <c r="AI41">
        <v>505</v>
      </c>
    </row>
    <row r="42" spans="1:35" x14ac:dyDescent="0.45">
      <c r="A42">
        <v>502</v>
      </c>
      <c r="B42">
        <v>482</v>
      </c>
      <c r="C42">
        <v>503</v>
      </c>
      <c r="D42">
        <v>482</v>
      </c>
      <c r="E42">
        <v>507</v>
      </c>
      <c r="F42">
        <v>476</v>
      </c>
      <c r="G42">
        <v>503</v>
      </c>
      <c r="H42">
        <v>482</v>
      </c>
      <c r="I42">
        <v>506</v>
      </c>
      <c r="J42">
        <v>482</v>
      </c>
      <c r="K42">
        <v>507</v>
      </c>
      <c r="L42">
        <v>489</v>
      </c>
      <c r="M42">
        <v>506</v>
      </c>
      <c r="N42">
        <v>486</v>
      </c>
      <c r="O42">
        <v>505</v>
      </c>
      <c r="P42">
        <v>479</v>
      </c>
      <c r="Q42">
        <v>507</v>
      </c>
      <c r="R42">
        <v>489</v>
      </c>
      <c r="S42">
        <v>505</v>
      </c>
      <c r="T42">
        <v>489</v>
      </c>
      <c r="U42">
        <v>507</v>
      </c>
      <c r="V42">
        <v>480</v>
      </c>
      <c r="W42">
        <v>505</v>
      </c>
      <c r="X42">
        <v>507</v>
      </c>
      <c r="Y42">
        <v>480</v>
      </c>
      <c r="Z42">
        <v>505</v>
      </c>
      <c r="AA42">
        <v>508</v>
      </c>
      <c r="AB42">
        <v>462</v>
      </c>
      <c r="AC42">
        <v>505</v>
      </c>
      <c r="AD42">
        <v>500</v>
      </c>
      <c r="AE42">
        <v>480</v>
      </c>
      <c r="AF42">
        <v>505</v>
      </c>
      <c r="AG42">
        <v>504</v>
      </c>
      <c r="AH42">
        <v>480</v>
      </c>
      <c r="AI42">
        <v>505</v>
      </c>
    </row>
    <row r="43" spans="1:35" x14ac:dyDescent="0.45">
      <c r="A43">
        <v>504</v>
      </c>
      <c r="B43">
        <v>478</v>
      </c>
      <c r="C43">
        <v>508</v>
      </c>
      <c r="D43">
        <v>478</v>
      </c>
      <c r="E43">
        <v>503</v>
      </c>
      <c r="F43">
        <v>473</v>
      </c>
      <c r="G43">
        <v>505</v>
      </c>
      <c r="H43">
        <v>478</v>
      </c>
      <c r="I43">
        <v>507</v>
      </c>
      <c r="J43">
        <v>478</v>
      </c>
      <c r="K43">
        <v>507</v>
      </c>
      <c r="L43">
        <v>486</v>
      </c>
      <c r="M43">
        <v>506</v>
      </c>
      <c r="N43">
        <v>486</v>
      </c>
      <c r="O43">
        <v>502</v>
      </c>
      <c r="P43">
        <v>473</v>
      </c>
      <c r="Q43">
        <v>507</v>
      </c>
      <c r="R43">
        <v>486</v>
      </c>
      <c r="S43">
        <v>506</v>
      </c>
      <c r="T43">
        <v>486</v>
      </c>
      <c r="U43">
        <v>508</v>
      </c>
      <c r="V43">
        <v>476</v>
      </c>
      <c r="W43">
        <v>505</v>
      </c>
      <c r="X43">
        <v>511</v>
      </c>
      <c r="Y43">
        <v>476</v>
      </c>
      <c r="Z43">
        <v>505</v>
      </c>
      <c r="AA43">
        <v>502</v>
      </c>
      <c r="AB43">
        <v>458</v>
      </c>
      <c r="AC43">
        <v>505</v>
      </c>
      <c r="AD43">
        <v>502</v>
      </c>
      <c r="AE43">
        <v>476</v>
      </c>
      <c r="AF43">
        <v>505</v>
      </c>
      <c r="AG43">
        <v>503</v>
      </c>
      <c r="AH43">
        <v>476</v>
      </c>
      <c r="AI43">
        <v>505</v>
      </c>
    </row>
    <row r="44" spans="1:35" x14ac:dyDescent="0.45">
      <c r="A44">
        <v>505</v>
      </c>
      <c r="B44">
        <v>492</v>
      </c>
      <c r="C44">
        <v>506</v>
      </c>
      <c r="D44">
        <v>492</v>
      </c>
      <c r="E44">
        <v>508</v>
      </c>
      <c r="F44">
        <v>481</v>
      </c>
      <c r="G44">
        <v>502</v>
      </c>
      <c r="H44">
        <v>492</v>
      </c>
      <c r="I44">
        <v>510</v>
      </c>
      <c r="J44">
        <v>492</v>
      </c>
      <c r="K44">
        <v>505</v>
      </c>
      <c r="L44">
        <v>496</v>
      </c>
      <c r="M44">
        <v>509</v>
      </c>
      <c r="N44">
        <v>496</v>
      </c>
      <c r="O44">
        <v>505</v>
      </c>
      <c r="P44">
        <v>472</v>
      </c>
      <c r="Q44">
        <v>503</v>
      </c>
      <c r="R44">
        <v>492</v>
      </c>
      <c r="S44">
        <v>505</v>
      </c>
      <c r="T44">
        <v>492</v>
      </c>
      <c r="U44">
        <v>506</v>
      </c>
      <c r="V44">
        <v>485</v>
      </c>
      <c r="W44">
        <v>505</v>
      </c>
      <c r="X44">
        <v>506</v>
      </c>
      <c r="Y44">
        <v>485</v>
      </c>
      <c r="Z44">
        <v>505</v>
      </c>
      <c r="AA44">
        <v>507</v>
      </c>
      <c r="AB44">
        <v>455</v>
      </c>
      <c r="AC44">
        <v>505</v>
      </c>
      <c r="AD44">
        <v>504</v>
      </c>
      <c r="AE44">
        <v>485</v>
      </c>
      <c r="AF44">
        <v>505</v>
      </c>
      <c r="AG44">
        <v>505</v>
      </c>
      <c r="AH44">
        <v>485</v>
      </c>
      <c r="AI44">
        <v>505</v>
      </c>
    </row>
    <row r="45" spans="1:35" x14ac:dyDescent="0.45">
      <c r="A45">
        <v>506</v>
      </c>
      <c r="B45">
        <v>435</v>
      </c>
      <c r="C45">
        <v>501</v>
      </c>
      <c r="D45">
        <v>435</v>
      </c>
      <c r="E45">
        <v>502</v>
      </c>
      <c r="F45">
        <v>418</v>
      </c>
      <c r="G45">
        <v>502</v>
      </c>
      <c r="H45">
        <v>435</v>
      </c>
      <c r="I45">
        <v>506</v>
      </c>
      <c r="J45">
        <v>435</v>
      </c>
      <c r="K45">
        <v>509</v>
      </c>
      <c r="L45">
        <v>473</v>
      </c>
      <c r="M45">
        <v>507</v>
      </c>
      <c r="N45">
        <v>473</v>
      </c>
      <c r="O45">
        <v>502</v>
      </c>
      <c r="P45">
        <v>403</v>
      </c>
      <c r="Q45">
        <v>506</v>
      </c>
      <c r="R45">
        <v>473</v>
      </c>
      <c r="S45">
        <v>506</v>
      </c>
      <c r="T45">
        <v>473</v>
      </c>
      <c r="U45">
        <v>506</v>
      </c>
      <c r="V45">
        <v>399</v>
      </c>
      <c r="W45">
        <v>505</v>
      </c>
      <c r="X45">
        <v>506</v>
      </c>
      <c r="Y45">
        <v>399</v>
      </c>
      <c r="Z45">
        <v>505</v>
      </c>
      <c r="AA45">
        <v>505</v>
      </c>
      <c r="AB45">
        <v>352</v>
      </c>
      <c r="AC45">
        <v>505</v>
      </c>
      <c r="AD45">
        <v>508</v>
      </c>
      <c r="AE45">
        <v>399</v>
      </c>
      <c r="AF45">
        <v>505</v>
      </c>
      <c r="AG45">
        <v>506</v>
      </c>
      <c r="AH45">
        <v>399</v>
      </c>
      <c r="AI45">
        <v>505</v>
      </c>
    </row>
    <row r="46" spans="1:35" x14ac:dyDescent="0.45">
      <c r="A46">
        <v>503</v>
      </c>
      <c r="B46">
        <v>484</v>
      </c>
      <c r="C46">
        <v>503</v>
      </c>
      <c r="D46">
        <v>484</v>
      </c>
      <c r="E46">
        <v>508</v>
      </c>
      <c r="F46">
        <v>457</v>
      </c>
      <c r="G46">
        <v>504</v>
      </c>
      <c r="H46">
        <v>484</v>
      </c>
      <c r="I46">
        <v>506</v>
      </c>
      <c r="J46">
        <v>484</v>
      </c>
      <c r="K46">
        <v>505</v>
      </c>
      <c r="L46">
        <v>491</v>
      </c>
      <c r="M46">
        <v>507</v>
      </c>
      <c r="N46">
        <v>491</v>
      </c>
      <c r="O46">
        <v>504</v>
      </c>
      <c r="P46">
        <v>454</v>
      </c>
      <c r="Q46">
        <v>504</v>
      </c>
      <c r="R46">
        <v>491</v>
      </c>
      <c r="S46">
        <v>501</v>
      </c>
      <c r="T46">
        <v>491</v>
      </c>
      <c r="U46">
        <v>504</v>
      </c>
      <c r="V46">
        <v>456</v>
      </c>
      <c r="W46">
        <v>505</v>
      </c>
      <c r="X46">
        <v>504</v>
      </c>
      <c r="Y46">
        <v>456</v>
      </c>
      <c r="Z46">
        <v>505</v>
      </c>
      <c r="AA46">
        <v>507</v>
      </c>
      <c r="AB46">
        <v>426</v>
      </c>
      <c r="AC46">
        <v>505</v>
      </c>
      <c r="AD46">
        <v>508</v>
      </c>
      <c r="AE46">
        <v>456</v>
      </c>
      <c r="AF46">
        <v>505</v>
      </c>
      <c r="AG46">
        <v>507</v>
      </c>
      <c r="AH46">
        <v>456</v>
      </c>
      <c r="AI46">
        <v>505</v>
      </c>
    </row>
    <row r="47" spans="1:35" x14ac:dyDescent="0.45">
      <c r="A47">
        <v>503</v>
      </c>
      <c r="B47">
        <v>481</v>
      </c>
      <c r="C47">
        <v>503</v>
      </c>
      <c r="D47">
        <v>481</v>
      </c>
      <c r="E47">
        <v>510</v>
      </c>
      <c r="F47">
        <v>478</v>
      </c>
      <c r="G47">
        <v>506</v>
      </c>
      <c r="H47">
        <v>481</v>
      </c>
      <c r="I47">
        <v>508</v>
      </c>
      <c r="J47">
        <v>481</v>
      </c>
      <c r="K47">
        <v>506</v>
      </c>
      <c r="L47">
        <v>491</v>
      </c>
      <c r="M47">
        <v>507</v>
      </c>
      <c r="N47">
        <v>491</v>
      </c>
      <c r="O47">
        <v>497</v>
      </c>
      <c r="P47">
        <v>474</v>
      </c>
      <c r="Q47">
        <v>504</v>
      </c>
      <c r="R47">
        <v>491</v>
      </c>
      <c r="S47">
        <v>506</v>
      </c>
      <c r="T47">
        <v>491</v>
      </c>
      <c r="U47">
        <v>505</v>
      </c>
      <c r="V47">
        <v>481</v>
      </c>
      <c r="W47">
        <v>505</v>
      </c>
      <c r="X47">
        <v>505</v>
      </c>
      <c r="Y47">
        <v>481</v>
      </c>
      <c r="Z47">
        <v>505</v>
      </c>
      <c r="AA47">
        <v>506</v>
      </c>
      <c r="AB47">
        <v>473</v>
      </c>
      <c r="AC47">
        <v>505</v>
      </c>
      <c r="AD47">
        <v>504</v>
      </c>
      <c r="AE47">
        <v>481</v>
      </c>
      <c r="AF47">
        <v>505</v>
      </c>
      <c r="AG47">
        <v>505</v>
      </c>
      <c r="AH47">
        <v>481</v>
      </c>
      <c r="AI47">
        <v>505</v>
      </c>
    </row>
    <row r="48" spans="1:35" x14ac:dyDescent="0.45">
      <c r="A48">
        <v>503</v>
      </c>
      <c r="B48">
        <v>485</v>
      </c>
      <c r="C48">
        <v>505</v>
      </c>
      <c r="D48">
        <v>485</v>
      </c>
      <c r="E48">
        <v>503</v>
      </c>
      <c r="F48">
        <v>471</v>
      </c>
      <c r="G48">
        <v>503</v>
      </c>
      <c r="H48">
        <v>485</v>
      </c>
      <c r="I48">
        <v>507</v>
      </c>
      <c r="J48">
        <v>485</v>
      </c>
      <c r="K48">
        <v>507</v>
      </c>
      <c r="L48">
        <v>483</v>
      </c>
      <c r="M48">
        <v>509</v>
      </c>
      <c r="N48">
        <v>483</v>
      </c>
      <c r="O48">
        <v>505</v>
      </c>
      <c r="P48">
        <v>469</v>
      </c>
      <c r="Q48">
        <v>505</v>
      </c>
      <c r="R48">
        <v>483</v>
      </c>
      <c r="S48">
        <v>507</v>
      </c>
      <c r="T48">
        <v>483</v>
      </c>
      <c r="U48">
        <v>507</v>
      </c>
      <c r="V48">
        <v>446</v>
      </c>
      <c r="W48">
        <v>505</v>
      </c>
      <c r="X48">
        <v>507</v>
      </c>
      <c r="Y48">
        <v>446</v>
      </c>
      <c r="Z48">
        <v>505</v>
      </c>
      <c r="AA48">
        <v>502</v>
      </c>
      <c r="AB48">
        <v>447</v>
      </c>
      <c r="AC48">
        <v>505</v>
      </c>
      <c r="AD48">
        <v>505</v>
      </c>
      <c r="AE48">
        <v>446</v>
      </c>
      <c r="AF48">
        <v>505</v>
      </c>
      <c r="AG48">
        <v>509</v>
      </c>
      <c r="AH48">
        <v>446</v>
      </c>
      <c r="AI48">
        <v>505</v>
      </c>
    </row>
    <row r="49" spans="1:35" x14ac:dyDescent="0.45">
      <c r="A49">
        <v>508</v>
      </c>
      <c r="B49">
        <v>481</v>
      </c>
      <c r="C49">
        <v>506</v>
      </c>
      <c r="D49">
        <v>481</v>
      </c>
      <c r="E49">
        <v>502</v>
      </c>
      <c r="F49">
        <v>465</v>
      </c>
      <c r="G49">
        <v>507</v>
      </c>
      <c r="H49">
        <v>481</v>
      </c>
      <c r="I49">
        <v>506</v>
      </c>
      <c r="J49">
        <v>481</v>
      </c>
      <c r="K49">
        <v>505</v>
      </c>
      <c r="L49">
        <v>477</v>
      </c>
      <c r="M49">
        <v>502</v>
      </c>
      <c r="N49">
        <v>477</v>
      </c>
      <c r="O49">
        <v>504</v>
      </c>
      <c r="P49">
        <v>460</v>
      </c>
      <c r="Q49">
        <v>501</v>
      </c>
      <c r="R49">
        <v>477</v>
      </c>
      <c r="S49">
        <v>502</v>
      </c>
      <c r="T49">
        <v>477</v>
      </c>
      <c r="U49">
        <v>508</v>
      </c>
      <c r="V49">
        <v>465</v>
      </c>
      <c r="W49">
        <v>505</v>
      </c>
      <c r="X49">
        <v>508</v>
      </c>
      <c r="Y49">
        <v>465</v>
      </c>
      <c r="Z49">
        <v>505</v>
      </c>
      <c r="AA49">
        <v>505</v>
      </c>
      <c r="AB49">
        <v>444</v>
      </c>
      <c r="AC49">
        <v>505</v>
      </c>
      <c r="AD49">
        <v>504</v>
      </c>
      <c r="AE49">
        <v>465</v>
      </c>
      <c r="AF49">
        <v>505</v>
      </c>
      <c r="AG49">
        <v>507</v>
      </c>
      <c r="AH49">
        <v>465</v>
      </c>
      <c r="AI49">
        <v>505</v>
      </c>
    </row>
    <row r="50" spans="1:35" x14ac:dyDescent="0.45">
      <c r="A50">
        <v>501</v>
      </c>
      <c r="B50">
        <v>494</v>
      </c>
      <c r="C50">
        <v>503</v>
      </c>
      <c r="D50">
        <v>486</v>
      </c>
      <c r="E50">
        <v>505</v>
      </c>
      <c r="F50">
        <v>472</v>
      </c>
      <c r="G50">
        <v>505</v>
      </c>
      <c r="H50">
        <v>494</v>
      </c>
      <c r="I50">
        <v>507</v>
      </c>
      <c r="J50">
        <v>494</v>
      </c>
      <c r="K50">
        <v>506</v>
      </c>
      <c r="L50">
        <v>496</v>
      </c>
      <c r="M50">
        <v>507</v>
      </c>
      <c r="N50">
        <v>492</v>
      </c>
      <c r="O50">
        <v>505</v>
      </c>
      <c r="P50">
        <v>477</v>
      </c>
      <c r="Q50">
        <v>507</v>
      </c>
      <c r="R50">
        <v>495</v>
      </c>
      <c r="S50">
        <v>505</v>
      </c>
      <c r="T50">
        <v>495</v>
      </c>
      <c r="U50">
        <v>507</v>
      </c>
      <c r="V50">
        <v>488</v>
      </c>
      <c r="W50">
        <v>505</v>
      </c>
      <c r="X50">
        <v>507</v>
      </c>
      <c r="Y50">
        <v>488</v>
      </c>
      <c r="Z50">
        <v>505</v>
      </c>
      <c r="AA50">
        <v>508</v>
      </c>
      <c r="AB50">
        <v>459</v>
      </c>
      <c r="AC50">
        <v>505</v>
      </c>
      <c r="AD50">
        <v>505</v>
      </c>
      <c r="AE50">
        <v>488</v>
      </c>
      <c r="AF50">
        <v>505</v>
      </c>
      <c r="AG50">
        <v>506</v>
      </c>
      <c r="AH50">
        <v>488</v>
      </c>
      <c r="AI50">
        <v>505</v>
      </c>
    </row>
    <row r="51" spans="1:35" x14ac:dyDescent="0.45">
      <c r="A51">
        <v>503</v>
      </c>
      <c r="B51">
        <v>488</v>
      </c>
      <c r="C51">
        <v>502</v>
      </c>
      <c r="D51">
        <v>488</v>
      </c>
      <c r="E51">
        <v>507</v>
      </c>
      <c r="F51">
        <v>479</v>
      </c>
      <c r="G51">
        <v>503</v>
      </c>
      <c r="H51">
        <v>488</v>
      </c>
      <c r="I51">
        <v>504</v>
      </c>
      <c r="J51">
        <v>488</v>
      </c>
      <c r="K51">
        <v>507</v>
      </c>
      <c r="L51">
        <v>483</v>
      </c>
      <c r="M51">
        <v>506</v>
      </c>
      <c r="N51">
        <v>483</v>
      </c>
      <c r="O51">
        <v>504</v>
      </c>
      <c r="P51">
        <v>474</v>
      </c>
      <c r="Q51">
        <v>505</v>
      </c>
      <c r="R51">
        <v>483</v>
      </c>
      <c r="S51">
        <v>504</v>
      </c>
      <c r="T51">
        <v>483</v>
      </c>
      <c r="U51">
        <v>508</v>
      </c>
      <c r="V51">
        <v>469</v>
      </c>
      <c r="W51">
        <v>505</v>
      </c>
      <c r="X51">
        <v>508</v>
      </c>
      <c r="Y51">
        <v>469</v>
      </c>
      <c r="Z51">
        <v>505</v>
      </c>
      <c r="AA51">
        <v>504</v>
      </c>
      <c r="AB51">
        <v>450</v>
      </c>
      <c r="AC51">
        <v>505</v>
      </c>
      <c r="AD51">
        <v>508</v>
      </c>
      <c r="AE51">
        <v>469</v>
      </c>
      <c r="AF51">
        <v>505</v>
      </c>
      <c r="AG51">
        <v>505</v>
      </c>
      <c r="AH51">
        <v>469</v>
      </c>
      <c r="AI51">
        <v>505</v>
      </c>
    </row>
    <row r="52" spans="1:35" x14ac:dyDescent="0.45">
      <c r="A52">
        <v>508</v>
      </c>
      <c r="B52">
        <v>492</v>
      </c>
      <c r="C52">
        <v>504</v>
      </c>
      <c r="D52">
        <v>492</v>
      </c>
      <c r="E52">
        <v>507</v>
      </c>
      <c r="F52">
        <v>469</v>
      </c>
      <c r="G52">
        <v>506</v>
      </c>
      <c r="H52">
        <v>492</v>
      </c>
      <c r="I52">
        <v>508</v>
      </c>
      <c r="J52">
        <v>492</v>
      </c>
      <c r="K52">
        <v>508</v>
      </c>
      <c r="L52">
        <v>495</v>
      </c>
      <c r="M52">
        <v>505</v>
      </c>
      <c r="N52">
        <v>495</v>
      </c>
      <c r="O52">
        <v>502</v>
      </c>
      <c r="P52">
        <v>477</v>
      </c>
      <c r="Q52">
        <v>507</v>
      </c>
      <c r="R52">
        <v>495</v>
      </c>
      <c r="S52">
        <v>508</v>
      </c>
      <c r="T52">
        <v>495</v>
      </c>
      <c r="U52">
        <v>503</v>
      </c>
      <c r="V52">
        <v>473</v>
      </c>
      <c r="W52">
        <v>505</v>
      </c>
      <c r="X52">
        <v>502</v>
      </c>
      <c r="Y52">
        <v>473</v>
      </c>
      <c r="Z52">
        <v>505</v>
      </c>
      <c r="AA52">
        <v>503</v>
      </c>
      <c r="AB52">
        <v>464</v>
      </c>
      <c r="AC52">
        <v>505</v>
      </c>
      <c r="AD52">
        <v>502</v>
      </c>
      <c r="AE52">
        <v>473</v>
      </c>
      <c r="AF52">
        <v>505</v>
      </c>
      <c r="AG52">
        <v>502</v>
      </c>
      <c r="AH52">
        <v>473</v>
      </c>
      <c r="AI52">
        <v>505</v>
      </c>
    </row>
    <row r="53" spans="1:35" x14ac:dyDescent="0.45">
      <c r="A53">
        <v>506</v>
      </c>
      <c r="B53">
        <v>499</v>
      </c>
      <c r="C53">
        <v>508</v>
      </c>
      <c r="D53">
        <v>500</v>
      </c>
      <c r="E53">
        <v>505</v>
      </c>
      <c r="F53">
        <v>484</v>
      </c>
      <c r="G53">
        <v>505</v>
      </c>
      <c r="H53">
        <v>500</v>
      </c>
      <c r="I53">
        <v>506</v>
      </c>
      <c r="J53">
        <v>500</v>
      </c>
      <c r="K53">
        <v>505</v>
      </c>
      <c r="L53">
        <v>496</v>
      </c>
      <c r="M53">
        <v>505</v>
      </c>
      <c r="N53">
        <v>496</v>
      </c>
      <c r="O53">
        <v>506</v>
      </c>
      <c r="P53">
        <v>494</v>
      </c>
      <c r="Q53">
        <v>507</v>
      </c>
      <c r="R53">
        <v>496</v>
      </c>
      <c r="S53">
        <v>503</v>
      </c>
      <c r="T53">
        <v>496</v>
      </c>
      <c r="U53">
        <v>506</v>
      </c>
      <c r="V53">
        <v>488</v>
      </c>
      <c r="W53">
        <v>505</v>
      </c>
      <c r="X53">
        <v>506</v>
      </c>
      <c r="Y53">
        <v>488</v>
      </c>
      <c r="Z53">
        <v>505</v>
      </c>
      <c r="AA53">
        <v>504</v>
      </c>
      <c r="AB53">
        <v>488</v>
      </c>
      <c r="AC53">
        <v>505</v>
      </c>
      <c r="AD53">
        <v>505</v>
      </c>
      <c r="AE53">
        <v>488</v>
      </c>
      <c r="AF53">
        <v>505</v>
      </c>
      <c r="AG53">
        <v>504</v>
      </c>
      <c r="AH53">
        <v>488</v>
      </c>
      <c r="AI53">
        <v>505</v>
      </c>
    </row>
    <row r="54" spans="1:35" x14ac:dyDescent="0.45">
      <c r="A54">
        <v>509</v>
      </c>
      <c r="B54">
        <v>495</v>
      </c>
      <c r="C54">
        <v>504</v>
      </c>
      <c r="D54">
        <v>495</v>
      </c>
      <c r="E54">
        <v>503</v>
      </c>
      <c r="F54">
        <v>490</v>
      </c>
      <c r="G54">
        <v>504</v>
      </c>
      <c r="H54">
        <v>495</v>
      </c>
      <c r="I54">
        <v>507</v>
      </c>
      <c r="J54">
        <v>495</v>
      </c>
      <c r="K54">
        <v>502</v>
      </c>
      <c r="L54">
        <v>502</v>
      </c>
      <c r="M54">
        <v>506</v>
      </c>
      <c r="N54">
        <v>502</v>
      </c>
      <c r="O54">
        <v>502</v>
      </c>
      <c r="P54">
        <v>497</v>
      </c>
      <c r="Q54">
        <v>504</v>
      </c>
      <c r="R54">
        <v>496</v>
      </c>
      <c r="S54">
        <v>502</v>
      </c>
      <c r="T54">
        <v>496</v>
      </c>
      <c r="U54">
        <v>505</v>
      </c>
      <c r="V54">
        <v>501</v>
      </c>
      <c r="W54">
        <v>505</v>
      </c>
      <c r="X54">
        <v>505</v>
      </c>
      <c r="Y54">
        <v>501</v>
      </c>
      <c r="Z54">
        <v>505</v>
      </c>
      <c r="AA54">
        <v>507</v>
      </c>
      <c r="AB54">
        <v>490</v>
      </c>
      <c r="AC54">
        <v>505</v>
      </c>
      <c r="AD54">
        <v>502</v>
      </c>
      <c r="AE54">
        <v>501</v>
      </c>
      <c r="AF54">
        <v>505</v>
      </c>
      <c r="AG54">
        <v>504</v>
      </c>
      <c r="AH54">
        <v>501</v>
      </c>
      <c r="AI54">
        <v>505</v>
      </c>
    </row>
    <row r="55" spans="1:35" x14ac:dyDescent="0.45">
      <c r="A55">
        <v>502</v>
      </c>
      <c r="B55">
        <v>484</v>
      </c>
      <c r="C55">
        <v>503</v>
      </c>
      <c r="D55">
        <v>484</v>
      </c>
      <c r="E55">
        <v>503</v>
      </c>
      <c r="F55">
        <v>476</v>
      </c>
      <c r="G55">
        <v>506</v>
      </c>
      <c r="H55">
        <v>475</v>
      </c>
      <c r="I55">
        <v>506</v>
      </c>
      <c r="J55">
        <v>475</v>
      </c>
      <c r="K55">
        <v>507</v>
      </c>
      <c r="L55">
        <v>489</v>
      </c>
      <c r="M55">
        <v>506</v>
      </c>
      <c r="N55">
        <v>489</v>
      </c>
      <c r="O55">
        <v>507</v>
      </c>
      <c r="P55">
        <v>468</v>
      </c>
      <c r="Q55">
        <v>504</v>
      </c>
      <c r="R55">
        <v>489</v>
      </c>
      <c r="S55">
        <v>506</v>
      </c>
      <c r="T55">
        <v>489</v>
      </c>
      <c r="U55">
        <v>506</v>
      </c>
      <c r="V55">
        <v>473</v>
      </c>
      <c r="W55">
        <v>505</v>
      </c>
      <c r="X55">
        <v>506</v>
      </c>
      <c r="Y55">
        <v>473</v>
      </c>
      <c r="Z55">
        <v>505</v>
      </c>
      <c r="AA55">
        <v>506</v>
      </c>
      <c r="AB55">
        <v>446</v>
      </c>
      <c r="AC55">
        <v>505</v>
      </c>
      <c r="AD55">
        <v>507</v>
      </c>
      <c r="AE55">
        <v>473</v>
      </c>
      <c r="AF55">
        <v>505</v>
      </c>
      <c r="AG55">
        <v>504</v>
      </c>
      <c r="AH55">
        <v>473</v>
      </c>
      <c r="AI55">
        <v>505</v>
      </c>
    </row>
    <row r="56" spans="1:35" x14ac:dyDescent="0.45">
      <c r="A56">
        <v>507</v>
      </c>
      <c r="B56">
        <v>490</v>
      </c>
      <c r="C56">
        <v>504</v>
      </c>
      <c r="D56">
        <v>490</v>
      </c>
      <c r="E56">
        <v>503</v>
      </c>
      <c r="F56">
        <v>476</v>
      </c>
      <c r="G56">
        <v>502</v>
      </c>
      <c r="H56">
        <v>490</v>
      </c>
      <c r="I56">
        <v>503</v>
      </c>
      <c r="J56">
        <v>490</v>
      </c>
      <c r="K56">
        <v>509</v>
      </c>
      <c r="L56">
        <v>494</v>
      </c>
      <c r="M56">
        <v>504</v>
      </c>
      <c r="N56">
        <v>494</v>
      </c>
      <c r="O56">
        <v>500</v>
      </c>
      <c r="P56">
        <v>481</v>
      </c>
      <c r="Q56">
        <v>505</v>
      </c>
      <c r="R56">
        <v>494</v>
      </c>
      <c r="S56">
        <v>507</v>
      </c>
      <c r="T56">
        <v>494</v>
      </c>
      <c r="U56">
        <v>501</v>
      </c>
      <c r="V56">
        <v>480</v>
      </c>
      <c r="W56">
        <v>505</v>
      </c>
      <c r="X56">
        <v>501</v>
      </c>
      <c r="Y56">
        <v>480</v>
      </c>
      <c r="Z56">
        <v>505</v>
      </c>
      <c r="AA56">
        <v>505</v>
      </c>
      <c r="AB56">
        <v>477</v>
      </c>
      <c r="AC56">
        <v>505</v>
      </c>
      <c r="AD56">
        <v>506</v>
      </c>
      <c r="AE56">
        <v>480</v>
      </c>
      <c r="AF56">
        <v>505</v>
      </c>
      <c r="AG56">
        <v>507</v>
      </c>
      <c r="AH56">
        <v>480</v>
      </c>
      <c r="AI56">
        <v>505</v>
      </c>
    </row>
    <row r="57" spans="1:35" x14ac:dyDescent="0.45">
      <c r="A57">
        <v>507</v>
      </c>
      <c r="B57">
        <v>487</v>
      </c>
      <c r="C57">
        <v>506</v>
      </c>
      <c r="D57">
        <v>487</v>
      </c>
      <c r="E57">
        <v>507</v>
      </c>
      <c r="F57">
        <v>472</v>
      </c>
      <c r="G57">
        <v>509</v>
      </c>
      <c r="H57">
        <v>487</v>
      </c>
      <c r="I57">
        <v>505</v>
      </c>
      <c r="J57">
        <v>487</v>
      </c>
      <c r="K57">
        <v>503</v>
      </c>
      <c r="L57">
        <v>493</v>
      </c>
      <c r="M57">
        <v>508</v>
      </c>
      <c r="N57">
        <v>493</v>
      </c>
      <c r="O57">
        <v>505</v>
      </c>
      <c r="P57">
        <v>473</v>
      </c>
      <c r="Q57">
        <v>504</v>
      </c>
      <c r="R57">
        <v>493</v>
      </c>
      <c r="S57">
        <v>504</v>
      </c>
      <c r="T57">
        <v>493</v>
      </c>
      <c r="U57">
        <v>506</v>
      </c>
      <c r="V57">
        <v>453</v>
      </c>
      <c r="W57">
        <v>505</v>
      </c>
      <c r="X57">
        <v>506</v>
      </c>
      <c r="Y57">
        <v>453</v>
      </c>
      <c r="Z57">
        <v>505</v>
      </c>
      <c r="AA57">
        <v>506</v>
      </c>
      <c r="AB57">
        <v>456</v>
      </c>
      <c r="AC57">
        <v>505</v>
      </c>
      <c r="AD57">
        <v>508</v>
      </c>
      <c r="AE57">
        <v>453</v>
      </c>
      <c r="AF57">
        <v>505</v>
      </c>
      <c r="AG57">
        <v>503</v>
      </c>
      <c r="AH57">
        <v>453</v>
      </c>
      <c r="AI57">
        <v>505</v>
      </c>
    </row>
    <row r="58" spans="1:35" x14ac:dyDescent="0.45">
      <c r="A58">
        <v>506</v>
      </c>
      <c r="B58">
        <v>477</v>
      </c>
      <c r="C58">
        <v>504</v>
      </c>
      <c r="D58">
        <v>477</v>
      </c>
      <c r="E58">
        <v>507</v>
      </c>
      <c r="F58">
        <v>478</v>
      </c>
      <c r="G58">
        <v>506</v>
      </c>
      <c r="H58">
        <v>477</v>
      </c>
      <c r="I58">
        <v>508</v>
      </c>
      <c r="J58">
        <v>477</v>
      </c>
      <c r="K58">
        <v>507</v>
      </c>
      <c r="L58">
        <v>494</v>
      </c>
      <c r="M58">
        <v>506</v>
      </c>
      <c r="N58">
        <v>494</v>
      </c>
      <c r="O58">
        <v>502</v>
      </c>
      <c r="P58">
        <v>465</v>
      </c>
      <c r="Q58">
        <v>505</v>
      </c>
      <c r="R58">
        <v>494</v>
      </c>
      <c r="S58">
        <v>504</v>
      </c>
      <c r="T58">
        <v>494</v>
      </c>
      <c r="U58">
        <v>509</v>
      </c>
      <c r="V58">
        <v>459</v>
      </c>
      <c r="W58">
        <v>505</v>
      </c>
      <c r="X58">
        <v>509</v>
      </c>
      <c r="Y58">
        <v>459</v>
      </c>
      <c r="Z58">
        <v>505</v>
      </c>
      <c r="AA58">
        <v>507</v>
      </c>
      <c r="AB58">
        <v>446</v>
      </c>
      <c r="AC58">
        <v>505</v>
      </c>
      <c r="AD58">
        <v>505</v>
      </c>
      <c r="AE58">
        <v>459</v>
      </c>
      <c r="AF58">
        <v>505</v>
      </c>
      <c r="AG58">
        <v>510</v>
      </c>
      <c r="AH58">
        <v>459</v>
      </c>
      <c r="AI58">
        <v>505</v>
      </c>
    </row>
    <row r="59" spans="1:35" x14ac:dyDescent="0.45">
      <c r="A59">
        <v>505</v>
      </c>
      <c r="B59">
        <v>488</v>
      </c>
      <c r="C59">
        <v>506</v>
      </c>
      <c r="D59">
        <v>488</v>
      </c>
      <c r="E59">
        <v>506</v>
      </c>
      <c r="F59">
        <v>473</v>
      </c>
      <c r="G59">
        <v>506</v>
      </c>
      <c r="H59">
        <v>488</v>
      </c>
      <c r="I59">
        <v>506</v>
      </c>
      <c r="J59">
        <v>488</v>
      </c>
      <c r="K59">
        <v>507</v>
      </c>
      <c r="L59">
        <v>492</v>
      </c>
      <c r="M59">
        <v>506</v>
      </c>
      <c r="N59">
        <v>490</v>
      </c>
      <c r="O59">
        <v>499</v>
      </c>
      <c r="P59">
        <v>478</v>
      </c>
      <c r="Q59">
        <v>502</v>
      </c>
      <c r="R59">
        <v>493</v>
      </c>
      <c r="S59">
        <v>504</v>
      </c>
      <c r="T59">
        <v>493</v>
      </c>
      <c r="U59">
        <v>506</v>
      </c>
      <c r="V59">
        <v>484</v>
      </c>
      <c r="W59">
        <v>505</v>
      </c>
      <c r="X59">
        <v>506</v>
      </c>
      <c r="Y59">
        <v>484</v>
      </c>
      <c r="Z59">
        <v>505</v>
      </c>
      <c r="AA59">
        <v>506</v>
      </c>
      <c r="AB59">
        <v>464</v>
      </c>
      <c r="AC59">
        <v>505</v>
      </c>
      <c r="AD59">
        <v>503</v>
      </c>
      <c r="AE59">
        <v>484</v>
      </c>
      <c r="AF59">
        <v>505</v>
      </c>
      <c r="AG59">
        <v>505</v>
      </c>
      <c r="AH59">
        <v>484</v>
      </c>
      <c r="AI59">
        <v>505</v>
      </c>
    </row>
    <row r="60" spans="1:35" x14ac:dyDescent="0.45">
      <c r="A60">
        <v>504</v>
      </c>
      <c r="B60">
        <v>488</v>
      </c>
      <c r="C60">
        <v>503</v>
      </c>
      <c r="D60">
        <v>488</v>
      </c>
      <c r="E60">
        <v>505</v>
      </c>
      <c r="F60">
        <v>488</v>
      </c>
      <c r="G60">
        <v>508</v>
      </c>
      <c r="H60">
        <v>488</v>
      </c>
      <c r="I60">
        <v>504</v>
      </c>
      <c r="J60">
        <v>488</v>
      </c>
      <c r="K60">
        <v>505</v>
      </c>
      <c r="L60">
        <v>504</v>
      </c>
      <c r="M60">
        <v>505</v>
      </c>
      <c r="N60">
        <v>504</v>
      </c>
      <c r="O60">
        <v>505</v>
      </c>
      <c r="P60">
        <v>496</v>
      </c>
      <c r="Q60">
        <v>504</v>
      </c>
      <c r="R60">
        <v>504</v>
      </c>
      <c r="S60">
        <v>504</v>
      </c>
      <c r="T60">
        <v>504</v>
      </c>
      <c r="U60">
        <v>505</v>
      </c>
      <c r="V60">
        <v>496</v>
      </c>
      <c r="W60">
        <v>505</v>
      </c>
      <c r="X60">
        <v>505</v>
      </c>
      <c r="Y60">
        <v>496</v>
      </c>
      <c r="Z60">
        <v>505</v>
      </c>
      <c r="AA60">
        <v>511</v>
      </c>
      <c r="AB60">
        <v>491</v>
      </c>
      <c r="AC60">
        <v>505</v>
      </c>
      <c r="AD60">
        <v>507</v>
      </c>
      <c r="AE60">
        <v>496</v>
      </c>
      <c r="AF60">
        <v>505</v>
      </c>
      <c r="AG60">
        <v>508</v>
      </c>
      <c r="AH60">
        <v>496</v>
      </c>
      <c r="AI60">
        <v>505</v>
      </c>
    </row>
    <row r="61" spans="1:35" x14ac:dyDescent="0.45">
      <c r="A61">
        <v>501</v>
      </c>
      <c r="B61">
        <v>474</v>
      </c>
      <c r="C61">
        <v>507</v>
      </c>
      <c r="D61">
        <v>474</v>
      </c>
      <c r="E61">
        <v>505</v>
      </c>
      <c r="F61">
        <v>462</v>
      </c>
      <c r="G61">
        <v>505</v>
      </c>
      <c r="H61">
        <v>474</v>
      </c>
      <c r="I61">
        <v>505</v>
      </c>
      <c r="J61">
        <v>474</v>
      </c>
      <c r="K61">
        <v>504</v>
      </c>
      <c r="L61">
        <v>488</v>
      </c>
      <c r="M61">
        <v>508</v>
      </c>
      <c r="N61">
        <v>488</v>
      </c>
      <c r="O61">
        <v>505</v>
      </c>
      <c r="P61">
        <v>466</v>
      </c>
      <c r="Q61">
        <v>506</v>
      </c>
      <c r="R61">
        <v>488</v>
      </c>
      <c r="S61">
        <v>506</v>
      </c>
      <c r="T61">
        <v>488</v>
      </c>
      <c r="U61">
        <v>507</v>
      </c>
      <c r="V61">
        <v>435</v>
      </c>
      <c r="W61">
        <v>505</v>
      </c>
      <c r="X61">
        <v>507</v>
      </c>
      <c r="Y61">
        <v>435</v>
      </c>
      <c r="Z61">
        <v>505</v>
      </c>
      <c r="AA61">
        <v>505</v>
      </c>
      <c r="AB61">
        <v>434</v>
      </c>
      <c r="AC61">
        <v>505</v>
      </c>
      <c r="AD61">
        <v>506</v>
      </c>
      <c r="AE61">
        <v>435</v>
      </c>
      <c r="AF61">
        <v>505</v>
      </c>
      <c r="AG61">
        <v>509</v>
      </c>
      <c r="AH61">
        <v>435</v>
      </c>
      <c r="AI61">
        <v>505</v>
      </c>
    </row>
    <row r="62" spans="1:35" x14ac:dyDescent="0.45">
      <c r="A62">
        <v>506</v>
      </c>
      <c r="B62">
        <v>484</v>
      </c>
      <c r="C62">
        <v>507</v>
      </c>
      <c r="D62">
        <v>484</v>
      </c>
      <c r="E62">
        <v>505</v>
      </c>
      <c r="F62">
        <v>477</v>
      </c>
      <c r="G62">
        <v>504</v>
      </c>
      <c r="H62">
        <v>484</v>
      </c>
      <c r="I62">
        <v>504</v>
      </c>
      <c r="J62">
        <v>484</v>
      </c>
      <c r="K62">
        <v>509</v>
      </c>
      <c r="L62">
        <v>496</v>
      </c>
      <c r="M62">
        <v>507</v>
      </c>
      <c r="N62">
        <v>496</v>
      </c>
      <c r="O62">
        <v>503</v>
      </c>
      <c r="P62">
        <v>471</v>
      </c>
      <c r="Q62">
        <v>505</v>
      </c>
      <c r="R62">
        <v>496</v>
      </c>
      <c r="S62">
        <v>505</v>
      </c>
      <c r="T62">
        <v>496</v>
      </c>
      <c r="U62">
        <v>505</v>
      </c>
      <c r="V62">
        <v>472</v>
      </c>
      <c r="W62">
        <v>505</v>
      </c>
      <c r="X62">
        <v>503</v>
      </c>
      <c r="Y62">
        <v>472</v>
      </c>
      <c r="Z62">
        <v>505</v>
      </c>
      <c r="AA62">
        <v>508</v>
      </c>
      <c r="AB62">
        <v>448</v>
      </c>
      <c r="AC62">
        <v>505</v>
      </c>
      <c r="AD62">
        <v>505</v>
      </c>
      <c r="AE62">
        <v>472</v>
      </c>
      <c r="AF62">
        <v>505</v>
      </c>
      <c r="AG62">
        <v>503</v>
      </c>
      <c r="AH62">
        <v>472</v>
      </c>
      <c r="AI62">
        <v>505</v>
      </c>
    </row>
    <row r="63" spans="1:35" x14ac:dyDescent="0.45">
      <c r="A63">
        <v>508</v>
      </c>
      <c r="B63">
        <v>479</v>
      </c>
      <c r="C63">
        <v>504</v>
      </c>
      <c r="D63">
        <v>479</v>
      </c>
      <c r="E63">
        <v>505</v>
      </c>
      <c r="F63">
        <v>470</v>
      </c>
      <c r="G63">
        <v>508</v>
      </c>
      <c r="H63">
        <v>479</v>
      </c>
      <c r="I63">
        <v>507</v>
      </c>
      <c r="J63">
        <v>479</v>
      </c>
      <c r="K63">
        <v>505</v>
      </c>
      <c r="L63">
        <v>494</v>
      </c>
      <c r="M63">
        <v>506</v>
      </c>
      <c r="N63">
        <v>490</v>
      </c>
      <c r="O63">
        <v>502</v>
      </c>
      <c r="P63">
        <v>475</v>
      </c>
      <c r="Q63">
        <v>506</v>
      </c>
      <c r="R63">
        <v>494</v>
      </c>
      <c r="S63">
        <v>506</v>
      </c>
      <c r="T63">
        <v>494</v>
      </c>
      <c r="U63">
        <v>508</v>
      </c>
      <c r="V63">
        <v>463</v>
      </c>
      <c r="W63">
        <v>505</v>
      </c>
      <c r="X63">
        <v>508</v>
      </c>
      <c r="Y63">
        <v>463</v>
      </c>
      <c r="Z63">
        <v>505</v>
      </c>
      <c r="AA63">
        <v>509</v>
      </c>
      <c r="AB63">
        <v>474</v>
      </c>
      <c r="AC63">
        <v>505</v>
      </c>
      <c r="AD63">
        <v>509</v>
      </c>
      <c r="AE63">
        <v>463</v>
      </c>
      <c r="AF63">
        <v>505</v>
      </c>
      <c r="AG63">
        <v>509</v>
      </c>
      <c r="AH63">
        <v>463</v>
      </c>
      <c r="AI63">
        <v>505</v>
      </c>
    </row>
    <row r="64" spans="1:35" x14ac:dyDescent="0.45">
      <c r="A64">
        <v>509</v>
      </c>
      <c r="B64">
        <v>495</v>
      </c>
      <c r="C64">
        <v>504</v>
      </c>
      <c r="D64">
        <v>495</v>
      </c>
      <c r="E64">
        <v>507</v>
      </c>
      <c r="F64">
        <v>484</v>
      </c>
      <c r="G64">
        <v>504</v>
      </c>
      <c r="H64">
        <v>495</v>
      </c>
      <c r="I64">
        <v>506</v>
      </c>
      <c r="J64">
        <v>495</v>
      </c>
      <c r="K64">
        <v>507</v>
      </c>
      <c r="L64">
        <v>490</v>
      </c>
      <c r="M64">
        <v>507</v>
      </c>
      <c r="N64">
        <v>490</v>
      </c>
      <c r="O64">
        <v>504</v>
      </c>
      <c r="P64">
        <v>485</v>
      </c>
      <c r="Q64">
        <v>502</v>
      </c>
      <c r="R64">
        <v>490</v>
      </c>
      <c r="S64">
        <v>503</v>
      </c>
      <c r="T64">
        <v>490</v>
      </c>
      <c r="U64">
        <v>508</v>
      </c>
      <c r="V64">
        <v>490</v>
      </c>
      <c r="W64">
        <v>505</v>
      </c>
      <c r="X64">
        <v>508</v>
      </c>
      <c r="Y64">
        <v>490</v>
      </c>
      <c r="Z64">
        <v>505</v>
      </c>
      <c r="AA64">
        <v>503</v>
      </c>
      <c r="AB64">
        <v>488</v>
      </c>
      <c r="AC64">
        <v>505</v>
      </c>
      <c r="AD64">
        <v>508</v>
      </c>
      <c r="AE64">
        <v>490</v>
      </c>
      <c r="AF64">
        <v>505</v>
      </c>
      <c r="AG64">
        <v>501</v>
      </c>
      <c r="AH64">
        <v>490</v>
      </c>
      <c r="AI64">
        <v>505</v>
      </c>
    </row>
    <row r="65" spans="1:35" x14ac:dyDescent="0.45">
      <c r="A65">
        <v>506</v>
      </c>
      <c r="B65">
        <v>497</v>
      </c>
      <c r="C65">
        <v>505</v>
      </c>
      <c r="D65">
        <v>497</v>
      </c>
      <c r="E65">
        <v>506</v>
      </c>
      <c r="F65">
        <v>477</v>
      </c>
      <c r="G65">
        <v>509</v>
      </c>
      <c r="H65">
        <v>497</v>
      </c>
      <c r="I65">
        <v>503</v>
      </c>
      <c r="J65">
        <v>497</v>
      </c>
      <c r="K65">
        <v>504</v>
      </c>
      <c r="L65">
        <v>496</v>
      </c>
      <c r="M65">
        <v>509</v>
      </c>
      <c r="N65">
        <v>496</v>
      </c>
      <c r="O65">
        <v>505</v>
      </c>
      <c r="P65">
        <v>484</v>
      </c>
      <c r="Q65">
        <v>505</v>
      </c>
      <c r="R65">
        <v>496</v>
      </c>
      <c r="S65">
        <v>505</v>
      </c>
      <c r="T65">
        <v>496</v>
      </c>
      <c r="U65">
        <v>504</v>
      </c>
      <c r="V65">
        <v>486</v>
      </c>
      <c r="W65">
        <v>505</v>
      </c>
      <c r="X65">
        <v>504</v>
      </c>
      <c r="Y65">
        <v>486</v>
      </c>
      <c r="Z65">
        <v>505</v>
      </c>
      <c r="AA65">
        <v>503</v>
      </c>
      <c r="AB65">
        <v>476</v>
      </c>
      <c r="AC65">
        <v>505</v>
      </c>
      <c r="AD65">
        <v>505</v>
      </c>
      <c r="AE65">
        <v>486</v>
      </c>
      <c r="AF65">
        <v>505</v>
      </c>
      <c r="AG65">
        <v>506</v>
      </c>
      <c r="AH65">
        <v>486</v>
      </c>
      <c r="AI65">
        <v>505</v>
      </c>
    </row>
    <row r="66" spans="1:35" x14ac:dyDescent="0.45">
      <c r="A66">
        <v>505</v>
      </c>
      <c r="B66">
        <v>487</v>
      </c>
      <c r="C66">
        <v>507</v>
      </c>
      <c r="D66">
        <v>487</v>
      </c>
      <c r="E66">
        <v>505</v>
      </c>
      <c r="F66">
        <v>477</v>
      </c>
      <c r="G66">
        <v>506</v>
      </c>
      <c r="H66">
        <v>487</v>
      </c>
      <c r="I66">
        <v>506</v>
      </c>
      <c r="J66">
        <v>487</v>
      </c>
      <c r="K66">
        <v>504</v>
      </c>
      <c r="L66">
        <v>478</v>
      </c>
      <c r="M66">
        <v>502</v>
      </c>
      <c r="N66">
        <v>478</v>
      </c>
      <c r="O66">
        <v>503</v>
      </c>
      <c r="P66">
        <v>475</v>
      </c>
      <c r="Q66">
        <v>506</v>
      </c>
      <c r="R66">
        <v>478</v>
      </c>
      <c r="S66">
        <v>506</v>
      </c>
      <c r="T66">
        <v>478</v>
      </c>
      <c r="U66">
        <v>510</v>
      </c>
      <c r="V66">
        <v>468</v>
      </c>
      <c r="W66">
        <v>505</v>
      </c>
      <c r="X66">
        <v>510</v>
      </c>
      <c r="Y66">
        <v>468</v>
      </c>
      <c r="Z66">
        <v>505</v>
      </c>
      <c r="AA66">
        <v>503</v>
      </c>
      <c r="AB66">
        <v>463</v>
      </c>
      <c r="AC66">
        <v>505</v>
      </c>
      <c r="AD66">
        <v>509</v>
      </c>
      <c r="AE66">
        <v>468</v>
      </c>
      <c r="AF66">
        <v>505</v>
      </c>
      <c r="AG66">
        <v>509</v>
      </c>
      <c r="AH66">
        <v>468</v>
      </c>
      <c r="AI66">
        <v>505</v>
      </c>
    </row>
    <row r="67" spans="1:35" x14ac:dyDescent="0.45">
      <c r="A67">
        <v>503</v>
      </c>
      <c r="B67">
        <v>496</v>
      </c>
      <c r="C67">
        <v>503</v>
      </c>
      <c r="D67">
        <v>496</v>
      </c>
      <c r="E67">
        <v>503</v>
      </c>
      <c r="F67">
        <v>477</v>
      </c>
      <c r="G67">
        <v>509</v>
      </c>
      <c r="H67">
        <v>496</v>
      </c>
      <c r="I67">
        <v>507</v>
      </c>
      <c r="J67">
        <v>496</v>
      </c>
      <c r="K67">
        <v>507</v>
      </c>
      <c r="L67">
        <v>488</v>
      </c>
      <c r="M67">
        <v>505</v>
      </c>
      <c r="N67">
        <v>488</v>
      </c>
      <c r="O67">
        <v>502</v>
      </c>
      <c r="P67">
        <v>493</v>
      </c>
      <c r="Q67">
        <v>504</v>
      </c>
      <c r="R67">
        <v>488</v>
      </c>
      <c r="S67">
        <v>506</v>
      </c>
      <c r="T67">
        <v>488</v>
      </c>
      <c r="U67">
        <v>507</v>
      </c>
      <c r="V67">
        <v>482</v>
      </c>
      <c r="W67">
        <v>505</v>
      </c>
      <c r="X67">
        <v>507</v>
      </c>
      <c r="Y67">
        <v>482</v>
      </c>
      <c r="Z67">
        <v>505</v>
      </c>
      <c r="AA67">
        <v>506</v>
      </c>
      <c r="AB67">
        <v>483</v>
      </c>
      <c r="AC67">
        <v>505</v>
      </c>
      <c r="AD67">
        <v>504</v>
      </c>
      <c r="AE67">
        <v>482</v>
      </c>
      <c r="AF67">
        <v>505</v>
      </c>
      <c r="AG67">
        <v>507</v>
      </c>
      <c r="AH67">
        <v>482</v>
      </c>
      <c r="AI67">
        <v>505</v>
      </c>
    </row>
    <row r="68" spans="1:35" x14ac:dyDescent="0.45">
      <c r="A68">
        <v>506</v>
      </c>
      <c r="B68">
        <v>494</v>
      </c>
      <c r="C68">
        <v>504</v>
      </c>
      <c r="D68">
        <v>494</v>
      </c>
      <c r="E68">
        <v>505</v>
      </c>
      <c r="F68">
        <v>483</v>
      </c>
      <c r="G68">
        <v>505</v>
      </c>
      <c r="H68">
        <v>494</v>
      </c>
      <c r="I68">
        <v>504</v>
      </c>
      <c r="J68">
        <v>494</v>
      </c>
      <c r="K68">
        <v>504</v>
      </c>
      <c r="L68">
        <v>496</v>
      </c>
      <c r="M68">
        <v>508</v>
      </c>
      <c r="N68">
        <v>496</v>
      </c>
      <c r="O68">
        <v>502</v>
      </c>
      <c r="P68">
        <v>482</v>
      </c>
      <c r="Q68">
        <v>506</v>
      </c>
      <c r="R68">
        <v>496</v>
      </c>
      <c r="S68">
        <v>505</v>
      </c>
      <c r="T68">
        <v>496</v>
      </c>
      <c r="U68">
        <v>506</v>
      </c>
      <c r="V68">
        <v>493</v>
      </c>
      <c r="W68">
        <v>505</v>
      </c>
      <c r="X68">
        <v>506</v>
      </c>
      <c r="Y68">
        <v>493</v>
      </c>
      <c r="Z68">
        <v>505</v>
      </c>
      <c r="AA68">
        <v>506</v>
      </c>
      <c r="AB68">
        <v>489</v>
      </c>
      <c r="AC68">
        <v>505</v>
      </c>
      <c r="AD68">
        <v>503</v>
      </c>
      <c r="AE68">
        <v>493</v>
      </c>
      <c r="AF68">
        <v>505</v>
      </c>
      <c r="AG68">
        <v>503</v>
      </c>
      <c r="AH68">
        <v>493</v>
      </c>
      <c r="AI68">
        <v>505</v>
      </c>
    </row>
    <row r="69" spans="1:35" x14ac:dyDescent="0.45">
      <c r="A69">
        <v>499</v>
      </c>
      <c r="B69">
        <v>490</v>
      </c>
      <c r="C69">
        <v>504</v>
      </c>
      <c r="D69">
        <v>490</v>
      </c>
      <c r="E69">
        <v>506</v>
      </c>
      <c r="F69">
        <v>477</v>
      </c>
      <c r="G69">
        <v>505</v>
      </c>
      <c r="H69">
        <v>490</v>
      </c>
      <c r="I69">
        <v>507</v>
      </c>
      <c r="J69">
        <v>490</v>
      </c>
      <c r="K69">
        <v>507</v>
      </c>
      <c r="L69">
        <v>492</v>
      </c>
      <c r="M69">
        <v>505</v>
      </c>
      <c r="N69">
        <v>492</v>
      </c>
      <c r="O69">
        <v>500</v>
      </c>
      <c r="P69">
        <v>482</v>
      </c>
      <c r="Q69">
        <v>504</v>
      </c>
      <c r="R69">
        <v>492</v>
      </c>
      <c r="S69">
        <v>505</v>
      </c>
      <c r="T69">
        <v>492</v>
      </c>
      <c r="U69">
        <v>506</v>
      </c>
      <c r="V69">
        <v>474</v>
      </c>
      <c r="W69">
        <v>505</v>
      </c>
      <c r="X69">
        <v>506</v>
      </c>
      <c r="Y69">
        <v>474</v>
      </c>
      <c r="Z69">
        <v>505</v>
      </c>
      <c r="AA69">
        <v>507</v>
      </c>
      <c r="AB69">
        <v>467</v>
      </c>
      <c r="AC69">
        <v>505</v>
      </c>
      <c r="AD69">
        <v>505</v>
      </c>
      <c r="AE69">
        <v>474</v>
      </c>
      <c r="AF69">
        <v>505</v>
      </c>
      <c r="AG69">
        <v>504</v>
      </c>
      <c r="AH69">
        <v>474</v>
      </c>
      <c r="AI69">
        <v>505</v>
      </c>
    </row>
    <row r="70" spans="1:35" x14ac:dyDescent="0.45">
      <c r="A70">
        <v>501</v>
      </c>
      <c r="B70">
        <v>498</v>
      </c>
      <c r="C70">
        <v>501</v>
      </c>
      <c r="D70">
        <v>498</v>
      </c>
      <c r="E70">
        <v>501</v>
      </c>
      <c r="F70">
        <v>477</v>
      </c>
      <c r="G70">
        <v>507</v>
      </c>
      <c r="H70">
        <v>498</v>
      </c>
      <c r="I70">
        <v>506</v>
      </c>
      <c r="J70">
        <v>498</v>
      </c>
      <c r="K70">
        <v>504</v>
      </c>
      <c r="L70">
        <v>497</v>
      </c>
      <c r="M70">
        <v>508</v>
      </c>
      <c r="N70">
        <v>497</v>
      </c>
      <c r="O70">
        <v>502</v>
      </c>
      <c r="P70">
        <v>492</v>
      </c>
      <c r="Q70">
        <v>506</v>
      </c>
      <c r="R70">
        <v>497</v>
      </c>
      <c r="S70">
        <v>505</v>
      </c>
      <c r="T70">
        <v>497</v>
      </c>
      <c r="U70">
        <v>506</v>
      </c>
      <c r="V70">
        <v>485</v>
      </c>
      <c r="W70">
        <v>505</v>
      </c>
      <c r="X70">
        <v>506</v>
      </c>
      <c r="Y70">
        <v>485</v>
      </c>
      <c r="Z70">
        <v>505</v>
      </c>
      <c r="AA70">
        <v>509</v>
      </c>
      <c r="AB70">
        <v>479</v>
      </c>
      <c r="AC70">
        <v>505</v>
      </c>
      <c r="AD70">
        <v>505</v>
      </c>
      <c r="AE70">
        <v>485</v>
      </c>
      <c r="AF70">
        <v>505</v>
      </c>
      <c r="AG70">
        <v>507</v>
      </c>
      <c r="AH70">
        <v>485</v>
      </c>
      <c r="AI70">
        <v>505</v>
      </c>
    </row>
    <row r="71" spans="1:35" x14ac:dyDescent="0.45">
      <c r="A71">
        <v>502</v>
      </c>
      <c r="B71">
        <v>495</v>
      </c>
      <c r="C71">
        <v>503</v>
      </c>
      <c r="D71">
        <v>495</v>
      </c>
      <c r="E71">
        <v>507</v>
      </c>
      <c r="F71">
        <v>486</v>
      </c>
      <c r="G71">
        <v>504</v>
      </c>
      <c r="H71">
        <v>495</v>
      </c>
      <c r="I71">
        <v>508</v>
      </c>
      <c r="J71">
        <v>495</v>
      </c>
      <c r="K71">
        <v>506</v>
      </c>
      <c r="L71">
        <v>491</v>
      </c>
      <c r="M71">
        <v>505</v>
      </c>
      <c r="N71">
        <v>491</v>
      </c>
      <c r="O71">
        <v>501</v>
      </c>
      <c r="P71">
        <v>484</v>
      </c>
      <c r="Q71">
        <v>508</v>
      </c>
      <c r="R71">
        <v>491</v>
      </c>
      <c r="S71">
        <v>506</v>
      </c>
      <c r="T71">
        <v>491</v>
      </c>
      <c r="U71">
        <v>506</v>
      </c>
      <c r="V71">
        <v>477</v>
      </c>
      <c r="W71">
        <v>505</v>
      </c>
      <c r="X71">
        <v>506</v>
      </c>
      <c r="Y71">
        <v>477</v>
      </c>
      <c r="Z71">
        <v>505</v>
      </c>
      <c r="AA71">
        <v>509</v>
      </c>
      <c r="AB71">
        <v>471</v>
      </c>
      <c r="AC71">
        <v>505</v>
      </c>
      <c r="AD71">
        <v>505</v>
      </c>
      <c r="AE71">
        <v>477</v>
      </c>
      <c r="AF71">
        <v>505</v>
      </c>
      <c r="AG71">
        <v>505</v>
      </c>
      <c r="AH71">
        <v>477</v>
      </c>
      <c r="AI71">
        <v>505</v>
      </c>
    </row>
    <row r="72" spans="1:35" x14ac:dyDescent="0.45">
      <c r="A72">
        <v>503</v>
      </c>
      <c r="B72">
        <v>490</v>
      </c>
      <c r="C72">
        <v>509</v>
      </c>
      <c r="D72">
        <v>490</v>
      </c>
      <c r="E72">
        <v>500</v>
      </c>
      <c r="F72">
        <v>483</v>
      </c>
      <c r="G72">
        <v>507</v>
      </c>
      <c r="H72">
        <v>490</v>
      </c>
      <c r="I72">
        <v>507</v>
      </c>
      <c r="J72">
        <v>490</v>
      </c>
      <c r="K72">
        <v>504</v>
      </c>
      <c r="L72">
        <v>492</v>
      </c>
      <c r="M72">
        <v>506</v>
      </c>
      <c r="N72">
        <v>492</v>
      </c>
      <c r="O72">
        <v>503</v>
      </c>
      <c r="P72">
        <v>465</v>
      </c>
      <c r="Q72">
        <v>504</v>
      </c>
      <c r="R72">
        <v>492</v>
      </c>
      <c r="S72">
        <v>506</v>
      </c>
      <c r="T72">
        <v>492</v>
      </c>
      <c r="U72">
        <v>504</v>
      </c>
      <c r="V72">
        <v>476</v>
      </c>
      <c r="W72">
        <v>505</v>
      </c>
      <c r="X72">
        <v>504</v>
      </c>
      <c r="Y72">
        <v>476</v>
      </c>
      <c r="Z72">
        <v>505</v>
      </c>
      <c r="AA72">
        <v>503</v>
      </c>
      <c r="AB72">
        <v>465</v>
      </c>
      <c r="AC72">
        <v>505</v>
      </c>
      <c r="AD72">
        <v>506</v>
      </c>
      <c r="AE72">
        <v>476</v>
      </c>
      <c r="AF72">
        <v>505</v>
      </c>
      <c r="AG72">
        <v>505</v>
      </c>
      <c r="AH72">
        <v>476</v>
      </c>
      <c r="AI72">
        <v>505</v>
      </c>
    </row>
    <row r="73" spans="1:35" x14ac:dyDescent="0.45">
      <c r="A73">
        <v>498</v>
      </c>
      <c r="B73">
        <v>490</v>
      </c>
      <c r="C73">
        <v>501</v>
      </c>
      <c r="D73">
        <v>490</v>
      </c>
      <c r="E73">
        <v>508</v>
      </c>
      <c r="F73">
        <v>478</v>
      </c>
      <c r="G73">
        <v>504</v>
      </c>
      <c r="H73">
        <v>490</v>
      </c>
      <c r="I73">
        <v>506</v>
      </c>
      <c r="J73">
        <v>490</v>
      </c>
      <c r="K73">
        <v>504</v>
      </c>
      <c r="L73">
        <v>503</v>
      </c>
      <c r="M73">
        <v>506</v>
      </c>
      <c r="N73">
        <v>503</v>
      </c>
      <c r="O73">
        <v>504</v>
      </c>
      <c r="P73">
        <v>491</v>
      </c>
      <c r="Q73">
        <v>505</v>
      </c>
      <c r="R73">
        <v>503</v>
      </c>
      <c r="S73">
        <v>505</v>
      </c>
      <c r="T73">
        <v>503</v>
      </c>
      <c r="U73">
        <v>506</v>
      </c>
      <c r="V73">
        <v>482</v>
      </c>
      <c r="W73">
        <v>505</v>
      </c>
      <c r="X73">
        <v>506</v>
      </c>
      <c r="Y73">
        <v>482</v>
      </c>
      <c r="Z73">
        <v>505</v>
      </c>
      <c r="AA73">
        <v>507</v>
      </c>
      <c r="AB73">
        <v>488</v>
      </c>
      <c r="AC73">
        <v>505</v>
      </c>
      <c r="AD73">
        <v>505</v>
      </c>
      <c r="AE73">
        <v>482</v>
      </c>
      <c r="AF73">
        <v>505</v>
      </c>
      <c r="AG73">
        <v>506</v>
      </c>
      <c r="AH73">
        <v>482</v>
      </c>
      <c r="AI73">
        <v>505</v>
      </c>
    </row>
    <row r="74" spans="1:35" x14ac:dyDescent="0.45">
      <c r="A74">
        <v>506</v>
      </c>
      <c r="B74">
        <v>494</v>
      </c>
      <c r="C74">
        <v>507</v>
      </c>
      <c r="D74">
        <v>494</v>
      </c>
      <c r="E74">
        <v>506</v>
      </c>
      <c r="F74">
        <v>478</v>
      </c>
      <c r="G74">
        <v>507</v>
      </c>
      <c r="H74">
        <v>494</v>
      </c>
      <c r="I74">
        <v>508</v>
      </c>
      <c r="J74">
        <v>494</v>
      </c>
      <c r="K74">
        <v>509</v>
      </c>
      <c r="L74">
        <v>498</v>
      </c>
      <c r="M74">
        <v>506</v>
      </c>
      <c r="N74">
        <v>498</v>
      </c>
      <c r="O74">
        <v>500</v>
      </c>
      <c r="P74">
        <v>477</v>
      </c>
      <c r="Q74">
        <v>506</v>
      </c>
      <c r="R74">
        <v>498</v>
      </c>
      <c r="S74">
        <v>506</v>
      </c>
      <c r="T74">
        <v>498</v>
      </c>
      <c r="U74">
        <v>507</v>
      </c>
      <c r="V74">
        <v>481</v>
      </c>
      <c r="W74">
        <v>505</v>
      </c>
      <c r="X74">
        <v>507</v>
      </c>
      <c r="Y74">
        <v>481</v>
      </c>
      <c r="Z74">
        <v>505</v>
      </c>
      <c r="AA74">
        <v>507</v>
      </c>
      <c r="AB74">
        <v>484</v>
      </c>
      <c r="AC74">
        <v>505</v>
      </c>
      <c r="AD74">
        <v>508</v>
      </c>
      <c r="AE74">
        <v>481</v>
      </c>
      <c r="AF74">
        <v>505</v>
      </c>
      <c r="AG74">
        <v>510</v>
      </c>
      <c r="AH74">
        <v>481</v>
      </c>
      <c r="AI74">
        <v>505</v>
      </c>
    </row>
    <row r="75" spans="1:35" x14ac:dyDescent="0.45">
      <c r="A75">
        <v>507</v>
      </c>
      <c r="B75">
        <v>481</v>
      </c>
      <c r="C75">
        <v>505</v>
      </c>
      <c r="D75">
        <v>481</v>
      </c>
      <c r="E75">
        <v>508</v>
      </c>
      <c r="F75">
        <v>479</v>
      </c>
      <c r="G75">
        <v>508</v>
      </c>
      <c r="H75">
        <v>481</v>
      </c>
      <c r="I75">
        <v>501</v>
      </c>
      <c r="J75">
        <v>481</v>
      </c>
      <c r="K75">
        <v>504</v>
      </c>
      <c r="L75">
        <v>480</v>
      </c>
      <c r="M75">
        <v>508</v>
      </c>
      <c r="N75">
        <v>480</v>
      </c>
      <c r="O75">
        <v>499</v>
      </c>
      <c r="P75">
        <v>478</v>
      </c>
      <c r="Q75">
        <v>505</v>
      </c>
      <c r="R75">
        <v>480</v>
      </c>
      <c r="S75">
        <v>502</v>
      </c>
      <c r="T75">
        <v>480</v>
      </c>
      <c r="U75">
        <v>502</v>
      </c>
      <c r="V75">
        <v>467</v>
      </c>
      <c r="W75">
        <v>505</v>
      </c>
      <c r="X75">
        <v>502</v>
      </c>
      <c r="Y75">
        <v>467</v>
      </c>
      <c r="Z75">
        <v>505</v>
      </c>
      <c r="AA75">
        <v>505</v>
      </c>
      <c r="AB75">
        <v>458</v>
      </c>
      <c r="AC75">
        <v>505</v>
      </c>
      <c r="AD75">
        <v>506</v>
      </c>
      <c r="AE75">
        <v>467</v>
      </c>
      <c r="AF75">
        <v>505</v>
      </c>
      <c r="AG75">
        <v>506</v>
      </c>
      <c r="AH75">
        <v>467</v>
      </c>
      <c r="AI75">
        <v>505</v>
      </c>
    </row>
    <row r="76" spans="1:35" x14ac:dyDescent="0.45">
      <c r="A76">
        <v>506</v>
      </c>
      <c r="B76">
        <v>486</v>
      </c>
      <c r="C76">
        <v>507</v>
      </c>
      <c r="D76">
        <v>486</v>
      </c>
      <c r="E76">
        <v>502</v>
      </c>
      <c r="F76">
        <v>477</v>
      </c>
      <c r="G76">
        <v>505</v>
      </c>
      <c r="H76">
        <v>486</v>
      </c>
      <c r="I76">
        <v>507</v>
      </c>
      <c r="J76">
        <v>486</v>
      </c>
      <c r="K76">
        <v>504</v>
      </c>
      <c r="L76">
        <v>500</v>
      </c>
      <c r="M76">
        <v>507</v>
      </c>
      <c r="N76">
        <v>500</v>
      </c>
      <c r="O76">
        <v>505</v>
      </c>
      <c r="P76">
        <v>482</v>
      </c>
      <c r="Q76">
        <v>503</v>
      </c>
      <c r="R76">
        <v>500</v>
      </c>
      <c r="S76">
        <v>503</v>
      </c>
      <c r="T76">
        <v>500</v>
      </c>
      <c r="U76">
        <v>508</v>
      </c>
      <c r="V76">
        <v>487</v>
      </c>
      <c r="W76">
        <v>505</v>
      </c>
      <c r="X76">
        <v>508</v>
      </c>
      <c r="Y76">
        <v>487</v>
      </c>
      <c r="Z76">
        <v>505</v>
      </c>
      <c r="AA76">
        <v>499</v>
      </c>
      <c r="AB76">
        <v>476</v>
      </c>
      <c r="AC76">
        <v>505</v>
      </c>
      <c r="AD76">
        <v>507</v>
      </c>
      <c r="AE76">
        <v>487</v>
      </c>
      <c r="AF76">
        <v>505</v>
      </c>
      <c r="AG76">
        <v>508</v>
      </c>
      <c r="AH76">
        <v>487</v>
      </c>
      <c r="AI76">
        <v>505</v>
      </c>
    </row>
    <row r="77" spans="1:35" x14ac:dyDescent="0.45">
      <c r="A77">
        <v>507</v>
      </c>
      <c r="B77">
        <v>481</v>
      </c>
      <c r="C77">
        <v>506</v>
      </c>
      <c r="D77">
        <v>481</v>
      </c>
      <c r="E77">
        <v>505</v>
      </c>
      <c r="F77">
        <v>476</v>
      </c>
      <c r="G77">
        <v>503</v>
      </c>
      <c r="H77">
        <v>481</v>
      </c>
      <c r="I77">
        <v>503</v>
      </c>
      <c r="J77">
        <v>481</v>
      </c>
      <c r="K77">
        <v>502</v>
      </c>
      <c r="L77">
        <v>495</v>
      </c>
      <c r="M77">
        <v>505</v>
      </c>
      <c r="N77">
        <v>495</v>
      </c>
      <c r="O77">
        <v>502</v>
      </c>
      <c r="P77">
        <v>464</v>
      </c>
      <c r="Q77">
        <v>505</v>
      </c>
      <c r="R77">
        <v>488</v>
      </c>
      <c r="S77">
        <v>508</v>
      </c>
      <c r="T77">
        <v>488</v>
      </c>
      <c r="U77">
        <v>508</v>
      </c>
      <c r="V77">
        <v>475</v>
      </c>
      <c r="W77">
        <v>505</v>
      </c>
      <c r="X77">
        <v>505</v>
      </c>
      <c r="Y77">
        <v>475</v>
      </c>
      <c r="Z77">
        <v>505</v>
      </c>
      <c r="AA77">
        <v>509</v>
      </c>
      <c r="AB77">
        <v>454</v>
      </c>
      <c r="AC77">
        <v>505</v>
      </c>
      <c r="AD77">
        <v>503</v>
      </c>
      <c r="AE77">
        <v>475</v>
      </c>
      <c r="AF77">
        <v>505</v>
      </c>
      <c r="AG77">
        <v>498</v>
      </c>
      <c r="AH77">
        <v>475</v>
      </c>
      <c r="AI77">
        <v>505</v>
      </c>
    </row>
    <row r="78" spans="1:35" x14ac:dyDescent="0.45">
      <c r="A78">
        <v>505</v>
      </c>
      <c r="B78">
        <v>478</v>
      </c>
      <c r="C78">
        <v>504</v>
      </c>
      <c r="D78">
        <v>478</v>
      </c>
      <c r="E78">
        <v>503</v>
      </c>
      <c r="F78">
        <v>481</v>
      </c>
      <c r="G78">
        <v>507</v>
      </c>
      <c r="H78">
        <v>478</v>
      </c>
      <c r="I78">
        <v>505</v>
      </c>
      <c r="J78">
        <v>478</v>
      </c>
      <c r="K78">
        <v>505</v>
      </c>
      <c r="L78">
        <v>494</v>
      </c>
      <c r="M78">
        <v>508</v>
      </c>
      <c r="N78">
        <v>494</v>
      </c>
      <c r="O78">
        <v>501</v>
      </c>
      <c r="P78">
        <v>483</v>
      </c>
      <c r="Q78">
        <v>509</v>
      </c>
      <c r="R78">
        <v>494</v>
      </c>
      <c r="S78">
        <v>509</v>
      </c>
      <c r="T78">
        <v>494</v>
      </c>
      <c r="U78">
        <v>506</v>
      </c>
      <c r="V78">
        <v>478</v>
      </c>
      <c r="W78">
        <v>505</v>
      </c>
      <c r="X78">
        <v>506</v>
      </c>
      <c r="Y78">
        <v>478</v>
      </c>
      <c r="Z78">
        <v>505</v>
      </c>
      <c r="AA78">
        <v>506</v>
      </c>
      <c r="AB78">
        <v>472</v>
      </c>
      <c r="AC78">
        <v>505</v>
      </c>
      <c r="AD78">
        <v>508</v>
      </c>
      <c r="AE78">
        <v>478</v>
      </c>
      <c r="AF78">
        <v>505</v>
      </c>
      <c r="AG78">
        <v>508</v>
      </c>
      <c r="AH78">
        <v>478</v>
      </c>
      <c r="AI78">
        <v>505</v>
      </c>
    </row>
    <row r="79" spans="1:35" x14ac:dyDescent="0.45">
      <c r="A79">
        <v>505</v>
      </c>
      <c r="B79">
        <v>482</v>
      </c>
      <c r="C79">
        <v>503</v>
      </c>
      <c r="D79">
        <v>482</v>
      </c>
      <c r="E79">
        <v>507</v>
      </c>
      <c r="F79">
        <v>470</v>
      </c>
      <c r="G79">
        <v>507</v>
      </c>
      <c r="H79">
        <v>482</v>
      </c>
      <c r="I79">
        <v>506</v>
      </c>
      <c r="J79">
        <v>482</v>
      </c>
      <c r="K79">
        <v>508</v>
      </c>
      <c r="L79">
        <v>487</v>
      </c>
      <c r="M79">
        <v>510</v>
      </c>
      <c r="N79">
        <v>487</v>
      </c>
      <c r="O79">
        <v>502</v>
      </c>
      <c r="P79">
        <v>437</v>
      </c>
      <c r="Q79">
        <v>507</v>
      </c>
      <c r="R79">
        <v>487</v>
      </c>
      <c r="S79">
        <v>506</v>
      </c>
      <c r="T79">
        <v>487</v>
      </c>
      <c r="U79">
        <v>503</v>
      </c>
      <c r="V79">
        <v>457</v>
      </c>
      <c r="W79">
        <v>505</v>
      </c>
      <c r="X79">
        <v>505</v>
      </c>
      <c r="Y79">
        <v>457</v>
      </c>
      <c r="Z79">
        <v>505</v>
      </c>
      <c r="AA79">
        <v>507</v>
      </c>
      <c r="AB79">
        <v>425</v>
      </c>
      <c r="AC79">
        <v>505</v>
      </c>
      <c r="AD79">
        <v>506</v>
      </c>
      <c r="AE79">
        <v>457</v>
      </c>
      <c r="AF79">
        <v>505</v>
      </c>
      <c r="AG79">
        <v>509</v>
      </c>
      <c r="AH79">
        <v>457</v>
      </c>
      <c r="AI79">
        <v>505</v>
      </c>
    </row>
    <row r="80" spans="1:35" x14ac:dyDescent="0.45">
      <c r="A80">
        <v>509</v>
      </c>
      <c r="B80">
        <v>487</v>
      </c>
      <c r="C80">
        <v>506</v>
      </c>
      <c r="D80">
        <v>488</v>
      </c>
      <c r="E80">
        <v>506</v>
      </c>
      <c r="F80">
        <v>475</v>
      </c>
      <c r="G80">
        <v>506</v>
      </c>
      <c r="H80">
        <v>487</v>
      </c>
      <c r="I80">
        <v>507</v>
      </c>
      <c r="J80">
        <v>487</v>
      </c>
      <c r="K80">
        <v>508</v>
      </c>
      <c r="L80">
        <v>490</v>
      </c>
      <c r="M80">
        <v>508</v>
      </c>
      <c r="N80">
        <v>485</v>
      </c>
      <c r="O80">
        <v>497</v>
      </c>
      <c r="P80">
        <v>473</v>
      </c>
      <c r="Q80">
        <v>501</v>
      </c>
      <c r="R80">
        <v>485</v>
      </c>
      <c r="S80">
        <v>504</v>
      </c>
      <c r="T80">
        <v>485</v>
      </c>
      <c r="U80">
        <v>510</v>
      </c>
      <c r="V80">
        <v>475</v>
      </c>
      <c r="W80">
        <v>505</v>
      </c>
      <c r="X80">
        <v>510</v>
      </c>
      <c r="Y80">
        <v>475</v>
      </c>
      <c r="Z80">
        <v>505</v>
      </c>
      <c r="AA80">
        <v>509</v>
      </c>
      <c r="AB80">
        <v>461</v>
      </c>
      <c r="AC80">
        <v>505</v>
      </c>
      <c r="AD80">
        <v>506</v>
      </c>
      <c r="AE80">
        <v>475</v>
      </c>
      <c r="AF80">
        <v>505</v>
      </c>
      <c r="AG80">
        <v>507</v>
      </c>
      <c r="AH80">
        <v>475</v>
      </c>
      <c r="AI80">
        <v>505</v>
      </c>
    </row>
    <row r="81" spans="1:35" x14ac:dyDescent="0.45">
      <c r="A81">
        <v>501</v>
      </c>
      <c r="B81">
        <v>477</v>
      </c>
      <c r="C81">
        <v>506</v>
      </c>
      <c r="D81">
        <v>477</v>
      </c>
      <c r="E81">
        <v>507</v>
      </c>
      <c r="F81">
        <v>464</v>
      </c>
      <c r="G81">
        <v>507</v>
      </c>
      <c r="H81">
        <v>477</v>
      </c>
      <c r="I81">
        <v>505</v>
      </c>
      <c r="J81">
        <v>477</v>
      </c>
      <c r="K81">
        <v>508</v>
      </c>
      <c r="L81">
        <v>489</v>
      </c>
      <c r="M81">
        <v>502</v>
      </c>
      <c r="N81">
        <v>489</v>
      </c>
      <c r="O81">
        <v>503</v>
      </c>
      <c r="P81">
        <v>460</v>
      </c>
      <c r="Q81">
        <v>506</v>
      </c>
      <c r="R81">
        <v>489</v>
      </c>
      <c r="S81">
        <v>505</v>
      </c>
      <c r="T81">
        <v>489</v>
      </c>
      <c r="U81">
        <v>505</v>
      </c>
      <c r="V81">
        <v>468</v>
      </c>
      <c r="W81">
        <v>505</v>
      </c>
      <c r="X81">
        <v>505</v>
      </c>
      <c r="Y81">
        <v>468</v>
      </c>
      <c r="Z81">
        <v>505</v>
      </c>
      <c r="AA81">
        <v>508</v>
      </c>
      <c r="AB81">
        <v>441</v>
      </c>
      <c r="AC81">
        <v>505</v>
      </c>
      <c r="AD81">
        <v>508</v>
      </c>
      <c r="AE81">
        <v>468</v>
      </c>
      <c r="AF81">
        <v>505</v>
      </c>
      <c r="AG81">
        <v>504</v>
      </c>
      <c r="AH81">
        <v>468</v>
      </c>
      <c r="AI81">
        <v>505</v>
      </c>
    </row>
    <row r="82" spans="1:35" x14ac:dyDescent="0.45">
      <c r="A82">
        <v>505</v>
      </c>
      <c r="B82">
        <v>472</v>
      </c>
      <c r="C82">
        <v>505</v>
      </c>
      <c r="D82">
        <v>472</v>
      </c>
      <c r="E82">
        <v>505</v>
      </c>
      <c r="F82">
        <v>459</v>
      </c>
      <c r="G82">
        <v>504</v>
      </c>
      <c r="H82">
        <v>472</v>
      </c>
      <c r="I82">
        <v>506</v>
      </c>
      <c r="J82">
        <v>472</v>
      </c>
      <c r="K82">
        <v>507</v>
      </c>
      <c r="L82">
        <v>488</v>
      </c>
      <c r="M82">
        <v>505</v>
      </c>
      <c r="N82">
        <v>486</v>
      </c>
      <c r="O82">
        <v>506</v>
      </c>
      <c r="P82">
        <v>455</v>
      </c>
      <c r="Q82">
        <v>506</v>
      </c>
      <c r="R82">
        <v>488</v>
      </c>
      <c r="S82">
        <v>505</v>
      </c>
      <c r="T82">
        <v>488</v>
      </c>
      <c r="U82">
        <v>504</v>
      </c>
      <c r="V82">
        <v>464</v>
      </c>
      <c r="W82">
        <v>505</v>
      </c>
      <c r="X82">
        <v>504</v>
      </c>
      <c r="Y82">
        <v>464</v>
      </c>
      <c r="Z82">
        <v>505</v>
      </c>
      <c r="AA82">
        <v>504</v>
      </c>
      <c r="AB82">
        <v>434</v>
      </c>
      <c r="AC82">
        <v>505</v>
      </c>
      <c r="AD82">
        <v>503</v>
      </c>
      <c r="AE82">
        <v>464</v>
      </c>
      <c r="AF82">
        <v>505</v>
      </c>
      <c r="AG82">
        <v>509</v>
      </c>
      <c r="AH82">
        <v>464</v>
      </c>
      <c r="AI82">
        <v>505</v>
      </c>
    </row>
    <row r="83" spans="1:35" x14ac:dyDescent="0.45">
      <c r="A83">
        <v>505</v>
      </c>
      <c r="B83">
        <v>500</v>
      </c>
      <c r="C83">
        <v>506</v>
      </c>
      <c r="D83">
        <v>500</v>
      </c>
      <c r="E83">
        <v>504</v>
      </c>
      <c r="F83">
        <v>493</v>
      </c>
      <c r="G83">
        <v>503</v>
      </c>
      <c r="H83">
        <v>500</v>
      </c>
      <c r="I83">
        <v>506</v>
      </c>
      <c r="J83">
        <v>500</v>
      </c>
      <c r="K83">
        <v>505</v>
      </c>
      <c r="L83">
        <v>496</v>
      </c>
      <c r="M83">
        <v>507</v>
      </c>
      <c r="N83">
        <v>496</v>
      </c>
      <c r="O83">
        <v>501</v>
      </c>
      <c r="P83">
        <v>490</v>
      </c>
      <c r="Q83">
        <v>504</v>
      </c>
      <c r="R83">
        <v>496</v>
      </c>
      <c r="S83">
        <v>505</v>
      </c>
      <c r="T83">
        <v>496</v>
      </c>
      <c r="U83">
        <v>505</v>
      </c>
      <c r="V83">
        <v>505</v>
      </c>
      <c r="W83">
        <v>505</v>
      </c>
      <c r="X83">
        <v>505</v>
      </c>
      <c r="Y83">
        <v>505</v>
      </c>
      <c r="Z83">
        <v>505</v>
      </c>
      <c r="AA83">
        <v>509</v>
      </c>
      <c r="AB83">
        <v>497</v>
      </c>
      <c r="AC83">
        <v>505</v>
      </c>
      <c r="AD83">
        <v>507</v>
      </c>
      <c r="AE83">
        <v>505</v>
      </c>
      <c r="AF83">
        <v>505</v>
      </c>
      <c r="AG83">
        <v>509</v>
      </c>
      <c r="AH83">
        <v>505</v>
      </c>
      <c r="AI83">
        <v>505</v>
      </c>
    </row>
    <row r="84" spans="1:35" x14ac:dyDescent="0.45">
      <c r="A84">
        <v>503</v>
      </c>
      <c r="B84">
        <v>492</v>
      </c>
      <c r="C84">
        <v>502</v>
      </c>
      <c r="D84">
        <v>492</v>
      </c>
      <c r="E84">
        <v>503</v>
      </c>
      <c r="F84">
        <v>479</v>
      </c>
      <c r="G84">
        <v>506</v>
      </c>
      <c r="H84">
        <v>492</v>
      </c>
      <c r="I84">
        <v>505</v>
      </c>
      <c r="J84">
        <v>492</v>
      </c>
      <c r="K84">
        <v>508</v>
      </c>
      <c r="L84">
        <v>494</v>
      </c>
      <c r="M84">
        <v>506</v>
      </c>
      <c r="N84">
        <v>494</v>
      </c>
      <c r="O84">
        <v>505</v>
      </c>
      <c r="P84">
        <v>488</v>
      </c>
      <c r="Q84">
        <v>505</v>
      </c>
      <c r="R84">
        <v>494</v>
      </c>
      <c r="S84">
        <v>504</v>
      </c>
      <c r="T84">
        <v>494</v>
      </c>
      <c r="U84">
        <v>507</v>
      </c>
      <c r="V84">
        <v>477</v>
      </c>
      <c r="W84">
        <v>505</v>
      </c>
      <c r="X84">
        <v>507</v>
      </c>
      <c r="Y84">
        <v>477</v>
      </c>
      <c r="Z84">
        <v>505</v>
      </c>
      <c r="AA84">
        <v>505</v>
      </c>
      <c r="AB84">
        <v>473</v>
      </c>
      <c r="AC84">
        <v>505</v>
      </c>
      <c r="AD84">
        <v>500</v>
      </c>
      <c r="AE84">
        <v>477</v>
      </c>
      <c r="AF84">
        <v>505</v>
      </c>
      <c r="AG84">
        <v>500</v>
      </c>
      <c r="AH84">
        <v>477</v>
      </c>
      <c r="AI84">
        <v>505</v>
      </c>
    </row>
    <row r="85" spans="1:35" x14ac:dyDescent="0.45">
      <c r="A85">
        <v>502</v>
      </c>
      <c r="B85">
        <v>505</v>
      </c>
      <c r="C85">
        <v>509</v>
      </c>
      <c r="D85">
        <v>505</v>
      </c>
      <c r="E85">
        <v>506</v>
      </c>
      <c r="F85">
        <v>488</v>
      </c>
      <c r="G85">
        <v>507</v>
      </c>
      <c r="H85">
        <v>505</v>
      </c>
      <c r="I85">
        <v>507</v>
      </c>
      <c r="J85">
        <v>505</v>
      </c>
      <c r="K85">
        <v>503</v>
      </c>
      <c r="L85">
        <v>504</v>
      </c>
      <c r="M85">
        <v>505</v>
      </c>
      <c r="N85">
        <v>504</v>
      </c>
      <c r="O85">
        <v>504</v>
      </c>
      <c r="P85">
        <v>494</v>
      </c>
      <c r="Q85">
        <v>504</v>
      </c>
      <c r="R85">
        <v>504</v>
      </c>
      <c r="S85">
        <v>503</v>
      </c>
      <c r="T85">
        <v>504</v>
      </c>
      <c r="U85">
        <v>502</v>
      </c>
      <c r="V85">
        <v>499</v>
      </c>
      <c r="W85">
        <v>505</v>
      </c>
      <c r="X85">
        <v>502</v>
      </c>
      <c r="Y85">
        <v>499</v>
      </c>
      <c r="Z85">
        <v>505</v>
      </c>
      <c r="AA85">
        <v>502</v>
      </c>
      <c r="AB85">
        <v>493</v>
      </c>
      <c r="AC85">
        <v>505</v>
      </c>
      <c r="AD85">
        <v>505</v>
      </c>
      <c r="AE85">
        <v>499</v>
      </c>
      <c r="AF85">
        <v>505</v>
      </c>
      <c r="AG85">
        <v>505</v>
      </c>
      <c r="AH85">
        <v>499</v>
      </c>
      <c r="AI85">
        <v>505</v>
      </c>
    </row>
    <row r="86" spans="1:35" x14ac:dyDescent="0.45">
      <c r="A86">
        <v>506</v>
      </c>
      <c r="B86">
        <v>486</v>
      </c>
      <c r="C86">
        <v>502</v>
      </c>
      <c r="D86">
        <v>486</v>
      </c>
      <c r="E86">
        <v>502</v>
      </c>
      <c r="F86">
        <v>473</v>
      </c>
      <c r="G86">
        <v>509</v>
      </c>
      <c r="H86">
        <v>486</v>
      </c>
      <c r="I86">
        <v>503</v>
      </c>
      <c r="J86">
        <v>486</v>
      </c>
      <c r="K86">
        <v>505</v>
      </c>
      <c r="L86">
        <v>497</v>
      </c>
      <c r="M86">
        <v>503</v>
      </c>
      <c r="N86">
        <v>497</v>
      </c>
      <c r="O86">
        <v>506</v>
      </c>
      <c r="P86">
        <v>477</v>
      </c>
      <c r="Q86">
        <v>505</v>
      </c>
      <c r="R86">
        <v>497</v>
      </c>
      <c r="S86">
        <v>509</v>
      </c>
      <c r="T86">
        <v>497</v>
      </c>
      <c r="U86">
        <v>502</v>
      </c>
      <c r="V86">
        <v>487</v>
      </c>
      <c r="W86">
        <v>505</v>
      </c>
      <c r="X86">
        <v>502</v>
      </c>
      <c r="Y86">
        <v>487</v>
      </c>
      <c r="Z86">
        <v>505</v>
      </c>
      <c r="AA86">
        <v>507</v>
      </c>
      <c r="AB86">
        <v>465</v>
      </c>
      <c r="AC86">
        <v>505</v>
      </c>
      <c r="AD86">
        <v>506</v>
      </c>
      <c r="AE86">
        <v>487</v>
      </c>
      <c r="AF86">
        <v>505</v>
      </c>
      <c r="AG86">
        <v>504</v>
      </c>
      <c r="AH86">
        <v>487</v>
      </c>
      <c r="AI86">
        <v>505</v>
      </c>
    </row>
    <row r="87" spans="1:35" x14ac:dyDescent="0.45">
      <c r="A87">
        <v>504</v>
      </c>
      <c r="B87">
        <v>478</v>
      </c>
      <c r="C87">
        <v>509</v>
      </c>
      <c r="D87">
        <v>478</v>
      </c>
      <c r="E87">
        <v>505</v>
      </c>
      <c r="F87">
        <v>485</v>
      </c>
      <c r="G87">
        <v>503</v>
      </c>
      <c r="H87">
        <v>478</v>
      </c>
      <c r="I87">
        <v>509</v>
      </c>
      <c r="J87">
        <v>478</v>
      </c>
      <c r="K87">
        <v>503</v>
      </c>
      <c r="L87">
        <v>496</v>
      </c>
      <c r="M87">
        <v>504</v>
      </c>
      <c r="N87">
        <v>496</v>
      </c>
      <c r="O87">
        <v>501</v>
      </c>
      <c r="P87">
        <v>488</v>
      </c>
      <c r="Q87">
        <v>505</v>
      </c>
      <c r="R87">
        <v>496</v>
      </c>
      <c r="S87">
        <v>504</v>
      </c>
      <c r="T87">
        <v>496</v>
      </c>
      <c r="U87">
        <v>510</v>
      </c>
      <c r="V87">
        <v>475</v>
      </c>
      <c r="W87">
        <v>505</v>
      </c>
      <c r="X87">
        <v>510</v>
      </c>
      <c r="Y87">
        <v>475</v>
      </c>
      <c r="Z87">
        <v>505</v>
      </c>
      <c r="AA87">
        <v>509</v>
      </c>
      <c r="AB87">
        <v>482</v>
      </c>
      <c r="AC87">
        <v>505</v>
      </c>
      <c r="AD87">
        <v>504</v>
      </c>
      <c r="AE87">
        <v>475</v>
      </c>
      <c r="AF87">
        <v>505</v>
      </c>
      <c r="AG87">
        <v>506</v>
      </c>
      <c r="AH87">
        <v>475</v>
      </c>
      <c r="AI87">
        <v>505</v>
      </c>
    </row>
    <row r="88" spans="1:35" x14ac:dyDescent="0.45">
      <c r="A88">
        <v>508</v>
      </c>
      <c r="B88">
        <v>485</v>
      </c>
      <c r="C88">
        <v>506</v>
      </c>
      <c r="D88">
        <v>485</v>
      </c>
      <c r="E88">
        <v>506</v>
      </c>
      <c r="F88">
        <v>476</v>
      </c>
      <c r="G88">
        <v>502</v>
      </c>
      <c r="H88">
        <v>485</v>
      </c>
      <c r="I88">
        <v>503</v>
      </c>
      <c r="J88">
        <v>485</v>
      </c>
      <c r="K88">
        <v>508</v>
      </c>
      <c r="L88">
        <v>487</v>
      </c>
      <c r="M88">
        <v>505</v>
      </c>
      <c r="N88">
        <v>487</v>
      </c>
      <c r="O88">
        <v>503</v>
      </c>
      <c r="P88">
        <v>479</v>
      </c>
      <c r="Q88">
        <v>506</v>
      </c>
      <c r="R88">
        <v>487</v>
      </c>
      <c r="S88">
        <v>507</v>
      </c>
      <c r="T88">
        <v>487</v>
      </c>
      <c r="U88">
        <v>508</v>
      </c>
      <c r="V88">
        <v>468</v>
      </c>
      <c r="W88">
        <v>505</v>
      </c>
      <c r="X88">
        <v>505</v>
      </c>
      <c r="Y88">
        <v>468</v>
      </c>
      <c r="Z88">
        <v>505</v>
      </c>
      <c r="AA88">
        <v>505</v>
      </c>
      <c r="AB88">
        <v>463</v>
      </c>
      <c r="AC88">
        <v>505</v>
      </c>
      <c r="AD88">
        <v>504</v>
      </c>
      <c r="AE88">
        <v>468</v>
      </c>
      <c r="AF88">
        <v>505</v>
      </c>
      <c r="AG88">
        <v>505</v>
      </c>
      <c r="AH88">
        <v>468</v>
      </c>
      <c r="AI88">
        <v>505</v>
      </c>
    </row>
    <row r="89" spans="1:35" x14ac:dyDescent="0.45">
      <c r="A89">
        <v>501</v>
      </c>
      <c r="B89">
        <v>486</v>
      </c>
      <c r="C89">
        <v>504</v>
      </c>
      <c r="D89">
        <v>486</v>
      </c>
      <c r="E89">
        <v>505</v>
      </c>
      <c r="F89">
        <v>475</v>
      </c>
      <c r="G89">
        <v>505</v>
      </c>
      <c r="H89">
        <v>486</v>
      </c>
      <c r="I89">
        <v>503</v>
      </c>
      <c r="J89">
        <v>486</v>
      </c>
      <c r="K89">
        <v>507</v>
      </c>
      <c r="L89">
        <v>498</v>
      </c>
      <c r="M89">
        <v>501</v>
      </c>
      <c r="N89">
        <v>498</v>
      </c>
      <c r="O89">
        <v>502</v>
      </c>
      <c r="P89">
        <v>481</v>
      </c>
      <c r="Q89">
        <v>506</v>
      </c>
      <c r="R89">
        <v>498</v>
      </c>
      <c r="S89">
        <v>506</v>
      </c>
      <c r="T89">
        <v>498</v>
      </c>
      <c r="U89">
        <v>501</v>
      </c>
      <c r="V89">
        <v>478</v>
      </c>
      <c r="W89">
        <v>505</v>
      </c>
      <c r="X89">
        <v>501</v>
      </c>
      <c r="Y89">
        <v>478</v>
      </c>
      <c r="Z89">
        <v>505</v>
      </c>
      <c r="AA89">
        <v>505</v>
      </c>
      <c r="AB89">
        <v>481</v>
      </c>
      <c r="AC89">
        <v>505</v>
      </c>
      <c r="AD89">
        <v>503</v>
      </c>
      <c r="AE89">
        <v>478</v>
      </c>
      <c r="AF89">
        <v>505</v>
      </c>
      <c r="AG89">
        <v>501</v>
      </c>
      <c r="AH89">
        <v>478</v>
      </c>
      <c r="AI89">
        <v>505</v>
      </c>
    </row>
    <row r="90" spans="1:35" x14ac:dyDescent="0.45">
      <c r="A90">
        <v>501</v>
      </c>
      <c r="B90">
        <v>474</v>
      </c>
      <c r="C90">
        <v>507</v>
      </c>
      <c r="D90">
        <v>474</v>
      </c>
      <c r="E90">
        <v>506</v>
      </c>
      <c r="F90">
        <v>459</v>
      </c>
      <c r="G90">
        <v>505</v>
      </c>
      <c r="H90">
        <v>474</v>
      </c>
      <c r="I90">
        <v>507</v>
      </c>
      <c r="J90">
        <v>474</v>
      </c>
      <c r="K90">
        <v>505</v>
      </c>
      <c r="L90">
        <v>484</v>
      </c>
      <c r="M90">
        <v>505</v>
      </c>
      <c r="N90">
        <v>484</v>
      </c>
      <c r="O90">
        <v>503</v>
      </c>
      <c r="P90">
        <v>482</v>
      </c>
      <c r="Q90">
        <v>504</v>
      </c>
      <c r="R90">
        <v>484</v>
      </c>
      <c r="S90">
        <v>504</v>
      </c>
      <c r="T90">
        <v>484</v>
      </c>
      <c r="U90">
        <v>508</v>
      </c>
      <c r="V90">
        <v>469</v>
      </c>
      <c r="W90">
        <v>505</v>
      </c>
      <c r="X90">
        <v>508</v>
      </c>
      <c r="Y90">
        <v>469</v>
      </c>
      <c r="Z90">
        <v>505</v>
      </c>
      <c r="AA90">
        <v>508</v>
      </c>
      <c r="AB90">
        <v>456</v>
      </c>
      <c r="AC90">
        <v>505</v>
      </c>
      <c r="AD90">
        <v>507</v>
      </c>
      <c r="AE90">
        <v>469</v>
      </c>
      <c r="AF90">
        <v>505</v>
      </c>
      <c r="AG90">
        <v>505</v>
      </c>
      <c r="AH90">
        <v>469</v>
      </c>
      <c r="AI90">
        <v>505</v>
      </c>
    </row>
    <row r="91" spans="1:35" x14ac:dyDescent="0.45">
      <c r="A91">
        <v>504</v>
      </c>
      <c r="B91">
        <v>497</v>
      </c>
      <c r="C91">
        <v>504</v>
      </c>
      <c r="D91">
        <v>497</v>
      </c>
      <c r="E91">
        <v>507</v>
      </c>
      <c r="F91">
        <v>482</v>
      </c>
      <c r="G91">
        <v>504</v>
      </c>
      <c r="H91">
        <v>497</v>
      </c>
      <c r="I91">
        <v>507</v>
      </c>
      <c r="J91">
        <v>497</v>
      </c>
      <c r="K91">
        <v>505</v>
      </c>
      <c r="L91">
        <v>493</v>
      </c>
      <c r="M91">
        <v>508</v>
      </c>
      <c r="N91">
        <v>493</v>
      </c>
      <c r="O91">
        <v>504</v>
      </c>
      <c r="P91">
        <v>491</v>
      </c>
      <c r="Q91">
        <v>503</v>
      </c>
      <c r="R91">
        <v>493</v>
      </c>
      <c r="S91">
        <v>504</v>
      </c>
      <c r="T91">
        <v>493</v>
      </c>
      <c r="U91">
        <v>506</v>
      </c>
      <c r="V91">
        <v>489</v>
      </c>
      <c r="W91">
        <v>505</v>
      </c>
      <c r="X91">
        <v>506</v>
      </c>
      <c r="Y91">
        <v>489</v>
      </c>
      <c r="Z91">
        <v>505</v>
      </c>
      <c r="AA91">
        <v>507</v>
      </c>
      <c r="AB91">
        <v>466</v>
      </c>
      <c r="AC91">
        <v>505</v>
      </c>
      <c r="AD91">
        <v>509</v>
      </c>
      <c r="AE91">
        <v>489</v>
      </c>
      <c r="AF91">
        <v>505</v>
      </c>
      <c r="AG91">
        <v>506</v>
      </c>
      <c r="AH91">
        <v>489</v>
      </c>
      <c r="AI91">
        <v>505</v>
      </c>
    </row>
    <row r="92" spans="1:35" x14ac:dyDescent="0.45">
      <c r="A92">
        <v>507</v>
      </c>
      <c r="B92">
        <v>475</v>
      </c>
      <c r="C92">
        <v>509</v>
      </c>
      <c r="D92">
        <v>475</v>
      </c>
      <c r="E92">
        <v>505</v>
      </c>
      <c r="F92">
        <v>466</v>
      </c>
      <c r="G92">
        <v>506</v>
      </c>
      <c r="H92">
        <v>475</v>
      </c>
      <c r="I92">
        <v>506</v>
      </c>
      <c r="J92">
        <v>475</v>
      </c>
      <c r="K92">
        <v>503</v>
      </c>
      <c r="L92">
        <v>483</v>
      </c>
      <c r="M92">
        <v>503</v>
      </c>
      <c r="N92">
        <v>483</v>
      </c>
      <c r="O92">
        <v>505</v>
      </c>
      <c r="P92">
        <v>459</v>
      </c>
      <c r="Q92">
        <v>505</v>
      </c>
      <c r="R92">
        <v>483</v>
      </c>
      <c r="S92">
        <v>506</v>
      </c>
      <c r="T92">
        <v>483</v>
      </c>
      <c r="U92">
        <v>506</v>
      </c>
      <c r="V92">
        <v>458</v>
      </c>
      <c r="W92">
        <v>505</v>
      </c>
      <c r="X92">
        <v>506</v>
      </c>
      <c r="Y92">
        <v>458</v>
      </c>
      <c r="Z92">
        <v>505</v>
      </c>
      <c r="AA92">
        <v>508</v>
      </c>
      <c r="AB92">
        <v>438</v>
      </c>
      <c r="AC92">
        <v>505</v>
      </c>
      <c r="AD92">
        <v>508</v>
      </c>
      <c r="AE92">
        <v>458</v>
      </c>
      <c r="AF92">
        <v>505</v>
      </c>
      <c r="AG92">
        <v>506</v>
      </c>
      <c r="AH92">
        <v>458</v>
      </c>
      <c r="AI92">
        <v>505</v>
      </c>
    </row>
    <row r="93" spans="1:35" x14ac:dyDescent="0.45">
      <c r="A93">
        <v>506</v>
      </c>
      <c r="B93">
        <v>495</v>
      </c>
      <c r="C93">
        <v>505</v>
      </c>
      <c r="D93">
        <v>495</v>
      </c>
      <c r="E93">
        <v>505</v>
      </c>
      <c r="F93">
        <v>482</v>
      </c>
      <c r="G93">
        <v>507</v>
      </c>
      <c r="H93">
        <v>495</v>
      </c>
      <c r="I93">
        <v>504</v>
      </c>
      <c r="J93">
        <v>495</v>
      </c>
      <c r="K93">
        <v>508</v>
      </c>
      <c r="L93">
        <v>491</v>
      </c>
      <c r="M93">
        <v>506</v>
      </c>
      <c r="N93">
        <v>491</v>
      </c>
      <c r="O93">
        <v>505</v>
      </c>
      <c r="P93">
        <v>488</v>
      </c>
      <c r="Q93">
        <v>504</v>
      </c>
      <c r="R93">
        <v>491</v>
      </c>
      <c r="S93">
        <v>505</v>
      </c>
      <c r="T93">
        <v>491</v>
      </c>
      <c r="U93">
        <v>505</v>
      </c>
      <c r="V93">
        <v>480</v>
      </c>
      <c r="W93">
        <v>505</v>
      </c>
      <c r="X93">
        <v>509</v>
      </c>
      <c r="Y93">
        <v>480</v>
      </c>
      <c r="Z93">
        <v>505</v>
      </c>
      <c r="AA93">
        <v>507</v>
      </c>
      <c r="AB93">
        <v>472</v>
      </c>
      <c r="AC93">
        <v>505</v>
      </c>
      <c r="AD93">
        <v>508</v>
      </c>
      <c r="AE93">
        <v>480</v>
      </c>
      <c r="AF93">
        <v>505</v>
      </c>
      <c r="AG93">
        <v>506</v>
      </c>
      <c r="AH93">
        <v>480</v>
      </c>
      <c r="AI93">
        <v>505</v>
      </c>
    </row>
    <row r="94" spans="1:35" x14ac:dyDescent="0.45">
      <c r="A94">
        <v>502</v>
      </c>
      <c r="B94">
        <v>494</v>
      </c>
      <c r="C94">
        <v>508</v>
      </c>
      <c r="D94">
        <v>494</v>
      </c>
      <c r="E94">
        <v>509</v>
      </c>
      <c r="F94">
        <v>487</v>
      </c>
      <c r="G94">
        <v>507</v>
      </c>
      <c r="H94">
        <v>494</v>
      </c>
      <c r="I94">
        <v>506</v>
      </c>
      <c r="J94">
        <v>494</v>
      </c>
      <c r="K94">
        <v>506</v>
      </c>
      <c r="L94">
        <v>498</v>
      </c>
      <c r="M94">
        <v>507</v>
      </c>
      <c r="N94">
        <v>498</v>
      </c>
      <c r="O94">
        <v>496</v>
      </c>
      <c r="P94">
        <v>485</v>
      </c>
      <c r="Q94">
        <v>504</v>
      </c>
      <c r="R94">
        <v>498</v>
      </c>
      <c r="S94">
        <v>506</v>
      </c>
      <c r="T94">
        <v>498</v>
      </c>
      <c r="U94">
        <v>504</v>
      </c>
      <c r="V94">
        <v>475</v>
      </c>
      <c r="W94">
        <v>505</v>
      </c>
      <c r="X94">
        <v>504</v>
      </c>
      <c r="Y94">
        <v>475</v>
      </c>
      <c r="Z94">
        <v>505</v>
      </c>
      <c r="AA94">
        <v>509</v>
      </c>
      <c r="AB94">
        <v>478</v>
      </c>
      <c r="AC94">
        <v>505</v>
      </c>
      <c r="AD94">
        <v>502</v>
      </c>
      <c r="AE94">
        <v>475</v>
      </c>
      <c r="AF94">
        <v>505</v>
      </c>
      <c r="AG94">
        <v>507</v>
      </c>
      <c r="AH94">
        <v>475</v>
      </c>
      <c r="AI94">
        <v>505</v>
      </c>
    </row>
    <row r="95" spans="1:35" x14ac:dyDescent="0.45">
      <c r="A95">
        <v>505</v>
      </c>
      <c r="B95">
        <v>497</v>
      </c>
      <c r="C95">
        <v>508</v>
      </c>
      <c r="D95">
        <v>497</v>
      </c>
      <c r="E95">
        <v>509</v>
      </c>
      <c r="F95">
        <v>477</v>
      </c>
      <c r="G95">
        <v>502</v>
      </c>
      <c r="H95">
        <v>497</v>
      </c>
      <c r="I95">
        <v>505</v>
      </c>
      <c r="J95">
        <v>497</v>
      </c>
      <c r="K95">
        <v>504</v>
      </c>
      <c r="L95">
        <v>495</v>
      </c>
      <c r="M95">
        <v>509</v>
      </c>
      <c r="N95">
        <v>495</v>
      </c>
      <c r="O95">
        <v>506</v>
      </c>
      <c r="P95">
        <v>476</v>
      </c>
      <c r="Q95">
        <v>505</v>
      </c>
      <c r="R95">
        <v>495</v>
      </c>
      <c r="S95">
        <v>503</v>
      </c>
      <c r="T95">
        <v>495</v>
      </c>
      <c r="U95">
        <v>511</v>
      </c>
      <c r="V95">
        <v>480</v>
      </c>
      <c r="W95">
        <v>505</v>
      </c>
      <c r="X95">
        <v>511</v>
      </c>
      <c r="Y95">
        <v>480</v>
      </c>
      <c r="Z95">
        <v>505</v>
      </c>
      <c r="AA95">
        <v>505</v>
      </c>
      <c r="AB95">
        <v>476</v>
      </c>
      <c r="AC95">
        <v>505</v>
      </c>
      <c r="AD95">
        <v>507</v>
      </c>
      <c r="AE95">
        <v>480</v>
      </c>
      <c r="AF95">
        <v>505</v>
      </c>
      <c r="AG95">
        <v>509</v>
      </c>
      <c r="AH95">
        <v>480</v>
      </c>
      <c r="AI95">
        <v>505</v>
      </c>
    </row>
    <row r="96" spans="1:35" x14ac:dyDescent="0.45">
      <c r="A96">
        <v>508</v>
      </c>
      <c r="B96">
        <v>493</v>
      </c>
      <c r="C96">
        <v>503</v>
      </c>
      <c r="D96">
        <v>493</v>
      </c>
      <c r="E96">
        <v>506</v>
      </c>
      <c r="F96">
        <v>484</v>
      </c>
      <c r="G96">
        <v>504</v>
      </c>
      <c r="H96">
        <v>493</v>
      </c>
      <c r="I96">
        <v>509</v>
      </c>
      <c r="J96">
        <v>493</v>
      </c>
      <c r="K96">
        <v>504</v>
      </c>
      <c r="L96">
        <v>494</v>
      </c>
      <c r="M96">
        <v>506</v>
      </c>
      <c r="N96">
        <v>494</v>
      </c>
      <c r="O96">
        <v>505</v>
      </c>
      <c r="P96">
        <v>476</v>
      </c>
      <c r="Q96">
        <v>506</v>
      </c>
      <c r="R96">
        <v>494</v>
      </c>
      <c r="S96">
        <v>504</v>
      </c>
      <c r="T96">
        <v>494</v>
      </c>
      <c r="U96">
        <v>504</v>
      </c>
      <c r="V96">
        <v>475</v>
      </c>
      <c r="W96">
        <v>505</v>
      </c>
      <c r="X96">
        <v>506</v>
      </c>
      <c r="Y96">
        <v>475</v>
      </c>
      <c r="Z96">
        <v>505</v>
      </c>
      <c r="AA96">
        <v>508</v>
      </c>
      <c r="AB96">
        <v>462</v>
      </c>
      <c r="AC96">
        <v>505</v>
      </c>
      <c r="AD96">
        <v>503</v>
      </c>
      <c r="AE96">
        <v>475</v>
      </c>
      <c r="AF96">
        <v>505</v>
      </c>
      <c r="AG96">
        <v>501</v>
      </c>
      <c r="AH96">
        <v>475</v>
      </c>
      <c r="AI96">
        <v>505</v>
      </c>
    </row>
    <row r="97" spans="1:149" x14ac:dyDescent="0.45">
      <c r="A97">
        <v>507</v>
      </c>
      <c r="B97">
        <v>485</v>
      </c>
      <c r="C97">
        <v>506</v>
      </c>
      <c r="D97">
        <v>485</v>
      </c>
      <c r="E97">
        <v>500</v>
      </c>
      <c r="F97">
        <v>461</v>
      </c>
      <c r="G97">
        <v>503</v>
      </c>
      <c r="H97">
        <v>485</v>
      </c>
      <c r="I97">
        <v>504</v>
      </c>
      <c r="J97">
        <v>485</v>
      </c>
      <c r="K97">
        <v>503</v>
      </c>
      <c r="L97">
        <v>482</v>
      </c>
      <c r="M97">
        <v>506</v>
      </c>
      <c r="N97">
        <v>482</v>
      </c>
      <c r="O97">
        <v>501</v>
      </c>
      <c r="P97">
        <v>469</v>
      </c>
      <c r="Q97">
        <v>508</v>
      </c>
      <c r="R97">
        <v>482</v>
      </c>
      <c r="S97">
        <v>508</v>
      </c>
      <c r="T97">
        <v>482</v>
      </c>
      <c r="U97">
        <v>509</v>
      </c>
      <c r="V97">
        <v>470</v>
      </c>
      <c r="W97">
        <v>505</v>
      </c>
      <c r="X97">
        <v>509</v>
      </c>
      <c r="Y97">
        <v>470</v>
      </c>
      <c r="Z97">
        <v>505</v>
      </c>
      <c r="AA97">
        <v>507</v>
      </c>
      <c r="AB97">
        <v>467</v>
      </c>
      <c r="AC97">
        <v>505</v>
      </c>
      <c r="AD97">
        <v>506</v>
      </c>
      <c r="AE97">
        <v>470</v>
      </c>
      <c r="AF97">
        <v>505</v>
      </c>
      <c r="AG97">
        <v>508</v>
      </c>
      <c r="AH97">
        <v>470</v>
      </c>
      <c r="AI97">
        <v>505</v>
      </c>
    </row>
    <row r="98" spans="1:149" x14ac:dyDescent="0.45">
      <c r="A98">
        <v>503</v>
      </c>
      <c r="B98">
        <v>485</v>
      </c>
      <c r="C98">
        <v>503</v>
      </c>
      <c r="D98">
        <v>485</v>
      </c>
      <c r="E98">
        <v>503</v>
      </c>
      <c r="F98">
        <v>475</v>
      </c>
      <c r="G98">
        <v>505</v>
      </c>
      <c r="H98">
        <v>485</v>
      </c>
      <c r="I98">
        <v>509</v>
      </c>
      <c r="J98">
        <v>485</v>
      </c>
      <c r="K98">
        <v>507</v>
      </c>
      <c r="L98">
        <v>489</v>
      </c>
      <c r="M98">
        <v>508</v>
      </c>
      <c r="N98">
        <v>489</v>
      </c>
      <c r="O98">
        <v>502</v>
      </c>
      <c r="P98">
        <v>459</v>
      </c>
      <c r="Q98">
        <v>507</v>
      </c>
      <c r="R98">
        <v>489</v>
      </c>
      <c r="S98">
        <v>505</v>
      </c>
      <c r="T98">
        <v>489</v>
      </c>
      <c r="U98">
        <v>505</v>
      </c>
      <c r="V98">
        <v>480</v>
      </c>
      <c r="W98">
        <v>505</v>
      </c>
      <c r="X98">
        <v>505</v>
      </c>
      <c r="Y98">
        <v>480</v>
      </c>
      <c r="Z98">
        <v>505</v>
      </c>
      <c r="AA98">
        <v>508</v>
      </c>
      <c r="AB98">
        <v>455</v>
      </c>
      <c r="AC98">
        <v>505</v>
      </c>
      <c r="AD98">
        <v>506</v>
      </c>
      <c r="AE98">
        <v>480</v>
      </c>
      <c r="AF98">
        <v>505</v>
      </c>
      <c r="AG98">
        <v>506</v>
      </c>
      <c r="AH98">
        <v>480</v>
      </c>
      <c r="AI98">
        <v>505</v>
      </c>
    </row>
    <row r="99" spans="1:149" x14ac:dyDescent="0.45">
      <c r="A99">
        <v>504</v>
      </c>
      <c r="B99">
        <v>485</v>
      </c>
      <c r="C99">
        <v>505</v>
      </c>
      <c r="D99">
        <v>485</v>
      </c>
      <c r="E99">
        <v>503</v>
      </c>
      <c r="F99">
        <v>479</v>
      </c>
      <c r="G99">
        <v>504</v>
      </c>
      <c r="H99">
        <v>485</v>
      </c>
      <c r="I99">
        <v>508</v>
      </c>
      <c r="J99">
        <v>485</v>
      </c>
      <c r="K99">
        <v>509</v>
      </c>
      <c r="L99">
        <v>494</v>
      </c>
      <c r="M99">
        <v>504</v>
      </c>
      <c r="N99">
        <v>494</v>
      </c>
      <c r="O99">
        <v>505</v>
      </c>
      <c r="P99">
        <v>483</v>
      </c>
      <c r="Q99">
        <v>506</v>
      </c>
      <c r="R99">
        <v>494</v>
      </c>
      <c r="S99">
        <v>507</v>
      </c>
      <c r="T99">
        <v>494</v>
      </c>
      <c r="U99">
        <v>504</v>
      </c>
      <c r="V99">
        <v>483</v>
      </c>
      <c r="W99">
        <v>505</v>
      </c>
      <c r="X99">
        <v>504</v>
      </c>
      <c r="Y99">
        <v>483</v>
      </c>
      <c r="Z99">
        <v>505</v>
      </c>
      <c r="AA99">
        <v>507</v>
      </c>
      <c r="AB99">
        <v>474</v>
      </c>
      <c r="AC99">
        <v>505</v>
      </c>
      <c r="AD99">
        <v>508</v>
      </c>
      <c r="AE99">
        <v>483</v>
      </c>
      <c r="AF99">
        <v>505</v>
      </c>
      <c r="AG99">
        <v>505</v>
      </c>
      <c r="AH99">
        <v>483</v>
      </c>
      <c r="AI99">
        <v>505</v>
      </c>
    </row>
    <row r="100" spans="1:149" x14ac:dyDescent="0.45">
      <c r="A100">
        <v>504</v>
      </c>
      <c r="B100">
        <v>493</v>
      </c>
      <c r="C100">
        <v>510</v>
      </c>
      <c r="D100">
        <v>493</v>
      </c>
      <c r="E100">
        <v>504</v>
      </c>
      <c r="F100">
        <v>482</v>
      </c>
      <c r="G100">
        <v>502</v>
      </c>
      <c r="H100">
        <v>493</v>
      </c>
      <c r="I100">
        <v>506</v>
      </c>
      <c r="J100">
        <v>493</v>
      </c>
      <c r="K100">
        <v>507</v>
      </c>
      <c r="L100">
        <v>487</v>
      </c>
      <c r="M100">
        <v>504</v>
      </c>
      <c r="N100">
        <v>487</v>
      </c>
      <c r="O100">
        <v>500</v>
      </c>
      <c r="P100">
        <v>481</v>
      </c>
      <c r="Q100">
        <v>505</v>
      </c>
      <c r="R100">
        <v>487</v>
      </c>
      <c r="S100">
        <v>507</v>
      </c>
      <c r="T100">
        <v>487</v>
      </c>
      <c r="U100">
        <v>508</v>
      </c>
      <c r="V100">
        <v>485</v>
      </c>
      <c r="W100">
        <v>505</v>
      </c>
      <c r="X100">
        <v>508</v>
      </c>
      <c r="Y100">
        <v>485</v>
      </c>
      <c r="Z100">
        <v>505</v>
      </c>
      <c r="AA100">
        <v>508</v>
      </c>
      <c r="AB100">
        <v>484</v>
      </c>
      <c r="AC100">
        <v>505</v>
      </c>
      <c r="AD100">
        <v>506</v>
      </c>
      <c r="AE100">
        <v>485</v>
      </c>
      <c r="AF100">
        <v>505</v>
      </c>
      <c r="AG100">
        <v>508</v>
      </c>
      <c r="AH100">
        <v>485</v>
      </c>
      <c r="AI100">
        <v>505</v>
      </c>
    </row>
    <row r="101" spans="1:149" x14ac:dyDescent="0.45">
      <c r="A101">
        <v>503</v>
      </c>
      <c r="B101">
        <v>495</v>
      </c>
      <c r="C101">
        <v>504</v>
      </c>
      <c r="D101">
        <v>495</v>
      </c>
      <c r="E101">
        <v>505</v>
      </c>
      <c r="F101">
        <v>482</v>
      </c>
      <c r="G101">
        <v>507</v>
      </c>
      <c r="H101">
        <v>495</v>
      </c>
      <c r="I101">
        <v>507</v>
      </c>
      <c r="J101">
        <v>495</v>
      </c>
      <c r="K101">
        <v>504</v>
      </c>
      <c r="L101">
        <v>498</v>
      </c>
      <c r="M101">
        <v>503</v>
      </c>
      <c r="N101">
        <v>498</v>
      </c>
      <c r="O101">
        <v>502</v>
      </c>
      <c r="P101">
        <v>499</v>
      </c>
      <c r="Q101">
        <v>507</v>
      </c>
      <c r="R101">
        <v>498</v>
      </c>
      <c r="S101">
        <v>507</v>
      </c>
      <c r="T101">
        <v>498</v>
      </c>
      <c r="U101">
        <v>508</v>
      </c>
      <c r="V101">
        <v>495</v>
      </c>
      <c r="W101">
        <v>505</v>
      </c>
      <c r="X101">
        <v>508</v>
      </c>
      <c r="Y101">
        <v>495</v>
      </c>
      <c r="Z101">
        <v>505</v>
      </c>
      <c r="AA101">
        <v>502</v>
      </c>
      <c r="AB101">
        <v>487</v>
      </c>
      <c r="AC101">
        <v>505</v>
      </c>
      <c r="AD101">
        <v>505</v>
      </c>
      <c r="AE101">
        <v>495</v>
      </c>
      <c r="AF101">
        <v>505</v>
      </c>
      <c r="AG101">
        <v>507</v>
      </c>
      <c r="AH101">
        <v>495</v>
      </c>
      <c r="AI101">
        <v>505</v>
      </c>
    </row>
    <row r="102" spans="1:149" x14ac:dyDescent="0.45">
      <c r="A102">
        <v>505</v>
      </c>
      <c r="B102">
        <v>496</v>
      </c>
      <c r="C102">
        <v>504</v>
      </c>
      <c r="D102">
        <v>496</v>
      </c>
      <c r="E102">
        <v>506</v>
      </c>
      <c r="F102">
        <v>477</v>
      </c>
      <c r="G102">
        <v>507</v>
      </c>
      <c r="H102">
        <v>496</v>
      </c>
      <c r="I102">
        <v>508</v>
      </c>
      <c r="J102">
        <v>496</v>
      </c>
      <c r="K102">
        <v>504</v>
      </c>
      <c r="L102">
        <v>493</v>
      </c>
      <c r="M102">
        <v>506</v>
      </c>
      <c r="N102">
        <v>493</v>
      </c>
      <c r="O102">
        <v>504</v>
      </c>
      <c r="P102">
        <v>473</v>
      </c>
      <c r="Q102">
        <v>508</v>
      </c>
      <c r="R102">
        <v>493</v>
      </c>
      <c r="S102">
        <v>508</v>
      </c>
      <c r="T102">
        <v>493</v>
      </c>
      <c r="U102">
        <v>501</v>
      </c>
      <c r="V102">
        <v>475</v>
      </c>
      <c r="W102">
        <v>505</v>
      </c>
      <c r="X102">
        <v>501</v>
      </c>
      <c r="Y102">
        <v>475</v>
      </c>
      <c r="Z102">
        <v>505</v>
      </c>
      <c r="AA102">
        <v>504</v>
      </c>
      <c r="AB102">
        <v>457</v>
      </c>
      <c r="AC102">
        <v>505</v>
      </c>
      <c r="AD102">
        <v>506</v>
      </c>
      <c r="AE102">
        <v>475</v>
      </c>
      <c r="AF102">
        <v>505</v>
      </c>
      <c r="AG102">
        <v>506</v>
      </c>
      <c r="AH102">
        <v>475</v>
      </c>
      <c r="AI102">
        <v>505</v>
      </c>
    </row>
    <row r="104" spans="1:149" x14ac:dyDescent="0.45">
      <c r="A104" t="s">
        <v>0</v>
      </c>
      <c r="AL104" t="s">
        <v>19</v>
      </c>
      <c r="AM104" s="3">
        <v>2.2000000000000002</v>
      </c>
      <c r="BW104" t="s">
        <v>31</v>
      </c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</row>
    <row r="105" spans="1:149" x14ac:dyDescent="0.45"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</row>
    <row r="106" spans="1:149" x14ac:dyDescent="0.45">
      <c r="A106" s="2"/>
      <c r="B106" s="2" t="str">
        <f>A2</f>
        <v>UF Bitdiff Cbrt</v>
      </c>
      <c r="C106" s="2" t="str">
        <f>B2</f>
        <v>UF BitdiffVA Cbrt</v>
      </c>
      <c r="D106" s="2" t="str">
        <f>C2</f>
        <v>UF HardLog Cbrt</v>
      </c>
      <c r="E106" s="2" t="str">
        <f>D2</f>
        <v>UF HardLogVA Cbrt</v>
      </c>
      <c r="F106" s="2" t="str">
        <f>E2</f>
        <v>UF Log Cbrt</v>
      </c>
      <c r="G106" s="2" t="str">
        <f>F2</f>
        <v>UF LogVA Cbrt</v>
      </c>
      <c r="H106" s="2" t="str">
        <f>G2</f>
        <v>UF Mul Cbrt</v>
      </c>
      <c r="I106" s="2" t="str">
        <f>H2</f>
        <v>UF MulVA Cbrt</v>
      </c>
      <c r="J106" s="2" t="str">
        <f>I2</f>
        <v>UF NoLog Cbrt</v>
      </c>
      <c r="K106" s="2" t="str">
        <f>J2</f>
        <v>UF NoLogVA Cbrt</v>
      </c>
      <c r="L106" s="2" t="str">
        <f>K2</f>
        <v>UFDistr Bitdiff Cbrt</v>
      </c>
      <c r="M106" s="2" t="str">
        <f>L2</f>
        <v>UFDistr BitdiffVA Cbrt</v>
      </c>
      <c r="N106" s="2" t="str">
        <f>M2</f>
        <v>UFDistr HardLog Cbrt</v>
      </c>
      <c r="O106" s="2" t="str">
        <f>N2</f>
        <v>UFDistr HardLogVA Cbrt</v>
      </c>
      <c r="P106" s="2" t="str">
        <f>O2</f>
        <v>UFDistr Log Cbrt</v>
      </c>
      <c r="Q106" s="2" t="str">
        <f>P2</f>
        <v>UFDistr LogVA Cbrt</v>
      </c>
      <c r="R106" s="2" t="str">
        <f>Q2</f>
        <v>UFDistr Mul Cbrt</v>
      </c>
      <c r="S106" s="2" t="str">
        <f>R2</f>
        <v>UFDistr MulVA Cbrt</v>
      </c>
      <c r="T106" s="2" t="str">
        <f>S2</f>
        <v>UFDistr NoLog Cbrt</v>
      </c>
      <c r="U106" s="2" t="str">
        <f>T2</f>
        <v>UFDistr NoLogVA Cbrt</v>
      </c>
      <c r="V106" s="2" t="str">
        <f>U2</f>
        <v>UFCenter Bitdiff Cbrt</v>
      </c>
      <c r="W106" s="2" t="str">
        <f>V2</f>
        <v>UFCenter BitdiffVA Cbrt</v>
      </c>
      <c r="X106" s="2" t="str">
        <f>W2</f>
        <v>UFCenter BitdiffFN Cbrt</v>
      </c>
      <c r="Y106" s="2" t="str">
        <f>X2</f>
        <v>UFCenter HardLog Cbrt</v>
      </c>
      <c r="Z106" s="2" t="str">
        <f>Y2</f>
        <v>UFCenter HardLogVA Cbrt</v>
      </c>
      <c r="AA106" s="2" t="str">
        <f>Z2</f>
        <v>UFCenter HardLogFN Cbrt</v>
      </c>
      <c r="AB106" s="2" t="str">
        <f>AA2</f>
        <v>UFCenter Log Cbrt</v>
      </c>
      <c r="AC106" s="2" t="str">
        <f>AB2</f>
        <v>UFCenter LogVA Cbrt</v>
      </c>
      <c r="AD106" s="2" t="str">
        <f>AC2</f>
        <v>UFCenter LogFN Cbrt</v>
      </c>
      <c r="AE106" s="2" t="str">
        <f>AD2</f>
        <v>UFCenter Mul Cbrt</v>
      </c>
      <c r="AF106" s="2" t="str">
        <f>AE2</f>
        <v>UFCenter MulVA Cbrt</v>
      </c>
      <c r="AG106" s="2" t="str">
        <f>AF2</f>
        <v>UFCenter MulFN Cbrt</v>
      </c>
      <c r="AH106" s="2" t="str">
        <f>AG2</f>
        <v>UFCenter NoLog Cbrt</v>
      </c>
      <c r="AI106" s="2" t="str">
        <f>AH2</f>
        <v>UFCenter NoLogVA Cbrt</v>
      </c>
      <c r="AJ106" s="2" t="str">
        <f>AI2</f>
        <v>UFCenter NoLogFN Cbrt</v>
      </c>
      <c r="AM106" s="4" t="str">
        <f>A2</f>
        <v>UF Bitdiff Cbrt</v>
      </c>
      <c r="AN106" s="4" t="str">
        <f>B2</f>
        <v>UF BitdiffVA Cbrt</v>
      </c>
      <c r="AO106" s="4" t="str">
        <f>C2</f>
        <v>UF HardLog Cbrt</v>
      </c>
      <c r="AP106" s="4" t="str">
        <f>D2</f>
        <v>UF HardLogVA Cbrt</v>
      </c>
      <c r="AQ106" s="4" t="str">
        <f>E2</f>
        <v>UF Log Cbrt</v>
      </c>
      <c r="AR106" s="4" t="str">
        <f>F2</f>
        <v>UF LogVA Cbrt</v>
      </c>
      <c r="AS106" s="4" t="str">
        <f>G2</f>
        <v>UF Mul Cbrt</v>
      </c>
      <c r="AT106" s="4" t="str">
        <f>H2</f>
        <v>UF MulVA Cbrt</v>
      </c>
      <c r="AU106" s="4" t="str">
        <f>I2</f>
        <v>UF NoLog Cbrt</v>
      </c>
      <c r="AV106" s="4" t="str">
        <f>J2</f>
        <v>UF NoLogVA Cbrt</v>
      </c>
      <c r="AW106" s="4" t="str">
        <f>K2</f>
        <v>UFDistr Bitdiff Cbrt</v>
      </c>
      <c r="AX106" s="4" t="str">
        <f>L2</f>
        <v>UFDistr BitdiffVA Cbrt</v>
      </c>
      <c r="AY106" s="4" t="str">
        <f>M2</f>
        <v>UFDistr HardLog Cbrt</v>
      </c>
      <c r="AZ106" s="4" t="str">
        <f>N2</f>
        <v>UFDistr HardLogVA Cbrt</v>
      </c>
      <c r="BA106" s="4" t="str">
        <f>O2</f>
        <v>UFDistr Log Cbrt</v>
      </c>
      <c r="BB106" s="4" t="str">
        <f>P2</f>
        <v>UFDistr LogVA Cbrt</v>
      </c>
      <c r="BC106" s="4" t="str">
        <f>Q2</f>
        <v>UFDistr Mul Cbrt</v>
      </c>
      <c r="BD106" s="4" t="str">
        <f>R2</f>
        <v>UFDistr MulVA Cbrt</v>
      </c>
      <c r="BE106" s="4" t="str">
        <f>S2</f>
        <v>UFDistr NoLog Cbrt</v>
      </c>
      <c r="BF106" s="4" t="str">
        <f>T2</f>
        <v>UFDistr NoLogVA Cbrt</v>
      </c>
      <c r="BG106" s="4" t="str">
        <f>U2</f>
        <v>UFCenter Bitdiff Cbrt</v>
      </c>
      <c r="BH106" s="4" t="str">
        <f>V2</f>
        <v>UFCenter BitdiffVA Cbrt</v>
      </c>
      <c r="BI106" s="4" t="str">
        <f>W2</f>
        <v>UFCenter BitdiffFN Cbrt</v>
      </c>
      <c r="BJ106" s="4" t="str">
        <f>X2</f>
        <v>UFCenter HardLog Cbrt</v>
      </c>
      <c r="BK106" s="4" t="str">
        <f>Y2</f>
        <v>UFCenter HardLogVA Cbrt</v>
      </c>
      <c r="BL106" s="4" t="str">
        <f>Z2</f>
        <v>UFCenter HardLogFN Cbrt</v>
      </c>
      <c r="BM106" s="4" t="str">
        <f>AA2</f>
        <v>UFCenter Log Cbrt</v>
      </c>
      <c r="BN106" s="4" t="str">
        <f>AB2</f>
        <v>UFCenter LogVA Cbrt</v>
      </c>
      <c r="BO106" s="4" t="str">
        <f>AC2</f>
        <v>UFCenter LogFN Cbrt</v>
      </c>
      <c r="BP106" s="4" t="str">
        <f>AD2</f>
        <v>UFCenter Mul Cbrt</v>
      </c>
      <c r="BQ106" s="4" t="str">
        <f>AE2</f>
        <v>UFCenter MulVA Cbrt</v>
      </c>
      <c r="BR106" s="4" t="str">
        <f>AF2</f>
        <v>UFCenter MulFN Cbrt</v>
      </c>
      <c r="BS106" s="4" t="str">
        <f>AG2</f>
        <v>UFCenter NoLog Cbrt</v>
      </c>
      <c r="BT106" s="4" t="str">
        <f>AH2</f>
        <v>UFCenter NoLogVA Cbrt</v>
      </c>
      <c r="BU106" s="4" t="str">
        <f>AI2</f>
        <v>UFCenter NoLogFN Cbrt</v>
      </c>
      <c r="BW106" s="2"/>
      <c r="BX106" s="2" t="str">
        <f>A2</f>
        <v>UF Bitdiff Cbrt</v>
      </c>
      <c r="BY106" s="2" t="str">
        <f>B2</f>
        <v>UF BitdiffVA Cbrt</v>
      </c>
      <c r="BZ106" s="2" t="str">
        <f>C2</f>
        <v>UF HardLog Cbrt</v>
      </c>
      <c r="CA106" s="2" t="str">
        <f>D2</f>
        <v>UF HardLogVA Cbrt</v>
      </c>
      <c r="CB106" s="2" t="str">
        <f>E2</f>
        <v>UF Log Cbrt</v>
      </c>
      <c r="CC106" s="2" t="str">
        <f>F2</f>
        <v>UF LogVA Cbrt</v>
      </c>
      <c r="CD106" s="2" t="str">
        <f>G2</f>
        <v>UF Mul Cbrt</v>
      </c>
      <c r="CE106" s="2" t="str">
        <f>H2</f>
        <v>UF MulVA Cbrt</v>
      </c>
      <c r="CF106" s="2" t="str">
        <f>I2</f>
        <v>UF NoLog Cbrt</v>
      </c>
      <c r="CG106" s="2" t="str">
        <f>J2</f>
        <v>UF NoLogVA Cbrt</v>
      </c>
      <c r="CH106" s="2" t="str">
        <f>K2</f>
        <v>UFDistr Bitdiff Cbrt</v>
      </c>
      <c r="CI106" s="2" t="str">
        <f>L2</f>
        <v>UFDistr BitdiffVA Cbrt</v>
      </c>
      <c r="CJ106" s="2" t="str">
        <f>M2</f>
        <v>UFDistr HardLog Cbrt</v>
      </c>
      <c r="CK106" s="2" t="str">
        <f>N2</f>
        <v>UFDistr HardLogVA Cbrt</v>
      </c>
      <c r="CL106" s="2" t="str">
        <f>O2</f>
        <v>UFDistr Log Cbrt</v>
      </c>
      <c r="CM106" s="2" t="str">
        <f>P2</f>
        <v>UFDistr LogVA Cbrt</v>
      </c>
      <c r="CN106" s="2" t="str">
        <f>Q2</f>
        <v>UFDistr Mul Cbrt</v>
      </c>
      <c r="CO106" s="2" t="str">
        <f>R2</f>
        <v>UFDistr MulVA Cbrt</v>
      </c>
      <c r="CP106" s="2" t="str">
        <f>S2</f>
        <v>UFDistr NoLog Cbrt</v>
      </c>
      <c r="CQ106" s="2" t="str">
        <f>T2</f>
        <v>UFDistr NoLogVA Cbrt</v>
      </c>
      <c r="CR106" s="2" t="str">
        <f>U2</f>
        <v>UFCenter Bitdiff Cbrt</v>
      </c>
      <c r="CS106" s="2" t="str">
        <f>V2</f>
        <v>UFCenter BitdiffVA Cbrt</v>
      </c>
      <c r="CT106" s="2" t="str">
        <f>W2</f>
        <v>UFCenter BitdiffFN Cbrt</v>
      </c>
      <c r="CU106" s="2" t="str">
        <f>X2</f>
        <v>UFCenter HardLog Cbrt</v>
      </c>
      <c r="CV106" s="2" t="str">
        <f>Y2</f>
        <v>UFCenter HardLogVA Cbrt</v>
      </c>
      <c r="CW106" s="2" t="str">
        <f>Z2</f>
        <v>UFCenter HardLogFN Cbrt</v>
      </c>
      <c r="CX106" s="2" t="str">
        <f>AA2</f>
        <v>UFCenter Log Cbrt</v>
      </c>
      <c r="CY106" s="2" t="str">
        <f>AB2</f>
        <v>UFCenter LogVA Cbrt</v>
      </c>
      <c r="CZ106" s="2" t="str">
        <f>AC2</f>
        <v>UFCenter LogFN Cbrt</v>
      </c>
      <c r="DA106" s="2" t="str">
        <f>AD2</f>
        <v>UFCenter Mul Cbrt</v>
      </c>
      <c r="DB106" s="2" t="str">
        <f>AE2</f>
        <v>UFCenter MulVA Cbrt</v>
      </c>
      <c r="DC106" s="2" t="str">
        <f>AF2</f>
        <v>UFCenter MulFN Cbrt</v>
      </c>
      <c r="DD106" s="2" t="str">
        <f>AG2</f>
        <v>UFCenter NoLog Cbrt</v>
      </c>
      <c r="DE106" s="2" t="str">
        <f>AH2</f>
        <v>UFCenter NoLogVA Cbrt</v>
      </c>
      <c r="DF106" s="2" t="str">
        <f>AI2</f>
        <v>UFCenter NoLogFN Cbrt</v>
      </c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</row>
    <row r="107" spans="1:149" x14ac:dyDescent="0.45">
      <c r="A107" s="20" t="s">
        <v>1</v>
      </c>
      <c r="B107" s="20">
        <f>AVERAGE(A3:A102)</f>
        <v>504.79</v>
      </c>
      <c r="C107" s="20">
        <f>AVERAGE(B3:B102)</f>
        <v>486.91</v>
      </c>
      <c r="D107" s="20">
        <f>AVERAGE(C3:C102)</f>
        <v>504.88</v>
      </c>
      <c r="E107" s="20">
        <f>AVERAGE(D3:D102)</f>
        <v>486.94</v>
      </c>
      <c r="F107" s="20">
        <f>AVERAGE(E3:E102)</f>
        <v>504.99</v>
      </c>
      <c r="G107" s="20">
        <f>AVERAGE(F3:F102)</f>
        <v>475.72</v>
      </c>
      <c r="H107" s="20">
        <f>AVERAGE(G3:G102)</f>
        <v>505.68</v>
      </c>
      <c r="I107" s="20">
        <f>AVERAGE(H3:H102)</f>
        <v>486.83</v>
      </c>
      <c r="J107" s="20">
        <f>AVERAGE(I3:I102)</f>
        <v>506.11</v>
      </c>
      <c r="K107" s="20">
        <f>AVERAGE(J3:J102)</f>
        <v>486.83</v>
      </c>
      <c r="L107" s="20">
        <f>AVERAGE(K3:K102)</f>
        <v>505.86</v>
      </c>
      <c r="M107" s="20">
        <f>AVERAGE(L3:L102)</f>
        <v>491.99</v>
      </c>
      <c r="N107" s="20">
        <f>AVERAGE(M3:M102)</f>
        <v>505.83</v>
      </c>
      <c r="O107" s="20">
        <f>AVERAGE(N3:N102)</f>
        <v>491.85</v>
      </c>
      <c r="P107" s="20">
        <f>AVERAGE(O3:O102)</f>
        <v>502.78</v>
      </c>
      <c r="Q107" s="20">
        <f>AVERAGE(P3:P102)</f>
        <v>476.34</v>
      </c>
      <c r="R107" s="20">
        <f>AVERAGE(Q3:Q102)</f>
        <v>504.99</v>
      </c>
      <c r="S107" s="20">
        <f>AVERAGE(R3:R102)</f>
        <v>491.78</v>
      </c>
      <c r="T107" s="20">
        <f>AVERAGE(S3:S102)</f>
        <v>505.17</v>
      </c>
      <c r="U107" s="20">
        <f>AVERAGE(T3:T102)</f>
        <v>491.78</v>
      </c>
      <c r="V107" s="20">
        <f>AVERAGE(U3:U102)</f>
        <v>505.69</v>
      </c>
      <c r="W107" s="20">
        <f>AVERAGE(V3:V102)</f>
        <v>475.48</v>
      </c>
      <c r="X107" s="20">
        <f>AVERAGE(W3:W102)</f>
        <v>505</v>
      </c>
      <c r="Y107" s="20">
        <f>AVERAGE(X3:X102)</f>
        <v>505.77</v>
      </c>
      <c r="Z107" s="20">
        <f>AVERAGE(Y3:Y102)</f>
        <v>475.48</v>
      </c>
      <c r="AA107" s="20">
        <f>AVERAGE(Z3:Z102)</f>
        <v>505</v>
      </c>
      <c r="AB107" s="20">
        <f>AVERAGE(AA3:AA102)</f>
        <v>506.14</v>
      </c>
      <c r="AC107" s="20">
        <f>AVERAGE(AB3:AB102)</f>
        <v>463.25</v>
      </c>
      <c r="AD107" s="20">
        <f>AVERAGE(AC3:AC102)</f>
        <v>505</v>
      </c>
      <c r="AE107" s="20">
        <f>AVERAGE(AD3:AD102)</f>
        <v>505.78</v>
      </c>
      <c r="AF107" s="20">
        <f>AVERAGE(AE3:AE102)</f>
        <v>475.48</v>
      </c>
      <c r="AG107" s="20">
        <f>AVERAGE(AF3:AF102)</f>
        <v>505</v>
      </c>
      <c r="AH107" s="20">
        <f>AVERAGE(AG3:AG102)</f>
        <v>505.83</v>
      </c>
      <c r="AI107" s="20">
        <f>AVERAGE(AH3:AH102)</f>
        <v>475.48</v>
      </c>
      <c r="AJ107" s="20">
        <f>AVERAGE(AI3:AI102)</f>
        <v>505</v>
      </c>
      <c r="AL107" t="s">
        <v>22</v>
      </c>
      <c r="AM107" s="5">
        <f>AM114-$AM121</f>
        <v>498</v>
      </c>
      <c r="AN107" s="6">
        <f t="shared" ref="AN107:BU107" si="0">AN114-$AM121</f>
        <v>471</v>
      </c>
      <c r="AO107" s="6">
        <f t="shared" si="0"/>
        <v>498</v>
      </c>
      <c r="AP107" s="6">
        <f t="shared" si="0"/>
        <v>471</v>
      </c>
      <c r="AQ107" s="6">
        <f t="shared" si="0"/>
        <v>500</v>
      </c>
      <c r="AR107" s="6">
        <f t="shared" si="0"/>
        <v>457</v>
      </c>
      <c r="AS107" s="6">
        <f t="shared" si="0"/>
        <v>502</v>
      </c>
      <c r="AT107" s="6">
        <f t="shared" si="0"/>
        <v>471</v>
      </c>
      <c r="AU107" s="6">
        <f t="shared" si="0"/>
        <v>501</v>
      </c>
      <c r="AV107" s="6">
        <f t="shared" si="0"/>
        <v>471</v>
      </c>
      <c r="AW107" s="6">
        <f t="shared" si="0"/>
        <v>502</v>
      </c>
      <c r="AX107" s="6">
        <f t="shared" si="0"/>
        <v>477</v>
      </c>
      <c r="AY107" s="6">
        <f t="shared" si="0"/>
        <v>501</v>
      </c>
      <c r="AZ107" s="6">
        <f t="shared" si="0"/>
        <v>477</v>
      </c>
      <c r="BA107" s="6">
        <f t="shared" si="0"/>
        <v>496</v>
      </c>
      <c r="BB107" s="6">
        <f t="shared" si="0"/>
        <v>437</v>
      </c>
      <c r="BC107" s="6">
        <f t="shared" si="0"/>
        <v>501</v>
      </c>
      <c r="BD107" s="6">
        <f t="shared" si="0"/>
        <v>477</v>
      </c>
      <c r="BE107" s="6">
        <f t="shared" si="0"/>
        <v>500</v>
      </c>
      <c r="BF107" s="6">
        <f t="shared" si="0"/>
        <v>477</v>
      </c>
      <c r="BG107" s="6">
        <f t="shared" si="0"/>
        <v>500</v>
      </c>
      <c r="BH107" s="6">
        <f t="shared" si="0"/>
        <v>435</v>
      </c>
      <c r="BI107" s="6">
        <f t="shared" si="0"/>
        <v>505</v>
      </c>
      <c r="BJ107" s="6">
        <f t="shared" si="0"/>
        <v>501</v>
      </c>
      <c r="BK107" s="6">
        <f t="shared" si="0"/>
        <v>435</v>
      </c>
      <c r="BL107" s="6">
        <f t="shared" si="0"/>
        <v>505</v>
      </c>
      <c r="BM107" s="6">
        <f t="shared" si="0"/>
        <v>499</v>
      </c>
      <c r="BN107" s="6">
        <f t="shared" si="0"/>
        <v>421</v>
      </c>
      <c r="BO107" s="6">
        <f t="shared" si="0"/>
        <v>505</v>
      </c>
      <c r="BP107" s="6">
        <f t="shared" si="0"/>
        <v>500</v>
      </c>
      <c r="BQ107" s="6">
        <f t="shared" si="0"/>
        <v>435</v>
      </c>
      <c r="BR107" s="6">
        <f t="shared" si="0"/>
        <v>505</v>
      </c>
      <c r="BS107" s="6">
        <f t="shared" si="0"/>
        <v>498</v>
      </c>
      <c r="BT107" s="6">
        <f t="shared" si="0"/>
        <v>435</v>
      </c>
      <c r="BU107" s="7">
        <f t="shared" si="0"/>
        <v>505</v>
      </c>
      <c r="BW107" t="s">
        <v>32</v>
      </c>
      <c r="BX107">
        <f>[1]!SHAPIRO(A3:A102)</f>
        <v>0.96473076059197893</v>
      </c>
      <c r="BY107">
        <f>[1]!SHAPIRO(B3:B102)</f>
        <v>0.89435342841035881</v>
      </c>
      <c r="BZ107">
        <f>[1]!SHAPIRO(C3:C102)</f>
        <v>0.97223444241456425</v>
      </c>
      <c r="CA107">
        <f>[1]!SHAPIRO(D3:D102)</f>
        <v>0.8928781352366818</v>
      </c>
      <c r="CB107">
        <f>[1]!SHAPIRO(E3:E102)</f>
        <v>0.97713286422850198</v>
      </c>
      <c r="CC107">
        <f>[1]!SHAPIRO(F3:F102)</f>
        <v>0.86701350355350926</v>
      </c>
      <c r="CD107">
        <f>[1]!SHAPIRO(G3:G102)</f>
        <v>0.95225404220604093</v>
      </c>
      <c r="CE107">
        <f>[1]!SHAPIRO(H3:H102)</f>
        <v>0.89575105522391485</v>
      </c>
      <c r="CF107">
        <f>[1]!SHAPIRO(I3:I102)</f>
        <v>0.96017416749864448</v>
      </c>
      <c r="CG107">
        <f>[1]!SHAPIRO(J3:J102)</f>
        <v>0.89575105522391485</v>
      </c>
      <c r="CH107">
        <f>[1]!SHAPIRO(K3:K102)</f>
        <v>0.9566523269285746</v>
      </c>
      <c r="CI107">
        <f>[1]!SHAPIRO(L3:L102)</f>
        <v>0.94768326067160669</v>
      </c>
      <c r="CJ107">
        <f>[1]!SHAPIRO(M3:M102)</f>
        <v>0.96107530364467986</v>
      </c>
      <c r="CK107">
        <f>[1]!SHAPIRO(N3:N102)</f>
        <v>0.95817440311167223</v>
      </c>
      <c r="CL107">
        <f>[1]!SHAPIRO(O3:O102)</f>
        <v>0.96743432711382615</v>
      </c>
      <c r="CM107">
        <f>[1]!SHAPIRO(P3:P102)</f>
        <v>0.85433064677387804</v>
      </c>
      <c r="CN107">
        <f>[1]!SHAPIRO(Q3:Q102)</f>
        <v>0.95018175265110749</v>
      </c>
      <c r="CO107">
        <f>[1]!SHAPIRO(R3:R102)</f>
        <v>0.94948546774757014</v>
      </c>
      <c r="CP107">
        <f>[1]!SHAPIRO(S3:S102)</f>
        <v>0.95828980050136814</v>
      </c>
      <c r="CQ107">
        <f>[1]!SHAPIRO(T3:T102)</f>
        <v>0.94948546774757014</v>
      </c>
      <c r="CR107">
        <f>[1]!SHAPIRO(U3:U102)</f>
        <v>0.9675282767484229</v>
      </c>
      <c r="CS107">
        <f>[1]!SHAPIRO(V3:V102)</f>
        <v>0.86521759368504458</v>
      </c>
      <c r="CT107" t="e">
        <f>[1]!SHAPIRO(W3:W102)</f>
        <v>#VALUE!</v>
      </c>
      <c r="CU107">
        <f>[1]!SHAPIRO(X3:X102)</f>
        <v>0.97048844551312097</v>
      </c>
      <c r="CV107">
        <f>[1]!SHAPIRO(Y3:Y102)</f>
        <v>0.86521759368504458</v>
      </c>
      <c r="CW107" t="e">
        <f>[1]!SHAPIRO(Z3:Z102)</f>
        <v>#VALUE!</v>
      </c>
      <c r="CX107">
        <f>[1]!SHAPIRO(AA3:AA102)</f>
        <v>0.94845373575834235</v>
      </c>
      <c r="CY107">
        <f>[1]!SHAPIRO(AB3:AB102)</f>
        <v>0.85144269409358486</v>
      </c>
      <c r="CZ107" t="e">
        <f>[1]!SHAPIRO(AC3:AC102)</f>
        <v>#VALUE!</v>
      </c>
      <c r="DA107">
        <f>[1]!SHAPIRO(AD3:AD102)</f>
        <v>0.96850013768645882</v>
      </c>
      <c r="DB107">
        <f>[1]!SHAPIRO(AE3:AE102)</f>
        <v>0.86521759368504458</v>
      </c>
      <c r="DC107" t="e">
        <f>[1]!SHAPIRO(AF3:AF102)</f>
        <v>#VALUE!</v>
      </c>
      <c r="DD107">
        <f>[1]!SHAPIRO(AG3:AG102)</f>
        <v>0.96016835416393365</v>
      </c>
      <c r="DE107">
        <f>[1]!SHAPIRO(AH3:AH102)</f>
        <v>0.86521759368504458</v>
      </c>
      <c r="DF107" t="e">
        <f>[1]!SHAPIRO(AI3:AI102)</f>
        <v>#VALUE!</v>
      </c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</row>
    <row r="108" spans="1:149" x14ac:dyDescent="0.45">
      <c r="A108" s="20" t="s">
        <v>2</v>
      </c>
      <c r="B108" s="20">
        <f>_xlfn.STDEV.S(A3:A102)/SQRT(COUNT(A3:A102))</f>
        <v>0.24712283781491534</v>
      </c>
      <c r="C108" s="20">
        <f>_xlfn.STDEV.S(B3:B102)/SQRT(COUNT(B3:B102))</f>
        <v>0.94453184384667721</v>
      </c>
      <c r="D108" s="20">
        <f>_xlfn.STDEV.S(C3:C102)/SQRT(COUNT(C3:C102))</f>
        <v>0.22886633212379248</v>
      </c>
      <c r="E108" s="20">
        <f>_xlfn.STDEV.S(D3:D102)/SQRT(COUNT(D3:D102))</f>
        <v>0.93935503340743265</v>
      </c>
      <c r="F108" s="20">
        <f>_xlfn.STDEV.S(E3:E102)/SQRT(COUNT(E3:E102))</f>
        <v>0.21857897354678824</v>
      </c>
      <c r="G108" s="20">
        <f>_xlfn.STDEV.S(F3:F102)/SQRT(COUNT(F3:F102))</f>
        <v>1.0389466304917214</v>
      </c>
      <c r="H108" s="20">
        <f>_xlfn.STDEV.S(G3:G102)/SQRT(COUNT(G3:G102))</f>
        <v>0.19482185594936596</v>
      </c>
      <c r="I108" s="20">
        <f>_xlfn.STDEV.S(H3:H102)/SQRT(COUNT(H3:H102))</f>
        <v>0.94975329066621972</v>
      </c>
      <c r="J108" s="20">
        <f>_xlfn.STDEV.S(I3:I102)/SQRT(COUNT(I3:I102))</f>
        <v>0.18850555279445588</v>
      </c>
      <c r="K108" s="20">
        <f>_xlfn.STDEV.S(J3:J102)/SQRT(COUNT(J3:J102))</f>
        <v>0.94975329066621972</v>
      </c>
      <c r="L108" s="20">
        <f>_xlfn.STDEV.S(K3:K102)/SQRT(COUNT(K3:K102))</f>
        <v>0.18910741963660788</v>
      </c>
      <c r="M108" s="20">
        <f>_xlfn.STDEV.S(L3:L102)/SQRT(COUNT(L3:L102))</f>
        <v>0.64986323347472363</v>
      </c>
      <c r="N108" s="20">
        <f>_xlfn.STDEV.S(M3:M102)/SQRT(COUNT(M3:M102))</f>
        <v>0.19594629237357233</v>
      </c>
      <c r="O108" s="20">
        <f>_xlfn.STDEV.S(N3:N102)/SQRT(COUNT(N3:N102))</f>
        <v>0.65956444152580895</v>
      </c>
      <c r="P108" s="20">
        <f>_xlfn.STDEV.S(O3:O102)/SQRT(COUNT(O3:O102))</f>
        <v>0.23850544749512226</v>
      </c>
      <c r="Q108" s="20">
        <f>_xlfn.STDEV.S(P3:P102)/SQRT(COUNT(P3:P102))</f>
        <v>1.5516833478906746</v>
      </c>
      <c r="R108" s="20">
        <f>_xlfn.STDEV.S(Q3:Q102)/SQRT(COUNT(Q3:Q102))</f>
        <v>0.17320216482189207</v>
      </c>
      <c r="S108" s="20">
        <f>_xlfn.STDEV.S(R3:R102)/SQRT(COUNT(R3:R102))</f>
        <v>0.64535324286843765</v>
      </c>
      <c r="T108" s="20">
        <f>_xlfn.STDEV.S(S3:S102)/SQRT(COUNT(S3:S102))</f>
        <v>0.1657885960669748</v>
      </c>
      <c r="U108" s="20">
        <f>_xlfn.STDEV.S(T3:T102)/SQRT(COUNT(T3:T102))</f>
        <v>0.64535324286843765</v>
      </c>
      <c r="V108" s="20">
        <f>_xlfn.STDEV.S(U3:U102)/SQRT(COUNT(U3:U102))</f>
        <v>0.23855414649106549</v>
      </c>
      <c r="W108" s="20">
        <f>_xlfn.STDEV.S(V3:V102)/SQRT(COUNT(V3:V102))</f>
        <v>1.5838503143232374</v>
      </c>
      <c r="X108" s="20">
        <f>_xlfn.STDEV.S(W3:W102)/SQRT(COUNT(W3:W102))</f>
        <v>0</v>
      </c>
      <c r="Y108" s="20">
        <f>_xlfn.STDEV.S(X3:X102)/SQRT(COUNT(X3:X102))</f>
        <v>0.2386218850826641</v>
      </c>
      <c r="Z108" s="20">
        <f>_xlfn.STDEV.S(Y3:Y102)/SQRT(COUNT(Y3:Y102))</f>
        <v>1.5838503143232374</v>
      </c>
      <c r="AA108" s="20">
        <f>_xlfn.STDEV.S(Z3:Z102)/SQRT(COUNT(Z3:Z102))</f>
        <v>0</v>
      </c>
      <c r="AB108" s="20">
        <f>_xlfn.STDEV.S(AA3:AA102)/SQRT(COUNT(AA3:AA102))</f>
        <v>0.23225725896822733</v>
      </c>
      <c r="AC108" s="20">
        <f>_xlfn.STDEV.S(AB3:AB102)/SQRT(COUNT(AB3:AB102))</f>
        <v>2.2730025085864742</v>
      </c>
      <c r="AD108" s="20">
        <f>_xlfn.STDEV.S(AC3:AC102)/SQRT(COUNT(AC3:AC102))</f>
        <v>0</v>
      </c>
      <c r="AE108" s="20">
        <f>_xlfn.STDEV.S(AD3:AD102)/SQRT(COUNT(AD3:AD102))</f>
        <v>0.22273778577538486</v>
      </c>
      <c r="AF108" s="20">
        <f>_xlfn.STDEV.S(AE3:AE102)/SQRT(COUNT(AE3:AE102))</f>
        <v>1.5838503143232374</v>
      </c>
      <c r="AG108" s="20">
        <f>_xlfn.STDEV.S(AF3:AF102)/SQRT(COUNT(AF3:AF102))</f>
        <v>0</v>
      </c>
      <c r="AH108" s="20">
        <f>_xlfn.STDEV.S(AG3:AG102)/SQRT(COUNT(AG3:AG102))</f>
        <v>0.25467547184524075</v>
      </c>
      <c r="AI108" s="20">
        <f>_xlfn.STDEV.S(AH3:AH102)/SQRT(COUNT(AH3:AH102))</f>
        <v>1.5838503143232374</v>
      </c>
      <c r="AJ108" s="20">
        <f>_xlfn.STDEV.S(AI3:AI102)/SQRT(COUNT(AI3:AI102))</f>
        <v>0</v>
      </c>
      <c r="AL108" t="s">
        <v>26</v>
      </c>
      <c r="AM108" s="8">
        <f>MAX(AM115-AM114,0)</f>
        <v>5</v>
      </c>
      <c r="AN108" s="9">
        <f t="shared" ref="AN108:BU111" si="1">MAX(AN115-AN114,0)</f>
        <v>11</v>
      </c>
      <c r="AO108" s="9">
        <f t="shared" si="1"/>
        <v>5</v>
      </c>
      <c r="AP108" s="9">
        <f t="shared" si="1"/>
        <v>11</v>
      </c>
      <c r="AQ108" s="9">
        <f t="shared" si="1"/>
        <v>3</v>
      </c>
      <c r="AR108" s="9">
        <f t="shared" si="1"/>
        <v>14</v>
      </c>
      <c r="AS108" s="9">
        <f t="shared" si="1"/>
        <v>2</v>
      </c>
      <c r="AT108" s="9">
        <f t="shared" si="1"/>
        <v>10</v>
      </c>
      <c r="AU108" s="9">
        <f t="shared" si="1"/>
        <v>4</v>
      </c>
      <c r="AV108" s="9">
        <f t="shared" si="1"/>
        <v>10</v>
      </c>
      <c r="AW108" s="9">
        <f t="shared" si="1"/>
        <v>2</v>
      </c>
      <c r="AX108" s="9">
        <f t="shared" si="1"/>
        <v>12</v>
      </c>
      <c r="AY108" s="9">
        <f t="shared" si="1"/>
        <v>4</v>
      </c>
      <c r="AZ108" s="9">
        <f t="shared" si="1"/>
        <v>12</v>
      </c>
      <c r="BA108" s="9">
        <f t="shared" si="1"/>
        <v>5</v>
      </c>
      <c r="BB108" s="9">
        <f t="shared" si="1"/>
        <v>32</v>
      </c>
      <c r="BC108" s="9">
        <f t="shared" si="1"/>
        <v>3</v>
      </c>
      <c r="BD108" s="9">
        <f t="shared" si="1"/>
        <v>12</v>
      </c>
      <c r="BE108" s="9">
        <f t="shared" si="1"/>
        <v>4</v>
      </c>
      <c r="BF108" s="9">
        <f t="shared" si="1"/>
        <v>12</v>
      </c>
      <c r="BG108" s="9">
        <f t="shared" si="1"/>
        <v>4</v>
      </c>
      <c r="BH108" s="9">
        <f t="shared" si="1"/>
        <v>33.75</v>
      </c>
      <c r="BI108" s="9">
        <f t="shared" si="1"/>
        <v>0</v>
      </c>
      <c r="BJ108" s="9">
        <f t="shared" si="1"/>
        <v>3</v>
      </c>
      <c r="BK108" s="9">
        <f t="shared" si="1"/>
        <v>33.75</v>
      </c>
      <c r="BL108" s="9">
        <f t="shared" si="1"/>
        <v>0</v>
      </c>
      <c r="BM108" s="9">
        <f t="shared" si="1"/>
        <v>6</v>
      </c>
      <c r="BN108" s="9">
        <f t="shared" si="1"/>
        <v>32.75</v>
      </c>
      <c r="BO108" s="9">
        <f t="shared" si="1"/>
        <v>0</v>
      </c>
      <c r="BP108" s="9">
        <f t="shared" si="1"/>
        <v>4</v>
      </c>
      <c r="BQ108" s="9">
        <f t="shared" si="1"/>
        <v>33.75</v>
      </c>
      <c r="BR108" s="9">
        <f t="shared" si="1"/>
        <v>0</v>
      </c>
      <c r="BS108" s="9">
        <f t="shared" si="1"/>
        <v>6</v>
      </c>
      <c r="BT108" s="9">
        <f t="shared" si="1"/>
        <v>33.75</v>
      </c>
      <c r="BU108" s="10">
        <f t="shared" si="1"/>
        <v>0</v>
      </c>
      <c r="BW108" t="s">
        <v>33</v>
      </c>
      <c r="BX108">
        <f>[1]!SWTEST(A3:A102)</f>
        <v>8.86848735977952E-3</v>
      </c>
      <c r="BY108">
        <f>[1]!SWTEST(B3:B102)</f>
        <v>7.7447814517128677E-7</v>
      </c>
      <c r="BZ108">
        <f>[1]!SWTEST(C3:C102)</f>
        <v>3.2855058784556412E-2</v>
      </c>
      <c r="CA108">
        <f>[1]!SWTEST(D3:D102)</f>
        <v>6.6379741603395104E-7</v>
      </c>
      <c r="CB108">
        <f>[1]!SWTEST(E3:E102)</f>
        <v>7.9296452095893311E-2</v>
      </c>
      <c r="CC108">
        <f>[1]!SWTEST(F3:F102)</f>
        <v>5.3220877704873715E-8</v>
      </c>
      <c r="CD108">
        <f>[1]!SWTEST(G3:G102)</f>
        <v>1.1712725808782354E-3</v>
      </c>
      <c r="CE108">
        <f>[1]!SWTEST(H3:H102)</f>
        <v>8.973294969294443E-7</v>
      </c>
      <c r="CF108">
        <f>[1]!SWTEST(I3:I102)</f>
        <v>4.1378937802848403E-3</v>
      </c>
      <c r="CG108">
        <f>[1]!SWTEST(J3:J102)</f>
        <v>8.973294969294443E-7</v>
      </c>
      <c r="CH108">
        <f>[1]!SWTEST(K3:K102)</f>
        <v>2.3377148081503707E-3</v>
      </c>
      <c r="CI108">
        <f>[1]!SWTEST(L3:L102)</f>
        <v>5.856476331039806E-4</v>
      </c>
      <c r="CJ108">
        <f>[1]!SWTEST(M3:M102)</f>
        <v>4.8011033780509527E-3</v>
      </c>
      <c r="CK108">
        <f>[1]!SWTEST(N3:N102)</f>
        <v>2.9862233789311743E-3</v>
      </c>
      <c r="CL108">
        <f>[1]!SWTEST(O3:O102)</f>
        <v>1.4112561804830448E-2</v>
      </c>
      <c r="CM108">
        <f>[1]!SWTEST(P3:P102)</f>
        <v>1.7198297119769279E-8</v>
      </c>
      <c r="CN108">
        <f>[1]!SWTEST(Q3:Q102)</f>
        <v>8.5278083548678829E-4</v>
      </c>
      <c r="CO108">
        <f>[1]!SWTEST(R3:R102)</f>
        <v>7.674213536488228E-4</v>
      </c>
      <c r="CP108">
        <f>[1]!SWTEST(S3:S102)</f>
        <v>3.0425392862574174E-3</v>
      </c>
      <c r="CQ108">
        <f>[1]!SWTEST(T3:T102)</f>
        <v>7.674213536488228E-4</v>
      </c>
      <c r="CR108">
        <f>[1]!SWTEST(U3:U102)</f>
        <v>1.4344491773281232E-2</v>
      </c>
      <c r="CS108">
        <f>[1]!SWTEST(V3:V102)</f>
        <v>4.5177132812490584E-8</v>
      </c>
      <c r="CT108" t="e">
        <f>[1]!SWTEST(W3:W102)</f>
        <v>#VALUE!</v>
      </c>
      <c r="CU108">
        <f>[1]!SWTEST(X3:X102)</f>
        <v>2.4095250683282554E-2</v>
      </c>
      <c r="CV108">
        <f>[1]!SWTEST(Y3:Y102)</f>
        <v>4.5177132812490584E-8</v>
      </c>
      <c r="CW108" t="e">
        <f>[1]!SWTEST(Z3:Z102)</f>
        <v>#VALUE!</v>
      </c>
      <c r="CX108">
        <f>[1]!SWTEST(AA3:AA102)</f>
        <v>6.5708727934976618E-4</v>
      </c>
      <c r="CY108">
        <f>[1]!SWTEST(AB3:AB102)</f>
        <v>1.3412146171454253E-8</v>
      </c>
      <c r="CZ108" t="e">
        <f>[1]!SWTEST(AC3:AC102)</f>
        <v>#VALUE!</v>
      </c>
      <c r="DA108">
        <f>[1]!SWTEST(AD3:AD102)</f>
        <v>1.6989303577099601E-2</v>
      </c>
      <c r="DB108">
        <f>[1]!SWTEST(AE3:AE102)</f>
        <v>4.5177132812490584E-8</v>
      </c>
      <c r="DC108" t="e">
        <f>[1]!SWTEST(AF3:AF102)</f>
        <v>#VALUE!</v>
      </c>
      <c r="DD108">
        <f>[1]!SWTEST(AG3:AG102)</f>
        <v>4.1339413588787899E-3</v>
      </c>
      <c r="DE108">
        <f>[1]!SWTEST(AH3:AH102)</f>
        <v>4.5177132812490584E-8</v>
      </c>
      <c r="DF108" t="e">
        <f>[1]!SWTEST(AI3:AI102)</f>
        <v>#VALUE!</v>
      </c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</row>
    <row r="109" spans="1:149" x14ac:dyDescent="0.45">
      <c r="A109" s="20" t="s">
        <v>3</v>
      </c>
      <c r="B109" s="20">
        <f>MEDIAN(A3:A102)</f>
        <v>505</v>
      </c>
      <c r="C109" s="20">
        <f>MEDIAN(B3:B102)</f>
        <v>487</v>
      </c>
      <c r="D109" s="20">
        <f>MEDIAN(C3:C102)</f>
        <v>505</v>
      </c>
      <c r="E109" s="20">
        <f>MEDIAN(D3:D102)</f>
        <v>487.5</v>
      </c>
      <c r="F109" s="20">
        <f>MEDIAN(E3:E102)</f>
        <v>505</v>
      </c>
      <c r="G109" s="20">
        <f>MEDIAN(F3:F102)</f>
        <v>477</v>
      </c>
      <c r="H109" s="20">
        <f>MEDIAN(G3:G102)</f>
        <v>506</v>
      </c>
      <c r="I109" s="20">
        <f>MEDIAN(H3:H102)</f>
        <v>487</v>
      </c>
      <c r="J109" s="20">
        <f>MEDIAN(I3:I102)</f>
        <v>506</v>
      </c>
      <c r="K109" s="20">
        <f>MEDIAN(J3:J102)</f>
        <v>487</v>
      </c>
      <c r="L109" s="20">
        <f>MEDIAN(K3:K102)</f>
        <v>506</v>
      </c>
      <c r="M109" s="20">
        <f>MEDIAN(L3:L102)</f>
        <v>493</v>
      </c>
      <c r="N109" s="20">
        <f>MEDIAN(M3:M102)</f>
        <v>506</v>
      </c>
      <c r="O109" s="20">
        <f>MEDIAN(N3:N102)</f>
        <v>492.5</v>
      </c>
      <c r="P109" s="20">
        <f>MEDIAN(O3:O102)</f>
        <v>503</v>
      </c>
      <c r="Q109" s="20">
        <f>MEDIAN(P3:P102)</f>
        <v>478</v>
      </c>
      <c r="R109" s="20">
        <f>MEDIAN(Q3:Q102)</f>
        <v>505</v>
      </c>
      <c r="S109" s="20">
        <f>MEDIAN(R3:R102)</f>
        <v>492.5</v>
      </c>
      <c r="T109" s="20">
        <f>MEDIAN(S3:S102)</f>
        <v>505</v>
      </c>
      <c r="U109" s="20">
        <f>MEDIAN(T3:T102)</f>
        <v>492.5</v>
      </c>
      <c r="V109" s="20">
        <f>MEDIAN(U3:U102)</f>
        <v>506</v>
      </c>
      <c r="W109" s="20">
        <f>MEDIAN(V3:V102)</f>
        <v>478</v>
      </c>
      <c r="X109" s="20">
        <f>MEDIAN(W3:W102)</f>
        <v>505</v>
      </c>
      <c r="Y109" s="20">
        <f>MEDIAN(X3:X102)</f>
        <v>506</v>
      </c>
      <c r="Z109" s="20">
        <f>MEDIAN(Y3:Y102)</f>
        <v>478</v>
      </c>
      <c r="AA109" s="20">
        <f>MEDIAN(Z3:Z102)</f>
        <v>505</v>
      </c>
      <c r="AB109" s="20">
        <f>MEDIAN(AA3:AA102)</f>
        <v>506.5</v>
      </c>
      <c r="AC109" s="20">
        <f>MEDIAN(AB3:AB102)</f>
        <v>466.5</v>
      </c>
      <c r="AD109" s="20">
        <f>MEDIAN(AC3:AC102)</f>
        <v>505</v>
      </c>
      <c r="AE109" s="20">
        <f>MEDIAN(AD3:AD102)</f>
        <v>506</v>
      </c>
      <c r="AF109" s="20">
        <f>MEDIAN(AE3:AE102)</f>
        <v>478</v>
      </c>
      <c r="AG109" s="20">
        <f>MEDIAN(AF3:AF102)</f>
        <v>505</v>
      </c>
      <c r="AH109" s="20">
        <f>MEDIAN(AG3:AG102)</f>
        <v>506</v>
      </c>
      <c r="AI109" s="20">
        <f>MEDIAN(AH3:AH102)</f>
        <v>478</v>
      </c>
      <c r="AJ109" s="20">
        <f>MEDIAN(AI3:AI102)</f>
        <v>505</v>
      </c>
      <c r="AL109" t="s">
        <v>27</v>
      </c>
      <c r="AM109" s="8">
        <f t="shared" ref="AM109:BB111" si="2">MAX(AM116-AM115,0)</f>
        <v>2</v>
      </c>
      <c r="AN109" s="9">
        <f t="shared" si="2"/>
        <v>5</v>
      </c>
      <c r="AO109" s="9">
        <f t="shared" si="2"/>
        <v>2</v>
      </c>
      <c r="AP109" s="9">
        <f t="shared" si="2"/>
        <v>5.5</v>
      </c>
      <c r="AQ109" s="9">
        <f t="shared" si="2"/>
        <v>2</v>
      </c>
      <c r="AR109" s="9">
        <f t="shared" si="2"/>
        <v>6</v>
      </c>
      <c r="AS109" s="9">
        <f t="shared" si="2"/>
        <v>2</v>
      </c>
      <c r="AT109" s="9">
        <f t="shared" si="2"/>
        <v>6</v>
      </c>
      <c r="AU109" s="9">
        <f t="shared" si="2"/>
        <v>1</v>
      </c>
      <c r="AV109" s="9">
        <f t="shared" si="2"/>
        <v>6</v>
      </c>
      <c r="AW109" s="9">
        <f t="shared" si="2"/>
        <v>2</v>
      </c>
      <c r="AX109" s="9">
        <f t="shared" si="2"/>
        <v>4</v>
      </c>
      <c r="AY109" s="9">
        <f t="shared" si="2"/>
        <v>1</v>
      </c>
      <c r="AZ109" s="9">
        <f t="shared" si="2"/>
        <v>3.5</v>
      </c>
      <c r="BA109" s="9">
        <f t="shared" si="2"/>
        <v>2</v>
      </c>
      <c r="BB109" s="9">
        <f t="shared" si="2"/>
        <v>9</v>
      </c>
      <c r="BC109" s="9">
        <f t="shared" si="1"/>
        <v>1</v>
      </c>
      <c r="BD109" s="9">
        <f t="shared" si="1"/>
        <v>3.5</v>
      </c>
      <c r="BE109" s="9">
        <f t="shared" si="1"/>
        <v>1</v>
      </c>
      <c r="BF109" s="9">
        <f t="shared" si="1"/>
        <v>3.5</v>
      </c>
      <c r="BG109" s="9">
        <f t="shared" si="1"/>
        <v>2</v>
      </c>
      <c r="BH109" s="9">
        <f t="shared" si="1"/>
        <v>9.25</v>
      </c>
      <c r="BI109" s="9">
        <f t="shared" si="1"/>
        <v>0</v>
      </c>
      <c r="BJ109" s="9">
        <f t="shared" si="1"/>
        <v>2</v>
      </c>
      <c r="BK109" s="9">
        <f t="shared" si="1"/>
        <v>9.25</v>
      </c>
      <c r="BL109" s="9">
        <f t="shared" si="1"/>
        <v>0</v>
      </c>
      <c r="BM109" s="9">
        <f t="shared" si="1"/>
        <v>1.5</v>
      </c>
      <c r="BN109" s="9">
        <f t="shared" si="1"/>
        <v>12.75</v>
      </c>
      <c r="BO109" s="9">
        <f t="shared" si="1"/>
        <v>0</v>
      </c>
      <c r="BP109" s="9">
        <f t="shared" si="1"/>
        <v>2</v>
      </c>
      <c r="BQ109" s="9">
        <f t="shared" si="1"/>
        <v>9.25</v>
      </c>
      <c r="BR109" s="9">
        <f t="shared" si="1"/>
        <v>0</v>
      </c>
      <c r="BS109" s="9">
        <f t="shared" si="1"/>
        <v>2</v>
      </c>
      <c r="BT109" s="9">
        <f t="shared" si="1"/>
        <v>9.25</v>
      </c>
      <c r="BU109" s="10">
        <f t="shared" si="1"/>
        <v>0</v>
      </c>
      <c r="BW109" t="s">
        <v>34</v>
      </c>
      <c r="BX109">
        <v>0.05</v>
      </c>
      <c r="BY109">
        <v>0.05</v>
      </c>
      <c r="BZ109">
        <v>0.05</v>
      </c>
      <c r="CA109">
        <v>0.05</v>
      </c>
      <c r="CB109">
        <v>0.05</v>
      </c>
      <c r="CC109">
        <v>0.05</v>
      </c>
      <c r="CD109">
        <v>0.05</v>
      </c>
      <c r="CE109">
        <v>0.05</v>
      </c>
      <c r="CF109">
        <v>0.05</v>
      </c>
      <c r="CG109">
        <v>0.05</v>
      </c>
      <c r="CH109">
        <v>0.05</v>
      </c>
      <c r="CI109">
        <v>0.05</v>
      </c>
      <c r="CJ109">
        <v>0.05</v>
      </c>
      <c r="CK109">
        <v>0.05</v>
      </c>
      <c r="CL109">
        <v>0.05</v>
      </c>
      <c r="CM109">
        <v>0.05</v>
      </c>
      <c r="CN109">
        <v>0.05</v>
      </c>
      <c r="CO109">
        <v>0.05</v>
      </c>
      <c r="CP109">
        <v>0.05</v>
      </c>
      <c r="CQ109">
        <v>0.05</v>
      </c>
      <c r="CR109">
        <v>0.05</v>
      </c>
      <c r="CS109">
        <v>0.05</v>
      </c>
      <c r="CT109">
        <v>0.05</v>
      </c>
      <c r="CU109">
        <v>0.05</v>
      </c>
      <c r="CV109">
        <v>0.05</v>
      </c>
      <c r="CW109">
        <v>0.05</v>
      </c>
      <c r="CX109">
        <v>0.05</v>
      </c>
      <c r="CY109">
        <v>0.05</v>
      </c>
      <c r="CZ109">
        <v>0.05</v>
      </c>
      <c r="DA109">
        <v>0.05</v>
      </c>
      <c r="DB109">
        <v>0.05</v>
      </c>
      <c r="DC109">
        <v>0.05</v>
      </c>
      <c r="DD109">
        <v>0.05</v>
      </c>
      <c r="DE109">
        <v>0.05</v>
      </c>
      <c r="DF109">
        <v>0.05</v>
      </c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</row>
    <row r="110" spans="1:149" x14ac:dyDescent="0.45">
      <c r="A110" s="20" t="s">
        <v>4</v>
      </c>
      <c r="B110" s="20">
        <f>MODE(A3:A102)</f>
        <v>506</v>
      </c>
      <c r="C110" s="20">
        <f>MODE(B3:B102)</f>
        <v>488</v>
      </c>
      <c r="D110" s="20">
        <f>MODE(C3:C102)</f>
        <v>504</v>
      </c>
      <c r="E110" s="20">
        <f>MODE(D3:D102)</f>
        <v>488</v>
      </c>
      <c r="F110" s="20">
        <f>MODE(E3:E102)</f>
        <v>505</v>
      </c>
      <c r="G110" s="20">
        <f>MODE(F3:F102)</f>
        <v>477</v>
      </c>
      <c r="H110" s="20">
        <f>MODE(G3:G102)</f>
        <v>507</v>
      </c>
      <c r="I110" s="20">
        <f>MODE(H3:H102)</f>
        <v>488</v>
      </c>
      <c r="J110" s="20">
        <f>MODE(I3:I102)</f>
        <v>506</v>
      </c>
      <c r="K110" s="20">
        <f>MODE(J3:J102)</f>
        <v>488</v>
      </c>
      <c r="L110" s="20">
        <f>MODE(K3:K102)</f>
        <v>507</v>
      </c>
      <c r="M110" s="20">
        <f>MODE(L3:L102)</f>
        <v>492</v>
      </c>
      <c r="N110" s="20">
        <f>MODE(M3:M102)</f>
        <v>506</v>
      </c>
      <c r="O110" s="20">
        <f>MODE(N3:N102)</f>
        <v>492</v>
      </c>
      <c r="P110" s="20">
        <f>MODE(O3:O102)</f>
        <v>502</v>
      </c>
      <c r="Q110" s="20">
        <f>MODE(P3:P102)</f>
        <v>488</v>
      </c>
      <c r="R110" s="20">
        <f>MODE(Q3:Q102)</f>
        <v>506</v>
      </c>
      <c r="S110" s="20">
        <f>MODE(R3:R102)</f>
        <v>492</v>
      </c>
      <c r="T110" s="20">
        <f>MODE(S3:S102)</f>
        <v>506</v>
      </c>
      <c r="U110" s="20">
        <f>MODE(T3:T102)</f>
        <v>492</v>
      </c>
      <c r="V110" s="20">
        <f>MODE(U3:U102)</f>
        <v>506</v>
      </c>
      <c r="W110" s="20">
        <f>MODE(V3:V102)</f>
        <v>482</v>
      </c>
      <c r="X110" s="20">
        <f>MODE(W3:W102)</f>
        <v>505</v>
      </c>
      <c r="Y110" s="20">
        <f>MODE(X3:X102)</f>
        <v>506</v>
      </c>
      <c r="Z110" s="20">
        <f>MODE(Y3:Y102)</f>
        <v>482</v>
      </c>
      <c r="AA110" s="20">
        <f>MODE(Z3:Z102)</f>
        <v>505</v>
      </c>
      <c r="AB110" s="20">
        <f>MODE(AA3:AA102)</f>
        <v>507</v>
      </c>
      <c r="AC110" s="20">
        <f>MODE(AB3:AB102)</f>
        <v>476</v>
      </c>
      <c r="AD110" s="20">
        <f>MODE(AC3:AC102)</f>
        <v>505</v>
      </c>
      <c r="AE110" s="20">
        <f>MODE(AD3:AD102)</f>
        <v>506</v>
      </c>
      <c r="AF110" s="20">
        <f>MODE(AE3:AE102)</f>
        <v>482</v>
      </c>
      <c r="AG110" s="20">
        <f>MODE(AF3:AF102)</f>
        <v>505</v>
      </c>
      <c r="AH110" s="20">
        <f>MODE(AG3:AG102)</f>
        <v>506</v>
      </c>
      <c r="AI110" s="20">
        <f>MODE(AH3:AH102)</f>
        <v>482</v>
      </c>
      <c r="AJ110" s="20">
        <f>MODE(AI3:AI102)</f>
        <v>505</v>
      </c>
      <c r="AL110" t="s">
        <v>28</v>
      </c>
      <c r="AM110" s="8">
        <f t="shared" si="2"/>
        <v>2</v>
      </c>
      <c r="AN110" s="9">
        <f t="shared" si="1"/>
        <v>7</v>
      </c>
      <c r="AO110" s="9">
        <f t="shared" si="1"/>
        <v>1.25</v>
      </c>
      <c r="AP110" s="9">
        <f t="shared" si="1"/>
        <v>6.5</v>
      </c>
      <c r="AQ110" s="9">
        <f t="shared" si="1"/>
        <v>2</v>
      </c>
      <c r="AR110" s="9">
        <f t="shared" si="1"/>
        <v>5</v>
      </c>
      <c r="AS110" s="9">
        <f t="shared" si="1"/>
        <v>1</v>
      </c>
      <c r="AT110" s="9">
        <f t="shared" si="1"/>
        <v>7</v>
      </c>
      <c r="AU110" s="9">
        <f t="shared" si="1"/>
        <v>1</v>
      </c>
      <c r="AV110" s="9">
        <f t="shared" si="1"/>
        <v>7</v>
      </c>
      <c r="AW110" s="9">
        <f t="shared" si="1"/>
        <v>1</v>
      </c>
      <c r="AX110" s="9">
        <f t="shared" si="1"/>
        <v>3</v>
      </c>
      <c r="AY110" s="9">
        <f t="shared" si="1"/>
        <v>1</v>
      </c>
      <c r="AZ110" s="9">
        <f t="shared" si="1"/>
        <v>3.5</v>
      </c>
      <c r="BA110" s="9">
        <f t="shared" si="1"/>
        <v>2</v>
      </c>
      <c r="BB110" s="9">
        <f t="shared" si="1"/>
        <v>8.25</v>
      </c>
      <c r="BC110" s="9">
        <f t="shared" si="1"/>
        <v>1</v>
      </c>
      <c r="BD110" s="9">
        <f t="shared" si="1"/>
        <v>3.5</v>
      </c>
      <c r="BE110" s="9">
        <f t="shared" si="1"/>
        <v>1</v>
      </c>
      <c r="BF110" s="9">
        <f t="shared" si="1"/>
        <v>3.5</v>
      </c>
      <c r="BG110" s="9">
        <f t="shared" si="1"/>
        <v>1</v>
      </c>
      <c r="BH110" s="9">
        <f t="shared" si="1"/>
        <v>7</v>
      </c>
      <c r="BI110" s="9">
        <f t="shared" si="1"/>
        <v>0</v>
      </c>
      <c r="BJ110" s="9">
        <f t="shared" si="1"/>
        <v>1</v>
      </c>
      <c r="BK110" s="9">
        <f t="shared" si="1"/>
        <v>7</v>
      </c>
      <c r="BL110" s="9">
        <f t="shared" si="1"/>
        <v>0</v>
      </c>
      <c r="BM110" s="9">
        <f t="shared" si="1"/>
        <v>1.5</v>
      </c>
      <c r="BN110" s="9">
        <f t="shared" si="1"/>
        <v>10.75</v>
      </c>
      <c r="BO110" s="9">
        <f t="shared" si="1"/>
        <v>0</v>
      </c>
      <c r="BP110" s="9">
        <f t="shared" si="1"/>
        <v>2</v>
      </c>
      <c r="BQ110" s="9">
        <f t="shared" si="1"/>
        <v>7</v>
      </c>
      <c r="BR110" s="9">
        <f t="shared" si="1"/>
        <v>0</v>
      </c>
      <c r="BS110" s="9">
        <f t="shared" si="1"/>
        <v>2</v>
      </c>
      <c r="BT110" s="9">
        <f t="shared" si="1"/>
        <v>7</v>
      </c>
      <c r="BU110" s="10">
        <f t="shared" si="1"/>
        <v>0</v>
      </c>
      <c r="BW110" s="1" t="s">
        <v>35</v>
      </c>
      <c r="BX110" s="14" t="str">
        <f>IF(BX108&lt;BX109,"no","yes")</f>
        <v>no</v>
      </c>
      <c r="BY110" s="14" t="str">
        <f t="shared" ref="BY110:DF110" si="3">IF(BY108&lt;BY109,"no","yes")</f>
        <v>no</v>
      </c>
      <c r="BZ110" s="14" t="str">
        <f t="shared" si="3"/>
        <v>no</v>
      </c>
      <c r="CA110" s="14" t="str">
        <f t="shared" si="3"/>
        <v>no</v>
      </c>
      <c r="CB110" s="14" t="str">
        <f t="shared" si="3"/>
        <v>yes</v>
      </c>
      <c r="CC110" s="14" t="str">
        <f t="shared" si="3"/>
        <v>no</v>
      </c>
      <c r="CD110" s="14" t="str">
        <f t="shared" si="3"/>
        <v>no</v>
      </c>
      <c r="CE110" s="14" t="str">
        <f t="shared" si="3"/>
        <v>no</v>
      </c>
      <c r="CF110" s="14" t="str">
        <f t="shared" si="3"/>
        <v>no</v>
      </c>
      <c r="CG110" s="14" t="str">
        <f t="shared" si="3"/>
        <v>no</v>
      </c>
      <c r="CH110" s="14" t="str">
        <f t="shared" si="3"/>
        <v>no</v>
      </c>
      <c r="CI110" s="14" t="str">
        <f t="shared" si="3"/>
        <v>no</v>
      </c>
      <c r="CJ110" s="14" t="str">
        <f t="shared" si="3"/>
        <v>no</v>
      </c>
      <c r="CK110" s="14" t="str">
        <f t="shared" si="3"/>
        <v>no</v>
      </c>
      <c r="CL110" s="14" t="str">
        <f t="shared" si="3"/>
        <v>no</v>
      </c>
      <c r="CM110" s="14" t="str">
        <f t="shared" si="3"/>
        <v>no</v>
      </c>
      <c r="CN110" s="14" t="str">
        <f t="shared" si="3"/>
        <v>no</v>
      </c>
      <c r="CO110" s="14" t="str">
        <f t="shared" si="3"/>
        <v>no</v>
      </c>
      <c r="CP110" s="14" t="str">
        <f t="shared" si="3"/>
        <v>no</v>
      </c>
      <c r="CQ110" s="14" t="str">
        <f t="shared" si="3"/>
        <v>no</v>
      </c>
      <c r="CR110" s="14" t="str">
        <f t="shared" si="3"/>
        <v>no</v>
      </c>
      <c r="CS110" s="14" t="str">
        <f t="shared" si="3"/>
        <v>no</v>
      </c>
      <c r="CT110" s="14" t="e">
        <f t="shared" si="3"/>
        <v>#VALUE!</v>
      </c>
      <c r="CU110" s="14" t="str">
        <f t="shared" si="3"/>
        <v>no</v>
      </c>
      <c r="CV110" s="14" t="str">
        <f t="shared" si="3"/>
        <v>no</v>
      </c>
      <c r="CW110" s="14" t="e">
        <f t="shared" si="3"/>
        <v>#VALUE!</v>
      </c>
      <c r="CX110" s="14" t="str">
        <f t="shared" si="3"/>
        <v>no</v>
      </c>
      <c r="CY110" s="14" t="str">
        <f t="shared" si="3"/>
        <v>no</v>
      </c>
      <c r="CZ110" s="14" t="e">
        <f t="shared" si="3"/>
        <v>#VALUE!</v>
      </c>
      <c r="DA110" s="14" t="str">
        <f t="shared" si="3"/>
        <v>no</v>
      </c>
      <c r="DB110" s="14" t="str">
        <f t="shared" si="3"/>
        <v>no</v>
      </c>
      <c r="DC110" s="14" t="e">
        <f t="shared" si="3"/>
        <v>#VALUE!</v>
      </c>
      <c r="DD110" s="14" t="str">
        <f t="shared" si="3"/>
        <v>no</v>
      </c>
      <c r="DE110" s="14" t="str">
        <f t="shared" si="3"/>
        <v>no</v>
      </c>
      <c r="DF110" s="14" t="e">
        <f t="shared" si="3"/>
        <v>#VALUE!</v>
      </c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</row>
    <row r="111" spans="1:149" x14ac:dyDescent="0.45">
      <c r="A111" s="20" t="s">
        <v>5</v>
      </c>
      <c r="B111" s="20">
        <f>_xlfn.STDEV.S(A3:A102)</f>
        <v>2.4712283781491533</v>
      </c>
      <c r="C111" s="20">
        <f>_xlfn.STDEV.S(B3:B102)</f>
        <v>9.4453184384667725</v>
      </c>
      <c r="D111" s="20">
        <f>_xlfn.STDEV.S(C3:C102)</f>
        <v>2.2886633212379248</v>
      </c>
      <c r="E111" s="20">
        <f>_xlfn.STDEV.S(D3:D102)</f>
        <v>9.3935503340743267</v>
      </c>
      <c r="F111" s="20">
        <f>_xlfn.STDEV.S(E3:E102)</f>
        <v>2.1857897354678824</v>
      </c>
      <c r="G111" s="20">
        <f>_xlfn.STDEV.S(F3:F102)</f>
        <v>10.389466304917214</v>
      </c>
      <c r="H111" s="20">
        <f>_xlfn.STDEV.S(G3:G102)</f>
        <v>1.9482185594936596</v>
      </c>
      <c r="I111" s="20">
        <f>_xlfn.STDEV.S(H3:H102)</f>
        <v>9.4975329066621974</v>
      </c>
      <c r="J111" s="20">
        <f>_xlfn.STDEV.S(I3:I102)</f>
        <v>1.8850555279445589</v>
      </c>
      <c r="K111" s="20">
        <f>_xlfn.STDEV.S(J3:J102)</f>
        <v>9.4975329066621974</v>
      </c>
      <c r="L111" s="20">
        <f>_xlfn.STDEV.S(K3:K102)</f>
        <v>1.8910741963660787</v>
      </c>
      <c r="M111" s="20">
        <f>_xlfn.STDEV.S(L3:L102)</f>
        <v>6.4986323347472368</v>
      </c>
      <c r="N111" s="20">
        <f>_xlfn.STDEV.S(M3:M102)</f>
        <v>1.9594629237357233</v>
      </c>
      <c r="O111" s="20">
        <f>_xlfn.STDEV.S(N3:N102)</f>
        <v>6.5956444152580893</v>
      </c>
      <c r="P111" s="20">
        <f>_xlfn.STDEV.S(O3:O102)</f>
        <v>2.3850544749512226</v>
      </c>
      <c r="Q111" s="20">
        <f>_xlfn.STDEV.S(P3:P102)</f>
        <v>15.516833478906745</v>
      </c>
      <c r="R111" s="20">
        <f>_xlfn.STDEV.S(Q3:Q102)</f>
        <v>1.7320216482189208</v>
      </c>
      <c r="S111" s="20">
        <f>_xlfn.STDEV.S(R3:R102)</f>
        <v>6.453532428684376</v>
      </c>
      <c r="T111" s="20">
        <f>_xlfn.STDEV.S(S3:S102)</f>
        <v>1.657885960669748</v>
      </c>
      <c r="U111" s="20">
        <f>_xlfn.STDEV.S(T3:T102)</f>
        <v>6.453532428684376</v>
      </c>
      <c r="V111" s="20">
        <f>_xlfn.STDEV.S(U3:U102)</f>
        <v>2.3855414649106548</v>
      </c>
      <c r="W111" s="20">
        <f>_xlfn.STDEV.S(V3:V102)</f>
        <v>15.838503143232375</v>
      </c>
      <c r="X111" s="20">
        <f>_xlfn.STDEV.S(W3:W102)</f>
        <v>0</v>
      </c>
      <c r="Y111" s="20">
        <f>_xlfn.STDEV.S(X3:X102)</f>
        <v>2.3862188508266411</v>
      </c>
      <c r="Z111" s="20">
        <f>_xlfn.STDEV.S(Y3:Y102)</f>
        <v>15.838503143232375</v>
      </c>
      <c r="AA111" s="20">
        <f>_xlfn.STDEV.S(Z3:Z102)</f>
        <v>0</v>
      </c>
      <c r="AB111" s="20">
        <f>_xlfn.STDEV.S(AA3:AA102)</f>
        <v>2.3225725896822733</v>
      </c>
      <c r="AC111" s="20">
        <f>_xlfn.STDEV.S(AB3:AB102)</f>
        <v>22.730025085864742</v>
      </c>
      <c r="AD111" s="20">
        <f>_xlfn.STDEV.S(AC3:AC102)</f>
        <v>0</v>
      </c>
      <c r="AE111" s="20">
        <f>_xlfn.STDEV.S(AD3:AD102)</f>
        <v>2.2273778577538486</v>
      </c>
      <c r="AF111" s="20">
        <f>_xlfn.STDEV.S(AE3:AE102)</f>
        <v>15.838503143232375</v>
      </c>
      <c r="AG111" s="20">
        <f>_xlfn.STDEV.S(AF3:AF102)</f>
        <v>0</v>
      </c>
      <c r="AH111" s="20">
        <f>_xlfn.STDEV.S(AG3:AG102)</f>
        <v>2.5467547184524078</v>
      </c>
      <c r="AI111" s="20">
        <f>_xlfn.STDEV.S(AH3:AH102)</f>
        <v>15.838503143232375</v>
      </c>
      <c r="AJ111" s="20">
        <f>_xlfn.STDEV.S(AI3:AI102)</f>
        <v>0</v>
      </c>
      <c r="AL111" t="s">
        <v>29</v>
      </c>
      <c r="AM111" s="8">
        <f t="shared" si="2"/>
        <v>2</v>
      </c>
      <c r="AN111" s="9">
        <f t="shared" si="1"/>
        <v>11</v>
      </c>
      <c r="AO111" s="9">
        <f t="shared" si="1"/>
        <v>3.75</v>
      </c>
      <c r="AP111" s="9">
        <f t="shared" si="1"/>
        <v>11</v>
      </c>
      <c r="AQ111" s="9">
        <f t="shared" si="1"/>
        <v>3</v>
      </c>
      <c r="AR111" s="9">
        <f t="shared" si="1"/>
        <v>19</v>
      </c>
      <c r="AS111" s="9">
        <f t="shared" si="1"/>
        <v>2</v>
      </c>
      <c r="AT111" s="9">
        <f t="shared" si="1"/>
        <v>11</v>
      </c>
      <c r="AU111" s="9">
        <f t="shared" si="1"/>
        <v>3</v>
      </c>
      <c r="AV111" s="9">
        <f t="shared" si="1"/>
        <v>11</v>
      </c>
      <c r="AW111" s="9">
        <f t="shared" si="1"/>
        <v>3</v>
      </c>
      <c r="AX111" s="9">
        <f t="shared" si="1"/>
        <v>9</v>
      </c>
      <c r="AY111" s="9">
        <f t="shared" si="1"/>
        <v>3</v>
      </c>
      <c r="AZ111" s="9">
        <f t="shared" si="1"/>
        <v>9</v>
      </c>
      <c r="BA111" s="9">
        <f t="shared" si="1"/>
        <v>3</v>
      </c>
      <c r="BB111" s="9">
        <f t="shared" si="1"/>
        <v>17.75</v>
      </c>
      <c r="BC111" s="9">
        <f t="shared" si="1"/>
        <v>3</v>
      </c>
      <c r="BD111" s="9">
        <f t="shared" si="1"/>
        <v>9</v>
      </c>
      <c r="BE111" s="9">
        <f t="shared" si="1"/>
        <v>3</v>
      </c>
      <c r="BF111" s="9">
        <f t="shared" si="1"/>
        <v>9</v>
      </c>
      <c r="BG111" s="9">
        <f t="shared" si="1"/>
        <v>4</v>
      </c>
      <c r="BH111" s="9">
        <f t="shared" si="1"/>
        <v>20</v>
      </c>
      <c r="BI111" s="9">
        <f t="shared" si="1"/>
        <v>0</v>
      </c>
      <c r="BJ111" s="9">
        <f t="shared" si="1"/>
        <v>4</v>
      </c>
      <c r="BK111" s="9">
        <f t="shared" si="1"/>
        <v>20</v>
      </c>
      <c r="BL111" s="9">
        <f t="shared" si="1"/>
        <v>0</v>
      </c>
      <c r="BM111" s="9">
        <f t="shared" si="1"/>
        <v>3</v>
      </c>
      <c r="BN111" s="9">
        <f t="shared" si="1"/>
        <v>23.75</v>
      </c>
      <c r="BO111" s="9">
        <f t="shared" si="1"/>
        <v>0</v>
      </c>
      <c r="BP111" s="9">
        <f t="shared" si="1"/>
        <v>3</v>
      </c>
      <c r="BQ111" s="9">
        <f t="shared" si="1"/>
        <v>20</v>
      </c>
      <c r="BR111" s="9">
        <f t="shared" si="1"/>
        <v>0</v>
      </c>
      <c r="BS111" s="9">
        <f t="shared" si="1"/>
        <v>3</v>
      </c>
      <c r="BT111" s="9">
        <f t="shared" si="1"/>
        <v>20</v>
      </c>
      <c r="BU111" s="10">
        <f t="shared" si="1"/>
        <v>0</v>
      </c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</row>
    <row r="112" spans="1:149" x14ac:dyDescent="0.45">
      <c r="A112" s="20" t="s">
        <v>6</v>
      </c>
      <c r="B112" s="20">
        <f>_xlfn.VAR.S(A3:A102)</f>
        <v>6.1069696969696947</v>
      </c>
      <c r="C112" s="20">
        <f>_xlfn.VAR.S(B3:B102)</f>
        <v>89.214040404040389</v>
      </c>
      <c r="D112" s="20">
        <f>_xlfn.VAR.S(C3:C102)</f>
        <v>5.2379797979798086</v>
      </c>
      <c r="E112" s="20">
        <f>_xlfn.VAR.S(D3:D102)</f>
        <v>88.238787878787889</v>
      </c>
      <c r="F112" s="20">
        <f>_xlfn.VAR.S(E3:E102)</f>
        <v>4.7776767676767555</v>
      </c>
      <c r="G112" s="20">
        <f>_xlfn.VAR.S(F3:F102)</f>
        <v>107.94101010101014</v>
      </c>
      <c r="H112" s="20">
        <f>_xlfn.VAR.S(G3:G102)</f>
        <v>3.7955555555555502</v>
      </c>
      <c r="I112" s="20">
        <f>_xlfn.VAR.S(H3:H102)</f>
        <v>90.20313131313128</v>
      </c>
      <c r="J112" s="20">
        <f>_xlfn.VAR.S(I3:I102)</f>
        <v>3.5534343434343398</v>
      </c>
      <c r="K112" s="20">
        <f>_xlfn.VAR.S(J3:J102)</f>
        <v>90.20313131313128</v>
      </c>
      <c r="L112" s="20">
        <f>_xlfn.VAR.S(K3:K102)</f>
        <v>3.5761616161616101</v>
      </c>
      <c r="M112" s="20">
        <f>_xlfn.VAR.S(L3:L102)</f>
        <v>42.232222222222319</v>
      </c>
      <c r="N112" s="20">
        <f>_xlfn.VAR.S(M3:M102)</f>
        <v>3.8394949494949486</v>
      </c>
      <c r="O112" s="20">
        <f>_xlfn.VAR.S(N3:N102)</f>
        <v>43.502525252525224</v>
      </c>
      <c r="P112" s="20">
        <f>_xlfn.VAR.S(O3:O102)</f>
        <v>5.688484848484852</v>
      </c>
      <c r="Q112" s="20">
        <f>_xlfn.VAR.S(P3:P102)</f>
        <v>240.77212121212119</v>
      </c>
      <c r="R112" s="20">
        <f>_xlfn.VAR.S(Q3:Q102)</f>
        <v>2.9998989898989867</v>
      </c>
      <c r="S112" s="20">
        <f>_xlfn.VAR.S(R3:R102)</f>
        <v>41.648080808080856</v>
      </c>
      <c r="T112" s="20">
        <f>_xlfn.VAR.S(S3:S102)</f>
        <v>2.7485858585858534</v>
      </c>
      <c r="U112" s="20">
        <f>_xlfn.VAR.S(T3:T102)</f>
        <v>41.648080808080856</v>
      </c>
      <c r="V112" s="20">
        <f>_xlfn.VAR.S(U3:U102)</f>
        <v>5.6908080808080719</v>
      </c>
      <c r="W112" s="20">
        <f>_xlfn.VAR.S(V3:V102)</f>
        <v>250.85818181818183</v>
      </c>
      <c r="X112" s="20">
        <f>_xlfn.VAR.S(W3:W102)</f>
        <v>0</v>
      </c>
      <c r="Y112" s="20">
        <f>_xlfn.VAR.S(X3:X102)</f>
        <v>5.6940404040404156</v>
      </c>
      <c r="Z112" s="20">
        <f>_xlfn.VAR.S(Y3:Y102)</f>
        <v>250.85818181818183</v>
      </c>
      <c r="AA112" s="20">
        <f>_xlfn.VAR.S(Z3:Z102)</f>
        <v>0</v>
      </c>
      <c r="AB112" s="20">
        <f>_xlfn.VAR.S(AA3:AA102)</f>
        <v>5.3943434343434218</v>
      </c>
      <c r="AC112" s="20">
        <f>_xlfn.VAR.S(AB3:AB102)</f>
        <v>516.65404040404042</v>
      </c>
      <c r="AD112" s="20">
        <f>_xlfn.VAR.S(AC3:AC102)</f>
        <v>0</v>
      </c>
      <c r="AE112" s="20">
        <f>_xlfn.VAR.S(AD3:AD102)</f>
        <v>4.9612121212121236</v>
      </c>
      <c r="AF112" s="20">
        <f>_xlfn.VAR.S(AE3:AE102)</f>
        <v>250.85818181818183</v>
      </c>
      <c r="AG112" s="20">
        <f>_xlfn.VAR.S(AF3:AF102)</f>
        <v>0</v>
      </c>
      <c r="AH112" s="20">
        <f>_xlfn.VAR.S(AG3:AG102)</f>
        <v>6.4859595959596028</v>
      </c>
      <c r="AI112" s="20">
        <f>_xlfn.VAR.S(AH3:AH102)</f>
        <v>250.85818181818183</v>
      </c>
      <c r="AJ112" s="20">
        <f>_xlfn.VAR.S(AI3:AI102)</f>
        <v>0</v>
      </c>
      <c r="AL112" t="s">
        <v>1</v>
      </c>
      <c r="AM112" s="11">
        <f>AM119-$AM121</f>
        <v>504.79</v>
      </c>
      <c r="AN112" s="12">
        <f t="shared" ref="AN112:BU112" si="4">AN119-$AM121</f>
        <v>486.91</v>
      </c>
      <c r="AO112" s="12">
        <f t="shared" si="4"/>
        <v>504.88</v>
      </c>
      <c r="AP112" s="12">
        <f t="shared" si="4"/>
        <v>486.94</v>
      </c>
      <c r="AQ112" s="12">
        <f t="shared" si="4"/>
        <v>504.99</v>
      </c>
      <c r="AR112" s="12">
        <f t="shared" si="4"/>
        <v>475.72</v>
      </c>
      <c r="AS112" s="12">
        <f t="shared" si="4"/>
        <v>505.68</v>
      </c>
      <c r="AT112" s="12">
        <f t="shared" si="4"/>
        <v>486.83</v>
      </c>
      <c r="AU112" s="12">
        <f t="shared" si="4"/>
        <v>506.11</v>
      </c>
      <c r="AV112" s="12">
        <f t="shared" si="4"/>
        <v>486.83</v>
      </c>
      <c r="AW112" s="12">
        <f t="shared" si="4"/>
        <v>505.86</v>
      </c>
      <c r="AX112" s="12">
        <f t="shared" si="4"/>
        <v>491.99</v>
      </c>
      <c r="AY112" s="12">
        <f t="shared" si="4"/>
        <v>505.83</v>
      </c>
      <c r="AZ112" s="12">
        <f t="shared" si="4"/>
        <v>491.85</v>
      </c>
      <c r="BA112" s="12">
        <f t="shared" si="4"/>
        <v>502.78</v>
      </c>
      <c r="BB112" s="12">
        <f t="shared" si="4"/>
        <v>476.34</v>
      </c>
      <c r="BC112" s="12">
        <f t="shared" si="4"/>
        <v>504.99</v>
      </c>
      <c r="BD112" s="12">
        <f t="shared" si="4"/>
        <v>491.78</v>
      </c>
      <c r="BE112" s="12">
        <f t="shared" si="4"/>
        <v>505.17</v>
      </c>
      <c r="BF112" s="12">
        <f t="shared" si="4"/>
        <v>491.78</v>
      </c>
      <c r="BG112" s="12">
        <f t="shared" si="4"/>
        <v>505.69</v>
      </c>
      <c r="BH112" s="12">
        <f t="shared" si="4"/>
        <v>475.48</v>
      </c>
      <c r="BI112" s="12">
        <f t="shared" si="4"/>
        <v>505</v>
      </c>
      <c r="BJ112" s="12">
        <f t="shared" si="4"/>
        <v>505.77</v>
      </c>
      <c r="BK112" s="12">
        <f t="shared" si="4"/>
        <v>475.48</v>
      </c>
      <c r="BL112" s="12">
        <f t="shared" si="4"/>
        <v>505</v>
      </c>
      <c r="BM112" s="12">
        <f t="shared" si="4"/>
        <v>506.14</v>
      </c>
      <c r="BN112" s="12">
        <f t="shared" si="4"/>
        <v>463.25</v>
      </c>
      <c r="BO112" s="12">
        <f t="shared" si="4"/>
        <v>505</v>
      </c>
      <c r="BP112" s="12">
        <f t="shared" si="4"/>
        <v>505.78</v>
      </c>
      <c r="BQ112" s="12">
        <f t="shared" si="4"/>
        <v>475.48</v>
      </c>
      <c r="BR112" s="12">
        <f t="shared" si="4"/>
        <v>505</v>
      </c>
      <c r="BS112" s="12">
        <f t="shared" si="4"/>
        <v>505.83</v>
      </c>
      <c r="BT112" s="12">
        <f t="shared" si="4"/>
        <v>475.48</v>
      </c>
      <c r="BU112" s="13">
        <f t="shared" si="4"/>
        <v>505</v>
      </c>
      <c r="BW112" t="s">
        <v>36</v>
      </c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</row>
    <row r="113" spans="1:149" x14ac:dyDescent="0.45">
      <c r="A113" s="20" t="s">
        <v>7</v>
      </c>
      <c r="B113" s="20">
        <f>KURT(A3:A102)</f>
        <v>-0.35404444456219775</v>
      </c>
      <c r="C113" s="20">
        <f>KURT(B3:B102)</f>
        <v>7.8300925306508855</v>
      </c>
      <c r="D113" s="20">
        <f>KURT(C3:C102)</f>
        <v>-1.2377727286249751E-2</v>
      </c>
      <c r="E113" s="20">
        <f>KURT(D3:D102)</f>
        <v>8.0529459956778897</v>
      </c>
      <c r="F113" s="20">
        <f>KURT(E3:E102)</f>
        <v>-0.39362611986088325</v>
      </c>
      <c r="G113" s="20">
        <f>KURT(F3:F102)</f>
        <v>9.1340147340358584</v>
      </c>
      <c r="H113" s="20">
        <f>KURT(G3:G102)</f>
        <v>-0.75579700568050834</v>
      </c>
      <c r="I113" s="20">
        <f>KURT(H3:H102)</f>
        <v>7.5258331152125209</v>
      </c>
      <c r="J113" s="20">
        <f>KURT(I3:I102)</f>
        <v>-0.1966298610450945</v>
      </c>
      <c r="K113" s="20">
        <f>KURT(J3:J102)</f>
        <v>7.5258331152125209</v>
      </c>
      <c r="L113" s="20">
        <f>KURT(K3:K102)</f>
        <v>-0.85981954094918134</v>
      </c>
      <c r="M113" s="20">
        <f>KURT(L3:L102)</f>
        <v>1.1616878479462183</v>
      </c>
      <c r="N113" s="20">
        <f>KURT(M3:M102)</f>
        <v>0.31302094377093326</v>
      </c>
      <c r="O113" s="20">
        <f>KURT(N3:N102)</f>
        <v>0.90644406687555978</v>
      </c>
      <c r="P113" s="20">
        <f>KURT(O3:O102)</f>
        <v>5.4423780770957997E-2</v>
      </c>
      <c r="Q113" s="20">
        <f>KURT(P3:P102)</f>
        <v>6.7332172770935319</v>
      </c>
      <c r="R113" s="20">
        <f>KURT(Q3:Q102)</f>
        <v>-0.1585558335278634</v>
      </c>
      <c r="S113" s="20">
        <f>KURT(R3:R102)</f>
        <v>1.1241185967036684</v>
      </c>
      <c r="T113" s="20">
        <f>KURT(S3:S102)</f>
        <v>0.49712996858947234</v>
      </c>
      <c r="U113" s="20">
        <f>KURT(T3:T102)</f>
        <v>1.1241185967036684</v>
      </c>
      <c r="V113" s="20">
        <f>KURT(U3:U102)</f>
        <v>1.0727558207861221</v>
      </c>
      <c r="W113" s="20">
        <f>KURT(V3:V102)</f>
        <v>6.8228072033922498</v>
      </c>
      <c r="X113" s="20" t="e">
        <f>KURT(W3:W102)</f>
        <v>#DIV/0!</v>
      </c>
      <c r="Y113" s="20">
        <f>KURT(X3:X102)</f>
        <v>1.0343632721473974</v>
      </c>
      <c r="Z113" s="20">
        <f>KURT(Y3:Y102)</f>
        <v>6.8228072033922498</v>
      </c>
      <c r="AA113" s="20" t="e">
        <f>KURT(Z3:Z102)</f>
        <v>#DIV/0!</v>
      </c>
      <c r="AB113" s="20">
        <f>KURT(AA3:AA102)</f>
        <v>0.40991145121482786</v>
      </c>
      <c r="AC113" s="20">
        <f>KURT(AB3:AB102)</f>
        <v>7.7204683543503361</v>
      </c>
      <c r="AD113" s="20" t="e">
        <f>KURT(AC3:AC102)</f>
        <v>#DIV/0!</v>
      </c>
      <c r="AE113" s="20">
        <f>KURT(AD3:AD102)</f>
        <v>-0.12247935411808708</v>
      </c>
      <c r="AF113" s="20">
        <f>KURT(AE3:AE102)</f>
        <v>6.8228072033922498</v>
      </c>
      <c r="AG113" s="20" t="e">
        <f>KURT(AF3:AF102)</f>
        <v>#DIV/0!</v>
      </c>
      <c r="AH113" s="20">
        <f>KURT(AG3:AG102)</f>
        <v>0.62940718248023719</v>
      </c>
      <c r="AI113" s="20">
        <f>KURT(AH3:AH102)</f>
        <v>6.8228072033922498</v>
      </c>
      <c r="AJ113" s="20" t="e">
        <f>KURT(AI3:AI102)</f>
        <v>#DIV/0!</v>
      </c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</row>
    <row r="114" spans="1:149" x14ac:dyDescent="0.45">
      <c r="A114" s="20" t="s">
        <v>8</v>
      </c>
      <c r="B114" s="20">
        <f>SKEW(A3:A102)</f>
        <v>-0.42151542741614634</v>
      </c>
      <c r="C114" s="20">
        <f>SKEW(B3:B102)</f>
        <v>-1.6611246882793547</v>
      </c>
      <c r="D114" s="20">
        <f>SKEW(C3:C102)</f>
        <v>-9.2122845121487343E-2</v>
      </c>
      <c r="E114" s="20">
        <f>SKEW(D3:D102)</f>
        <v>-1.6727647870676281</v>
      </c>
      <c r="F114" s="20">
        <f>SKEW(E3:E102)</f>
        <v>1.8940176929778209E-2</v>
      </c>
      <c r="G114" s="20">
        <f>SKEW(F3:F102)</f>
        <v>-1.9528815680718656</v>
      </c>
      <c r="H114" s="20">
        <f>SKEW(G3:G102)</f>
        <v>-0.12265260789115369</v>
      </c>
      <c r="I114" s="20">
        <f>SKEW(H3:H102)</f>
        <v>-1.6020185740377391</v>
      </c>
      <c r="J114" s="20">
        <f>SKEW(I3:I102)</f>
        <v>-0.36502662668310448</v>
      </c>
      <c r="K114" s="20">
        <f>SKEW(J3:J102)</f>
        <v>-1.6020185740377391</v>
      </c>
      <c r="L114" s="20">
        <f>SKEW(K3:K102)</f>
        <v>-1.3760780151439748E-2</v>
      </c>
      <c r="M114" s="20">
        <f>SKEW(L3:L102)</f>
        <v>-0.79638447133609314</v>
      </c>
      <c r="N114" s="20">
        <f>SKEW(M3:M102)</f>
        <v>-0.4721816851956307</v>
      </c>
      <c r="O114" s="20">
        <f>SKEW(N3:N102)</f>
        <v>-0.70532558729826456</v>
      </c>
      <c r="P114" s="20">
        <f>SKEW(O3:O102)</f>
        <v>-0.41270833168980003</v>
      </c>
      <c r="Q114" s="20">
        <f>SKEW(P3:P102)</f>
        <v>-1.9859507931972471</v>
      </c>
      <c r="R114" s="20">
        <f>SKEW(Q3:Q102)</f>
        <v>-0.40088890396438359</v>
      </c>
      <c r="S114" s="20">
        <f>SKEW(R3:R102)</f>
        <v>-0.76894689281269668</v>
      </c>
      <c r="T114" s="20">
        <f>SKEW(S3:S102)</f>
        <v>-0.34441471656953015</v>
      </c>
      <c r="U114" s="20">
        <f>SKEW(T3:T102)</f>
        <v>-0.76894689281269668</v>
      </c>
      <c r="V114" s="20">
        <f>SKEW(U3:U102)</f>
        <v>-0.50722262848138311</v>
      </c>
      <c r="W114" s="20">
        <f>SKEW(V3:V102)</f>
        <v>-1.9219474102317982</v>
      </c>
      <c r="X114" s="20" t="e">
        <f>SKEW(W3:W102)</f>
        <v>#DIV/0!</v>
      </c>
      <c r="Y114" s="20">
        <f>SKEW(X3:X102)</f>
        <v>-0.39964369877521277</v>
      </c>
      <c r="Z114" s="20">
        <f>SKEW(Y3:Y102)</f>
        <v>-1.9219474102317982</v>
      </c>
      <c r="AA114" s="20" t="e">
        <f>SKEW(Z3:Z102)</f>
        <v>#DIV/0!</v>
      </c>
      <c r="AB114" s="20">
        <f>SKEW(AA3:AA102)</f>
        <v>-0.70632919439800346</v>
      </c>
      <c r="AC114" s="20">
        <f>SKEW(AB3:AB102)</f>
        <v>-2.0706711398474598</v>
      </c>
      <c r="AD114" s="20" t="e">
        <f>SKEW(AC3:AC102)</f>
        <v>#DIV/0!</v>
      </c>
      <c r="AE114" s="20">
        <f>SKEW(AD3:AD102)</f>
        <v>-0.23763184546597316</v>
      </c>
      <c r="AF114" s="20">
        <f>SKEW(AE3:AE102)</f>
        <v>-1.9219474102317982</v>
      </c>
      <c r="AG114" s="20" t="e">
        <f>SKEW(AF3:AF102)</f>
        <v>#DIV/0!</v>
      </c>
      <c r="AH114" s="20">
        <f>SKEW(AG3:AG102)</f>
        <v>-0.63336981514521851</v>
      </c>
      <c r="AI114" s="20">
        <f>SKEW(AH3:AH102)</f>
        <v>-1.9219474102317982</v>
      </c>
      <c r="AJ114" s="20" t="e">
        <f>SKEW(AI3:AI102)</f>
        <v>#DIV/0!</v>
      </c>
      <c r="AL114" t="s">
        <v>22</v>
      </c>
      <c r="AM114" s="5">
        <f t="array" ref="AM114">MIN(IF(ISBLANK(A3:A102),"",IF(A3:A102&gt;=AM115-$AM104*(AM117-AM115),A3:A102,"")))</f>
        <v>498</v>
      </c>
      <c r="AN114" s="6">
        <f t="array" ref="AN114">MIN(IF(ISBLANK(B3:B102),"",IF(B3:B102&gt;=AN115-$AM104*(AN117-AN115),B3:B102,"")))</f>
        <v>471</v>
      </c>
      <c r="AO114" s="6">
        <f t="array" ref="AO114">MIN(IF(ISBLANK(C3:C102),"",IF(C3:C102&gt;=AO115-$AM104*(AO117-AO115),C3:C102,"")))</f>
        <v>498</v>
      </c>
      <c r="AP114" s="6">
        <f t="array" ref="AP114">MIN(IF(ISBLANK(D3:D102),"",IF(D3:D102&gt;=AP115-$AM104*(AP117-AP115),D3:D102,"")))</f>
        <v>471</v>
      </c>
      <c r="AQ114" s="6">
        <f t="array" ref="AQ114">MIN(IF(ISBLANK(E3:E102),"",IF(E3:E102&gt;=AQ115-$AM104*(AQ117-AQ115),E3:E102,"")))</f>
        <v>500</v>
      </c>
      <c r="AR114" s="6">
        <f t="array" ref="AR114">MIN(IF(ISBLANK(F3:F102),"",IF(F3:F102&gt;=AR115-$AM104*(AR117-AR115),F3:F102,"")))</f>
        <v>457</v>
      </c>
      <c r="AS114" s="6">
        <f t="array" ref="AS114">MIN(IF(ISBLANK(G3:G102),"",IF(G3:G102&gt;=AS115-$AM104*(AS117-AS115),G3:G102,"")))</f>
        <v>502</v>
      </c>
      <c r="AT114" s="6">
        <f t="array" ref="AT114">MIN(IF(ISBLANK(H3:H102),"",IF(H3:H102&gt;=AT115-$AM104*(AT117-AT115),H3:H102,"")))</f>
        <v>471</v>
      </c>
      <c r="AU114" s="6">
        <f t="array" ref="AU114">MIN(IF(ISBLANK(I3:I102),"",IF(I3:I102&gt;=AU115-$AM104*(AU117-AU115),I3:I102,"")))</f>
        <v>501</v>
      </c>
      <c r="AV114" s="6">
        <f t="array" ref="AV114">MIN(IF(ISBLANK(J3:J102),"",IF(J3:J102&gt;=AV115-$AM104*(AV117-AV115),J3:J102,"")))</f>
        <v>471</v>
      </c>
      <c r="AW114" s="6">
        <f t="array" ref="AW114">MIN(IF(ISBLANK(K3:K102),"",IF(K3:K102&gt;=AW115-$AM104*(AW117-AW115),K3:K102,"")))</f>
        <v>502</v>
      </c>
      <c r="AX114" s="6">
        <f t="array" ref="AX114">MIN(IF(ISBLANK(L3:L102),"",IF(L3:L102&gt;=AX115-$AM104*(AX117-AX115),L3:L102,"")))</f>
        <v>477</v>
      </c>
      <c r="AY114" s="6">
        <f t="array" ref="AY114">MIN(IF(ISBLANK(M3:M102),"",IF(M3:M102&gt;=AY115-$AM104*(AY117-AY115),M3:M102,"")))</f>
        <v>501</v>
      </c>
      <c r="AZ114" s="6">
        <f t="array" ref="AZ114">MIN(IF(ISBLANK(N3:N102),"",IF(N3:N102&gt;=AZ115-$AM104*(AZ117-AZ115),N3:N102,"")))</f>
        <v>477</v>
      </c>
      <c r="BA114" s="6">
        <f t="array" ref="BA114">MIN(IF(ISBLANK(O3:O102),"",IF(O3:O102&gt;=BA115-$AM104*(BA117-BA115),O3:O102,"")))</f>
        <v>496</v>
      </c>
      <c r="BB114" s="6">
        <f t="array" ref="BB114">MIN(IF(ISBLANK(P3:P102),"",IF(P3:P102&gt;=BB115-$AM104*(BB117-BB115),P3:P102,"")))</f>
        <v>437</v>
      </c>
      <c r="BC114" s="6">
        <f t="array" ref="BC114">MIN(IF(ISBLANK(Q3:Q102),"",IF(Q3:Q102&gt;=BC115-$AM104*(BC117-BC115),Q3:Q102,"")))</f>
        <v>501</v>
      </c>
      <c r="BD114" s="6">
        <f t="array" ref="BD114">MIN(IF(ISBLANK(R3:R102),"",IF(R3:R102&gt;=BD115-$AM104*(BD117-BD115),R3:R102,"")))</f>
        <v>477</v>
      </c>
      <c r="BE114" s="6">
        <f t="array" ref="BE114">MIN(IF(ISBLANK(S3:S102),"",IF(S3:S102&gt;=BE115-$AM104*(BE117-BE115),S3:S102,"")))</f>
        <v>500</v>
      </c>
      <c r="BF114" s="6">
        <f t="array" ref="BF114">MIN(IF(ISBLANK(T3:T102),"",IF(T3:T102&gt;=BF115-$AM104*(BF117-BF115),T3:T102,"")))</f>
        <v>477</v>
      </c>
      <c r="BG114" s="6">
        <f t="array" ref="BG114">MIN(IF(ISBLANK(U3:U102),"",IF(U3:U102&gt;=BG115-$AM104*(BG117-BG115),U3:U102,"")))</f>
        <v>500</v>
      </c>
      <c r="BH114" s="6">
        <f t="array" ref="BH114">MIN(IF(ISBLANK(V3:V102),"",IF(V3:V102&gt;=BH115-$AM104*(BH117-BH115),V3:V102,"")))</f>
        <v>435</v>
      </c>
      <c r="BI114" s="6">
        <f t="array" ref="BI114">MIN(IF(ISBLANK(W3:W102),"",IF(W3:W102&gt;=BI115-$AM104*(BI117-BI115),W3:W102,"")))</f>
        <v>505</v>
      </c>
      <c r="BJ114" s="6">
        <f t="array" ref="BJ114">MIN(IF(ISBLANK(X3:X102),"",IF(X3:X102&gt;=BJ115-$AM104*(BJ117-BJ115),X3:X102,"")))</f>
        <v>501</v>
      </c>
      <c r="BK114" s="6">
        <f t="array" ref="BK114">MIN(IF(ISBLANK(Y3:Y102),"",IF(Y3:Y102&gt;=BK115-$AM104*(BK117-BK115),Y3:Y102,"")))</f>
        <v>435</v>
      </c>
      <c r="BL114" s="6">
        <f t="array" ref="BL114">MIN(IF(ISBLANK(Z3:Z102),"",IF(Z3:Z102&gt;=BL115-$AM104*(BL117-BL115),Z3:Z102,"")))</f>
        <v>505</v>
      </c>
      <c r="BM114" s="6">
        <f t="array" ref="BM114">MIN(IF(ISBLANK(AA3:AA102),"",IF(AA3:AA102&gt;=BM115-$AM104*(BM117-BM115),AA3:AA102,"")))</f>
        <v>499</v>
      </c>
      <c r="BN114" s="6">
        <f t="array" ref="BN114">MIN(IF(ISBLANK(AB3:AB102),"",IF(AB3:AB102&gt;=BN115-$AM104*(BN117-BN115),AB3:AB102,"")))</f>
        <v>421</v>
      </c>
      <c r="BO114" s="6">
        <f t="array" ref="BO114">MIN(IF(ISBLANK(AC3:AC102),"",IF(AC3:AC102&gt;=BO115-$AM104*(BO117-BO115),AC3:AC102,"")))</f>
        <v>505</v>
      </c>
      <c r="BP114" s="6">
        <f t="array" ref="BP114">MIN(IF(ISBLANK(AD3:AD102),"",IF(AD3:AD102&gt;=BP115-$AM104*(BP117-BP115),AD3:AD102,"")))</f>
        <v>500</v>
      </c>
      <c r="BQ114" s="6">
        <f t="array" ref="BQ114">MIN(IF(ISBLANK(AE3:AE102),"",IF(AE3:AE102&gt;=BQ115-$AM104*(BQ117-BQ115),AE3:AE102,"")))</f>
        <v>435</v>
      </c>
      <c r="BR114" s="6">
        <f t="array" ref="BR114">MIN(IF(ISBLANK(AF3:AF102),"",IF(AF3:AF102&gt;=BR115-$AM104*(BR117-BR115),AF3:AF102,"")))</f>
        <v>505</v>
      </c>
      <c r="BS114" s="6">
        <f t="array" ref="BS114">MIN(IF(ISBLANK(AG3:AG102),"",IF(AG3:AG102&gt;=BS115-$AM104*(BS117-BS115),AG3:AG102,"")))</f>
        <v>498</v>
      </c>
      <c r="BT114" s="6">
        <f t="array" ref="BT114">MIN(IF(ISBLANK(AH3:AH102),"",IF(AH3:AH102&gt;=BT115-$AM104*(BT117-BT115),AH3:AH102,"")))</f>
        <v>435</v>
      </c>
      <c r="BU114" s="7">
        <f t="array" ref="BU114">MIN(IF(ISBLANK(AI3:AI102),"",IF(AI3:AI102&gt;=BU115-$AM104*(BU117-BU115),AI3:AI102,"")))</f>
        <v>505</v>
      </c>
      <c r="BW114" s="15" t="s">
        <v>37</v>
      </c>
      <c r="BX114" s="15">
        <f>[1]!DAGOSTINO(A3:A102)</f>
        <v>3.5821347876779419</v>
      </c>
      <c r="BY114" s="15">
        <f>[1]!DAGOSTINO(B3:B102)</f>
        <v>53.257244529749656</v>
      </c>
      <c r="BZ114" s="15">
        <f>[1]!DAGOSTINO(C3:C102)</f>
        <v>0.18033322170962834</v>
      </c>
      <c r="CA114" s="15">
        <f>[1]!DAGOSTINO(D3:D102)</f>
        <v>53.981821488016621</v>
      </c>
      <c r="CB114" s="15">
        <f>[1]!DAGOSTINO(E3:E102)</f>
        <v>0.73430265662715422</v>
      </c>
      <c r="CC114" s="15">
        <f>[1]!DAGOSTINO(F3:F102)</f>
        <v>62.227762002452337</v>
      </c>
      <c r="CD114" s="15">
        <f>[1]!DAGOSTINO(G3:G102)</f>
        <v>5.5466088737282213</v>
      </c>
      <c r="CE114" s="15">
        <f>[1]!DAGOSTINO(H3:H102)</f>
        <v>51.292826684963899</v>
      </c>
      <c r="CF114" s="15">
        <f>[1]!DAGOSTINO(I3:I102)</f>
        <v>2.403920911232976</v>
      </c>
      <c r="CG114" s="15">
        <f>[1]!DAGOSTINO(J3:J102)</f>
        <v>51.292826684963899</v>
      </c>
      <c r="CH114" s="15">
        <f>[1]!DAGOSTINO(K3:K102)</f>
        <v>8.2130225502899403</v>
      </c>
      <c r="CI114" s="15">
        <f>[1]!DAGOSTINO(L3:L102)</f>
        <v>13.352222052055309</v>
      </c>
      <c r="CJ114" s="15">
        <f>[1]!DAGOSTINO(M3:M102)</f>
        <v>4.409816372825146</v>
      </c>
      <c r="CK114" s="15">
        <f>[1]!DAGOSTINO(N3:N102)</f>
        <v>10.516204582475696</v>
      </c>
      <c r="CL114" s="15">
        <f>[1]!DAGOSTINO(O3:O102)</f>
        <v>3.0234484941590853</v>
      </c>
      <c r="CM114" s="15">
        <f>[1]!DAGOSTINO(P3:P102)</f>
        <v>57.880585175091475</v>
      </c>
      <c r="CN114" s="15">
        <f>[1]!DAGOSTINO(Q3:Q102)</f>
        <v>2.809694296400771</v>
      </c>
      <c r="CO114" s="15">
        <f>[1]!DAGOSTINO(R3:R102)</f>
        <v>12.649694538698006</v>
      </c>
      <c r="CP114" s="15">
        <f>[1]!DAGOSTINO(S3:S102)</f>
        <v>3.2956238758300822</v>
      </c>
      <c r="CQ114" s="15">
        <f>[1]!DAGOSTINO(T3:T102)</f>
        <v>12.649694538698006</v>
      </c>
      <c r="CR114" s="15">
        <f>[1]!DAGOSTINO(U3:U102)</f>
        <v>7.7679201612254225</v>
      </c>
      <c r="CS114" s="15">
        <f>[1]!DAGOSTINO(V3:V102)</f>
        <v>56.714558958062874</v>
      </c>
      <c r="CT114" s="15" t="e">
        <f>[1]!DAGOSTINO(W3:W102)</f>
        <v>#VALUE!</v>
      </c>
      <c r="CU114" s="15">
        <f>[1]!DAGOSTINO(X3:X102)</f>
        <v>6.06490943942973</v>
      </c>
      <c r="CV114" s="15">
        <f>[1]!DAGOSTINO(Y3:Y102)</f>
        <v>56.714558958062874</v>
      </c>
      <c r="CW114" s="15" t="e">
        <f>[1]!DAGOSTINO(Z3:Z102)</f>
        <v>#VALUE!</v>
      </c>
      <c r="CX114" s="15">
        <f>[1]!DAGOSTINO(AA3:AA102)</f>
        <v>8.6874910748989791</v>
      </c>
      <c r="CY114" s="15">
        <f>[1]!DAGOSTINO(AB3:AB102)</f>
        <v>61.913568826391874</v>
      </c>
      <c r="CZ114" s="15" t="e">
        <f>[1]!DAGOSTINO(AC3:AC102)</f>
        <v>#VALUE!</v>
      </c>
      <c r="DA114" s="15">
        <f>[1]!DAGOSTINO(AD3:AD102)</f>
        <v>1.0217259347225476</v>
      </c>
      <c r="DB114" s="15">
        <f>[1]!DAGOSTINO(AE3:AE102)</f>
        <v>56.714558958062874</v>
      </c>
      <c r="DC114" s="15" t="e">
        <f>[1]!DAGOSTINO(AF3:AF102)</f>
        <v>#VALUE!</v>
      </c>
      <c r="DD114" s="15">
        <f>[1]!DAGOSTINO(AG3:AG102)</f>
        <v>8.1048810507470996</v>
      </c>
      <c r="DE114" s="15">
        <f>[1]!DAGOSTINO(AH3:AH102)</f>
        <v>56.714558958062874</v>
      </c>
      <c r="DF114" s="15" t="e">
        <f>[1]!DAGOSTINO(AI3:AI102)</f>
        <v>#VALUE!</v>
      </c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</row>
    <row r="115" spans="1:149" x14ac:dyDescent="0.45">
      <c r="A115" s="20" t="s">
        <v>9</v>
      </c>
      <c r="B115" s="20">
        <f>B116-B117</f>
        <v>11</v>
      </c>
      <c r="C115" s="20">
        <f t="shared" ref="C115:AJ115" si="5">C116-C117</f>
        <v>70</v>
      </c>
      <c r="D115" s="20">
        <f t="shared" si="5"/>
        <v>12</v>
      </c>
      <c r="E115" s="20">
        <f t="shared" si="5"/>
        <v>70</v>
      </c>
      <c r="F115" s="20">
        <f t="shared" si="5"/>
        <v>10</v>
      </c>
      <c r="G115" s="20">
        <f t="shared" si="5"/>
        <v>83</v>
      </c>
      <c r="H115" s="20">
        <f t="shared" si="5"/>
        <v>7</v>
      </c>
      <c r="I115" s="20">
        <f t="shared" si="5"/>
        <v>70</v>
      </c>
      <c r="J115" s="20">
        <f t="shared" si="5"/>
        <v>9</v>
      </c>
      <c r="K115" s="20">
        <f t="shared" si="5"/>
        <v>70</v>
      </c>
      <c r="L115" s="20">
        <f t="shared" si="5"/>
        <v>8</v>
      </c>
      <c r="M115" s="20">
        <f t="shared" si="5"/>
        <v>32</v>
      </c>
      <c r="N115" s="20">
        <f t="shared" si="5"/>
        <v>10</v>
      </c>
      <c r="O115" s="20">
        <f t="shared" si="5"/>
        <v>32</v>
      </c>
      <c r="P115" s="20">
        <f t="shared" si="5"/>
        <v>12</v>
      </c>
      <c r="Q115" s="20">
        <f t="shared" si="5"/>
        <v>101</v>
      </c>
      <c r="R115" s="20">
        <f t="shared" si="5"/>
        <v>8</v>
      </c>
      <c r="S115" s="20">
        <f t="shared" si="5"/>
        <v>32</v>
      </c>
      <c r="T115" s="20">
        <f t="shared" si="5"/>
        <v>9</v>
      </c>
      <c r="U115" s="20">
        <f t="shared" si="5"/>
        <v>32</v>
      </c>
      <c r="V115" s="20">
        <f t="shared" si="5"/>
        <v>14</v>
      </c>
      <c r="W115" s="20">
        <f t="shared" si="5"/>
        <v>106</v>
      </c>
      <c r="X115" s="20">
        <f t="shared" si="5"/>
        <v>0</v>
      </c>
      <c r="Y115" s="20">
        <f t="shared" si="5"/>
        <v>14</v>
      </c>
      <c r="Z115" s="20">
        <f t="shared" si="5"/>
        <v>106</v>
      </c>
      <c r="AA115" s="20">
        <f t="shared" si="5"/>
        <v>0</v>
      </c>
      <c r="AB115" s="20">
        <f t="shared" si="5"/>
        <v>12</v>
      </c>
      <c r="AC115" s="20">
        <f t="shared" si="5"/>
        <v>149</v>
      </c>
      <c r="AD115" s="20">
        <f t="shared" si="5"/>
        <v>0</v>
      </c>
      <c r="AE115" s="20">
        <f t="shared" si="5"/>
        <v>11</v>
      </c>
      <c r="AF115" s="20">
        <f t="shared" si="5"/>
        <v>106</v>
      </c>
      <c r="AG115" s="20">
        <f t="shared" si="5"/>
        <v>0</v>
      </c>
      <c r="AH115" s="20">
        <f t="shared" si="5"/>
        <v>13</v>
      </c>
      <c r="AI115" s="20">
        <f t="shared" si="5"/>
        <v>106</v>
      </c>
      <c r="AJ115" s="20">
        <f t="shared" si="5"/>
        <v>0</v>
      </c>
      <c r="AL115" t="s">
        <v>23</v>
      </c>
      <c r="AM115" s="8">
        <f>_xlfn.QUARTILE.INC(A3:A102,1)</f>
        <v>503</v>
      </c>
      <c r="AN115" s="9">
        <f>_xlfn.QUARTILE.INC(B3:B102,1)</f>
        <v>482</v>
      </c>
      <c r="AO115" s="9">
        <f>_xlfn.QUARTILE.INC(C3:C102,1)</f>
        <v>503</v>
      </c>
      <c r="AP115" s="9">
        <f>_xlfn.QUARTILE.INC(D3:D102,1)</f>
        <v>482</v>
      </c>
      <c r="AQ115" s="9">
        <f>_xlfn.QUARTILE.INC(E3:E102,1)</f>
        <v>503</v>
      </c>
      <c r="AR115" s="9">
        <f>_xlfn.QUARTILE.INC(F3:F102,1)</f>
        <v>471</v>
      </c>
      <c r="AS115" s="9">
        <f>_xlfn.QUARTILE.INC(G3:G102,1)</f>
        <v>504</v>
      </c>
      <c r="AT115" s="9">
        <f>_xlfn.QUARTILE.INC(H3:H102,1)</f>
        <v>481</v>
      </c>
      <c r="AU115" s="9">
        <f>_xlfn.QUARTILE.INC(I3:I102,1)</f>
        <v>505</v>
      </c>
      <c r="AV115" s="9">
        <f>_xlfn.QUARTILE.INC(J3:J102,1)</f>
        <v>481</v>
      </c>
      <c r="AW115" s="9">
        <f>_xlfn.QUARTILE.INC(K3:K102,1)</f>
        <v>504</v>
      </c>
      <c r="AX115" s="9">
        <f>_xlfn.QUARTILE.INC(L3:L102,1)</f>
        <v>489</v>
      </c>
      <c r="AY115" s="9">
        <f>_xlfn.QUARTILE.INC(M3:M102,1)</f>
        <v>505</v>
      </c>
      <c r="AZ115" s="9">
        <f>_xlfn.QUARTILE.INC(N3:N102,1)</f>
        <v>489</v>
      </c>
      <c r="BA115" s="9">
        <f>_xlfn.QUARTILE.INC(O3:O102,1)</f>
        <v>501</v>
      </c>
      <c r="BB115" s="9">
        <f>_xlfn.QUARTILE.INC(P3:P102,1)</f>
        <v>469</v>
      </c>
      <c r="BC115" s="9">
        <f>_xlfn.QUARTILE.INC(Q3:Q102,1)</f>
        <v>504</v>
      </c>
      <c r="BD115" s="9">
        <f>_xlfn.QUARTILE.INC(R3:R102,1)</f>
        <v>489</v>
      </c>
      <c r="BE115" s="9">
        <f>_xlfn.QUARTILE.INC(S3:S102,1)</f>
        <v>504</v>
      </c>
      <c r="BF115" s="9">
        <f>_xlfn.QUARTILE.INC(T3:T102,1)</f>
        <v>489</v>
      </c>
      <c r="BG115" s="9">
        <f>_xlfn.QUARTILE.INC(U3:U102,1)</f>
        <v>504</v>
      </c>
      <c r="BH115" s="9">
        <f>_xlfn.QUARTILE.INC(V3:V102,1)</f>
        <v>468.75</v>
      </c>
      <c r="BI115" s="9">
        <f>_xlfn.QUARTILE.INC(W3:W102,1)</f>
        <v>505</v>
      </c>
      <c r="BJ115" s="9">
        <f>_xlfn.QUARTILE.INC(X3:X102,1)</f>
        <v>504</v>
      </c>
      <c r="BK115" s="9">
        <f>_xlfn.QUARTILE.INC(Y3:Y102,1)</f>
        <v>468.75</v>
      </c>
      <c r="BL115" s="9">
        <f>_xlfn.QUARTILE.INC(Z3:Z102,1)</f>
        <v>505</v>
      </c>
      <c r="BM115" s="9">
        <f>_xlfn.QUARTILE.INC(AA3:AA102,1)</f>
        <v>505</v>
      </c>
      <c r="BN115" s="9">
        <f>_xlfn.QUARTILE.INC(AB3:AB102,1)</f>
        <v>453.75</v>
      </c>
      <c r="BO115" s="9">
        <f>_xlfn.QUARTILE.INC(AC3:AC102,1)</f>
        <v>505</v>
      </c>
      <c r="BP115" s="9">
        <f>_xlfn.QUARTILE.INC(AD3:AD102,1)</f>
        <v>504</v>
      </c>
      <c r="BQ115" s="9">
        <f>_xlfn.QUARTILE.INC(AE3:AE102,1)</f>
        <v>468.75</v>
      </c>
      <c r="BR115" s="9">
        <f>_xlfn.QUARTILE.INC(AF3:AF102,1)</f>
        <v>505</v>
      </c>
      <c r="BS115" s="9">
        <f>_xlfn.QUARTILE.INC(AG3:AG102,1)</f>
        <v>504</v>
      </c>
      <c r="BT115" s="9">
        <f>_xlfn.QUARTILE.INC(AH3:AH102,1)</f>
        <v>468.75</v>
      </c>
      <c r="BU115" s="10">
        <f>_xlfn.QUARTILE.INC(AI3:AI102,1)</f>
        <v>505</v>
      </c>
      <c r="BW115" t="s">
        <v>33</v>
      </c>
      <c r="BX115">
        <f>[1]!DPTEST(A3:A102)</f>
        <v>0.16678205248808542</v>
      </c>
      <c r="BY115">
        <f>[1]!DPTEST(B3:B102)</f>
        <v>2.7248203693375217E-12</v>
      </c>
      <c r="BZ115">
        <f>[1]!DPTEST(C3:C102)</f>
        <v>0.91377892709949315</v>
      </c>
      <c r="CA115">
        <f>[1]!DPTEST(D3:D102)</f>
        <v>1.8967050152696174E-12</v>
      </c>
      <c r="CB115">
        <f>[1]!DPTEST(E3:E102)</f>
        <v>0.69270481126153705</v>
      </c>
      <c r="CC115">
        <f>[1]!DPTEST(F3:F102)</f>
        <v>3.0753177782116836E-14</v>
      </c>
      <c r="CD115">
        <f>[1]!DPTEST(G3:G102)</f>
        <v>6.2455283839893072E-2</v>
      </c>
      <c r="CE115">
        <f>[1]!DPTEST(H3:H102)</f>
        <v>7.2761796587883509E-12</v>
      </c>
      <c r="CF115">
        <f>[1]!DPTEST(I3:I102)</f>
        <v>0.30060431245259378</v>
      </c>
      <c r="CG115">
        <f>[1]!DPTEST(J3:J102)</f>
        <v>7.2761796587883509E-12</v>
      </c>
      <c r="CH115">
        <f>[1]!DPTEST(K3:K102)</f>
        <v>1.6465116704479144E-2</v>
      </c>
      <c r="CI115">
        <f>[1]!DPTEST(L3:L102)</f>
        <v>1.2606711690024142E-3</v>
      </c>
      <c r="CJ115">
        <f>[1]!DPTEST(M3:M102)</f>
        <v>0.11026064826543469</v>
      </c>
      <c r="CK115">
        <f>[1]!DPTEST(N3:N102)</f>
        <v>5.2051732548340501E-3</v>
      </c>
      <c r="CL115">
        <f>[1]!DPTEST(O3:O102)</f>
        <v>0.22052940277215582</v>
      </c>
      <c r="CM115">
        <f>[1]!DPTEST(P3:P102)</f>
        <v>2.7000623958883807E-13</v>
      </c>
      <c r="CN115">
        <f>[1]!DPTEST(Q3:Q102)</f>
        <v>0.24540456411555511</v>
      </c>
      <c r="CO115">
        <f>[1]!DPTEST(R3:R102)</f>
        <v>1.7912398068723467E-3</v>
      </c>
      <c r="CP115">
        <f>[1]!DPTEST(S3:S102)</f>
        <v>0.19247058581029453</v>
      </c>
      <c r="CQ115">
        <f>[1]!DPTEST(T3:T102)</f>
        <v>1.7912398068723467E-3</v>
      </c>
      <c r="CR115">
        <f>[1]!DPTEST(U3:U102)</f>
        <v>2.0569207961321778E-2</v>
      </c>
      <c r="CS115">
        <f>[1]!DPTEST(V3:V102)</f>
        <v>4.837241718291807E-13</v>
      </c>
      <c r="CT115" t="e">
        <f>[1]!DPTEST(W3:W102)</f>
        <v>#VALUE!</v>
      </c>
      <c r="CU115">
        <f>[1]!DPTEST(X3:X102)</f>
        <v>4.8197182224123503E-2</v>
      </c>
      <c r="CV115">
        <f>[1]!DPTEST(Y3:Y102)</f>
        <v>4.837241718291807E-13</v>
      </c>
      <c r="CW115" t="e">
        <f>[1]!DPTEST(Z3:Z102)</f>
        <v>#VALUE!</v>
      </c>
      <c r="CX115">
        <f>[1]!DPTEST(AA3:AA102)</f>
        <v>1.2987790729835025E-2</v>
      </c>
      <c r="CY115">
        <f>[1]!DPTEST(AB3:AB102)</f>
        <v>3.5971225997855072E-14</v>
      </c>
      <c r="CZ115" t="e">
        <f>[1]!DPTEST(AC3:AC102)</f>
        <v>#VALUE!</v>
      </c>
      <c r="DA115">
        <f>[1]!DPTEST(AD3:AD102)</f>
        <v>0.59997759426118813</v>
      </c>
      <c r="DB115">
        <f>[1]!DPTEST(AE3:AE102)</f>
        <v>4.837241718291807E-13</v>
      </c>
      <c r="DC115" t="e">
        <f>[1]!DPTEST(AF3:AF102)</f>
        <v>#VALUE!</v>
      </c>
      <c r="DD115">
        <f>[1]!DPTEST(AG3:AG102)</f>
        <v>1.7379906735196182E-2</v>
      </c>
      <c r="DE115">
        <f>[1]!DPTEST(AH3:AH102)</f>
        <v>4.837241718291807E-13</v>
      </c>
      <c r="DF115" t="e">
        <f>[1]!DPTEST(AI3:AI102)</f>
        <v>#VALUE!</v>
      </c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</row>
    <row r="116" spans="1:149" x14ac:dyDescent="0.45">
      <c r="A116" s="20" t="s">
        <v>10</v>
      </c>
      <c r="B116" s="20">
        <f>MAX(A3:A102)</f>
        <v>509</v>
      </c>
      <c r="C116" s="20">
        <f>MAX(B3:B102)</f>
        <v>505</v>
      </c>
      <c r="D116" s="20">
        <f>MAX(C3:C102)</f>
        <v>510</v>
      </c>
      <c r="E116" s="20">
        <f>MAX(D3:D102)</f>
        <v>505</v>
      </c>
      <c r="F116" s="20">
        <f>MAX(E3:E102)</f>
        <v>510</v>
      </c>
      <c r="G116" s="20">
        <f>MAX(F3:F102)</f>
        <v>501</v>
      </c>
      <c r="H116" s="20">
        <f>MAX(G3:G102)</f>
        <v>509</v>
      </c>
      <c r="I116" s="20">
        <f>MAX(H3:H102)</f>
        <v>505</v>
      </c>
      <c r="J116" s="20">
        <f>MAX(I3:I102)</f>
        <v>510</v>
      </c>
      <c r="K116" s="20">
        <f>MAX(J3:J102)</f>
        <v>505</v>
      </c>
      <c r="L116" s="20">
        <f>MAX(K3:K102)</f>
        <v>510</v>
      </c>
      <c r="M116" s="20">
        <f>MAX(L3:L102)</f>
        <v>505</v>
      </c>
      <c r="N116" s="20">
        <f>MAX(M3:M102)</f>
        <v>510</v>
      </c>
      <c r="O116" s="20">
        <f>MAX(N3:N102)</f>
        <v>505</v>
      </c>
      <c r="P116" s="20">
        <f>MAX(O3:O102)</f>
        <v>508</v>
      </c>
      <c r="Q116" s="20">
        <f>MAX(P3:P102)</f>
        <v>504</v>
      </c>
      <c r="R116" s="20">
        <f>MAX(Q3:Q102)</f>
        <v>509</v>
      </c>
      <c r="S116" s="20">
        <f>MAX(R3:R102)</f>
        <v>505</v>
      </c>
      <c r="T116" s="20">
        <f>MAX(S3:S102)</f>
        <v>509</v>
      </c>
      <c r="U116" s="20">
        <f>MAX(T3:T102)</f>
        <v>505</v>
      </c>
      <c r="V116" s="20">
        <f>MAX(U3:U102)</f>
        <v>511</v>
      </c>
      <c r="W116" s="20">
        <f>MAX(V3:V102)</f>
        <v>505</v>
      </c>
      <c r="X116" s="20">
        <f>MAX(W3:W102)</f>
        <v>505</v>
      </c>
      <c r="Y116" s="20">
        <f>MAX(X3:X102)</f>
        <v>511</v>
      </c>
      <c r="Z116" s="20">
        <f>MAX(Y3:Y102)</f>
        <v>505</v>
      </c>
      <c r="AA116" s="20">
        <f>MAX(Z3:Z102)</f>
        <v>505</v>
      </c>
      <c r="AB116" s="20">
        <f>MAX(AA3:AA102)</f>
        <v>511</v>
      </c>
      <c r="AC116" s="20">
        <f>MAX(AB3:AB102)</f>
        <v>501</v>
      </c>
      <c r="AD116" s="20">
        <f>MAX(AC3:AC102)</f>
        <v>505</v>
      </c>
      <c r="AE116" s="20">
        <f>MAX(AD3:AD102)</f>
        <v>511</v>
      </c>
      <c r="AF116" s="20">
        <f>MAX(AE3:AE102)</f>
        <v>505</v>
      </c>
      <c r="AG116" s="20">
        <f>MAX(AF3:AF102)</f>
        <v>505</v>
      </c>
      <c r="AH116" s="20">
        <f>MAX(AG3:AG102)</f>
        <v>511</v>
      </c>
      <c r="AI116" s="20">
        <f>MAX(AH3:AH102)</f>
        <v>505</v>
      </c>
      <c r="AJ116" s="20">
        <f>MAX(AI3:AI102)</f>
        <v>505</v>
      </c>
      <c r="AL116" t="s">
        <v>3</v>
      </c>
      <c r="AM116" s="8">
        <f>MEDIAN(A3:A102)</f>
        <v>505</v>
      </c>
      <c r="AN116" s="9">
        <f>MEDIAN(B3:B102)</f>
        <v>487</v>
      </c>
      <c r="AO116" s="9">
        <f>MEDIAN(C3:C102)</f>
        <v>505</v>
      </c>
      <c r="AP116" s="9">
        <f>MEDIAN(D3:D102)</f>
        <v>487.5</v>
      </c>
      <c r="AQ116" s="9">
        <f>MEDIAN(E3:E102)</f>
        <v>505</v>
      </c>
      <c r="AR116" s="9">
        <f>MEDIAN(F3:F102)</f>
        <v>477</v>
      </c>
      <c r="AS116" s="9">
        <f>MEDIAN(G3:G102)</f>
        <v>506</v>
      </c>
      <c r="AT116" s="9">
        <f>MEDIAN(H3:H102)</f>
        <v>487</v>
      </c>
      <c r="AU116" s="9">
        <f>MEDIAN(I3:I102)</f>
        <v>506</v>
      </c>
      <c r="AV116" s="9">
        <f>MEDIAN(J3:J102)</f>
        <v>487</v>
      </c>
      <c r="AW116" s="9">
        <f>MEDIAN(K3:K102)</f>
        <v>506</v>
      </c>
      <c r="AX116" s="9">
        <f>MEDIAN(L3:L102)</f>
        <v>493</v>
      </c>
      <c r="AY116" s="9">
        <f>MEDIAN(M3:M102)</f>
        <v>506</v>
      </c>
      <c r="AZ116" s="9">
        <f>MEDIAN(N3:N102)</f>
        <v>492.5</v>
      </c>
      <c r="BA116" s="9">
        <f>MEDIAN(O3:O102)</f>
        <v>503</v>
      </c>
      <c r="BB116" s="9">
        <f>MEDIAN(P3:P102)</f>
        <v>478</v>
      </c>
      <c r="BC116" s="9">
        <f>MEDIAN(Q3:Q102)</f>
        <v>505</v>
      </c>
      <c r="BD116" s="9">
        <f>MEDIAN(R3:R102)</f>
        <v>492.5</v>
      </c>
      <c r="BE116" s="9">
        <f>MEDIAN(S3:S102)</f>
        <v>505</v>
      </c>
      <c r="BF116" s="9">
        <f>MEDIAN(T3:T102)</f>
        <v>492.5</v>
      </c>
      <c r="BG116" s="9">
        <f>MEDIAN(U3:U102)</f>
        <v>506</v>
      </c>
      <c r="BH116" s="9">
        <f>MEDIAN(V3:V102)</f>
        <v>478</v>
      </c>
      <c r="BI116" s="9">
        <f>MEDIAN(W3:W102)</f>
        <v>505</v>
      </c>
      <c r="BJ116" s="9">
        <f>MEDIAN(X3:X102)</f>
        <v>506</v>
      </c>
      <c r="BK116" s="9">
        <f>MEDIAN(Y3:Y102)</f>
        <v>478</v>
      </c>
      <c r="BL116" s="9">
        <f>MEDIAN(Z3:Z102)</f>
        <v>505</v>
      </c>
      <c r="BM116" s="9">
        <f>MEDIAN(AA3:AA102)</f>
        <v>506.5</v>
      </c>
      <c r="BN116" s="9">
        <f>MEDIAN(AB3:AB102)</f>
        <v>466.5</v>
      </c>
      <c r="BO116" s="9">
        <f>MEDIAN(AC3:AC102)</f>
        <v>505</v>
      </c>
      <c r="BP116" s="9">
        <f>MEDIAN(AD3:AD102)</f>
        <v>506</v>
      </c>
      <c r="BQ116" s="9">
        <f>MEDIAN(AE3:AE102)</f>
        <v>478</v>
      </c>
      <c r="BR116" s="9">
        <f>MEDIAN(AF3:AF102)</f>
        <v>505</v>
      </c>
      <c r="BS116" s="9">
        <f>MEDIAN(AG3:AG102)</f>
        <v>506</v>
      </c>
      <c r="BT116" s="9">
        <f>MEDIAN(AH3:AH102)</f>
        <v>478</v>
      </c>
      <c r="BU116" s="10">
        <f>MEDIAN(AI3:AI102)</f>
        <v>505</v>
      </c>
      <c r="BW116" t="s">
        <v>34</v>
      </c>
      <c r="BX116">
        <v>0.05</v>
      </c>
      <c r="BY116">
        <v>0.05</v>
      </c>
      <c r="BZ116">
        <v>0.05</v>
      </c>
      <c r="CA116">
        <v>0.05</v>
      </c>
      <c r="CB116">
        <v>0.05</v>
      </c>
      <c r="CC116">
        <v>0.05</v>
      </c>
      <c r="CD116">
        <v>0.05</v>
      </c>
      <c r="CE116">
        <v>0.05</v>
      </c>
      <c r="CF116">
        <v>0.05</v>
      </c>
      <c r="CG116">
        <v>0.05</v>
      </c>
      <c r="CH116">
        <v>0.05</v>
      </c>
      <c r="CI116">
        <v>0.05</v>
      </c>
      <c r="CJ116">
        <v>0.05</v>
      </c>
      <c r="CK116">
        <v>0.05</v>
      </c>
      <c r="CL116">
        <v>0.05</v>
      </c>
      <c r="CM116">
        <v>0.05</v>
      </c>
      <c r="CN116">
        <v>0.05</v>
      </c>
      <c r="CO116">
        <v>0.05</v>
      </c>
      <c r="CP116">
        <v>0.05</v>
      </c>
      <c r="CQ116">
        <v>0.05</v>
      </c>
      <c r="CR116">
        <v>0.05</v>
      </c>
      <c r="CS116">
        <v>0.05</v>
      </c>
      <c r="CT116">
        <v>0.05</v>
      </c>
      <c r="CU116">
        <v>0.05</v>
      </c>
      <c r="CV116">
        <v>0.05</v>
      </c>
      <c r="CW116">
        <v>0.05</v>
      </c>
      <c r="CX116">
        <v>0.05</v>
      </c>
      <c r="CY116">
        <v>0.05</v>
      </c>
      <c r="CZ116">
        <v>0.05</v>
      </c>
      <c r="DA116">
        <v>0.05</v>
      </c>
      <c r="DB116">
        <v>0.05</v>
      </c>
      <c r="DC116">
        <v>0.05</v>
      </c>
      <c r="DD116">
        <v>0.05</v>
      </c>
      <c r="DE116">
        <v>0.05</v>
      </c>
      <c r="DF116">
        <v>0.05</v>
      </c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</row>
    <row r="117" spans="1:149" x14ac:dyDescent="0.45">
      <c r="A117" s="20" t="s">
        <v>11</v>
      </c>
      <c r="B117" s="20">
        <f>MIN(A3:A102)</f>
        <v>498</v>
      </c>
      <c r="C117" s="20">
        <f>MIN(B3:B102)</f>
        <v>435</v>
      </c>
      <c r="D117" s="20">
        <f>MIN(C3:C102)</f>
        <v>498</v>
      </c>
      <c r="E117" s="20">
        <f>MIN(D3:D102)</f>
        <v>435</v>
      </c>
      <c r="F117" s="20">
        <f>MIN(E3:E102)</f>
        <v>500</v>
      </c>
      <c r="G117" s="20">
        <f>MIN(F3:F102)</f>
        <v>418</v>
      </c>
      <c r="H117" s="20">
        <f>MIN(G3:G102)</f>
        <v>502</v>
      </c>
      <c r="I117" s="20">
        <f>MIN(H3:H102)</f>
        <v>435</v>
      </c>
      <c r="J117" s="20">
        <f>MIN(I3:I102)</f>
        <v>501</v>
      </c>
      <c r="K117" s="20">
        <f>MIN(J3:J102)</f>
        <v>435</v>
      </c>
      <c r="L117" s="20">
        <f>MIN(K3:K102)</f>
        <v>502</v>
      </c>
      <c r="M117" s="20">
        <f>MIN(L3:L102)</f>
        <v>473</v>
      </c>
      <c r="N117" s="20">
        <f>MIN(M3:M102)</f>
        <v>500</v>
      </c>
      <c r="O117" s="20">
        <f>MIN(N3:N102)</f>
        <v>473</v>
      </c>
      <c r="P117" s="20">
        <f>MIN(O3:O102)</f>
        <v>496</v>
      </c>
      <c r="Q117" s="20">
        <f>MIN(P3:P102)</f>
        <v>403</v>
      </c>
      <c r="R117" s="20">
        <f>MIN(Q3:Q102)</f>
        <v>501</v>
      </c>
      <c r="S117" s="20">
        <f>MIN(R3:R102)</f>
        <v>473</v>
      </c>
      <c r="T117" s="20">
        <f>MIN(S3:S102)</f>
        <v>500</v>
      </c>
      <c r="U117" s="20">
        <f>MIN(T3:T102)</f>
        <v>473</v>
      </c>
      <c r="V117" s="20">
        <f>MIN(U3:U102)</f>
        <v>497</v>
      </c>
      <c r="W117" s="20">
        <f>MIN(V3:V102)</f>
        <v>399</v>
      </c>
      <c r="X117" s="20">
        <f>MIN(W3:W102)</f>
        <v>505</v>
      </c>
      <c r="Y117" s="20">
        <f>MIN(X3:X102)</f>
        <v>497</v>
      </c>
      <c r="Z117" s="20">
        <f>MIN(Y3:Y102)</f>
        <v>399</v>
      </c>
      <c r="AA117" s="20">
        <f>MIN(Z3:Z102)</f>
        <v>505</v>
      </c>
      <c r="AB117" s="20">
        <f>MIN(AA3:AA102)</f>
        <v>499</v>
      </c>
      <c r="AC117" s="20">
        <f>MIN(AB3:AB102)</f>
        <v>352</v>
      </c>
      <c r="AD117" s="20">
        <f>MIN(AC3:AC102)</f>
        <v>505</v>
      </c>
      <c r="AE117" s="20">
        <f>MIN(AD3:AD102)</f>
        <v>500</v>
      </c>
      <c r="AF117" s="20">
        <f>MIN(AE3:AE102)</f>
        <v>399</v>
      </c>
      <c r="AG117" s="20">
        <f>MIN(AF3:AF102)</f>
        <v>505</v>
      </c>
      <c r="AH117" s="20">
        <f>MIN(AG3:AG102)</f>
        <v>498</v>
      </c>
      <c r="AI117" s="20">
        <f>MIN(AH3:AH102)</f>
        <v>399</v>
      </c>
      <c r="AJ117" s="20">
        <f>MIN(AI3:AI102)</f>
        <v>505</v>
      </c>
      <c r="AL117" t="s">
        <v>24</v>
      </c>
      <c r="AM117" s="8">
        <f>_xlfn.QUARTILE.INC(A3:A102,3)</f>
        <v>507</v>
      </c>
      <c r="AN117" s="9">
        <f>_xlfn.QUARTILE.INC(B3:B102,3)</f>
        <v>494</v>
      </c>
      <c r="AO117" s="9">
        <f>_xlfn.QUARTILE.INC(C3:C102,3)</f>
        <v>506.25</v>
      </c>
      <c r="AP117" s="9">
        <f>_xlfn.QUARTILE.INC(D3:D102,3)</f>
        <v>494</v>
      </c>
      <c r="AQ117" s="9">
        <f>_xlfn.QUARTILE.INC(E3:E102,3)</f>
        <v>507</v>
      </c>
      <c r="AR117" s="9">
        <f>_xlfn.QUARTILE.INC(F3:F102,3)</f>
        <v>482</v>
      </c>
      <c r="AS117" s="9">
        <f>_xlfn.QUARTILE.INC(G3:G102,3)</f>
        <v>507</v>
      </c>
      <c r="AT117" s="9">
        <f>_xlfn.QUARTILE.INC(H3:H102,3)</f>
        <v>494</v>
      </c>
      <c r="AU117" s="9">
        <f>_xlfn.QUARTILE.INC(I3:I102,3)</f>
        <v>507</v>
      </c>
      <c r="AV117" s="9">
        <f>_xlfn.QUARTILE.INC(J3:J102,3)</f>
        <v>494</v>
      </c>
      <c r="AW117" s="9">
        <f>_xlfn.QUARTILE.INC(K3:K102,3)</f>
        <v>507</v>
      </c>
      <c r="AX117" s="9">
        <f>_xlfn.QUARTILE.INC(L3:L102,3)</f>
        <v>496</v>
      </c>
      <c r="AY117" s="9">
        <f>_xlfn.QUARTILE.INC(M3:M102,3)</f>
        <v>507</v>
      </c>
      <c r="AZ117" s="9">
        <f>_xlfn.QUARTILE.INC(N3:N102,3)</f>
        <v>496</v>
      </c>
      <c r="BA117" s="9">
        <f>_xlfn.QUARTILE.INC(O3:O102,3)</f>
        <v>505</v>
      </c>
      <c r="BB117" s="9">
        <f>_xlfn.QUARTILE.INC(P3:P102,3)</f>
        <v>486.25</v>
      </c>
      <c r="BC117" s="9">
        <f>_xlfn.QUARTILE.INC(Q3:Q102,3)</f>
        <v>506</v>
      </c>
      <c r="BD117" s="9">
        <f>_xlfn.QUARTILE.INC(R3:R102,3)</f>
        <v>496</v>
      </c>
      <c r="BE117" s="9">
        <f>_xlfn.QUARTILE.INC(S3:S102,3)</f>
        <v>506</v>
      </c>
      <c r="BF117" s="9">
        <f>_xlfn.QUARTILE.INC(T3:T102,3)</f>
        <v>496</v>
      </c>
      <c r="BG117" s="9">
        <f>_xlfn.QUARTILE.INC(U3:U102,3)</f>
        <v>507</v>
      </c>
      <c r="BH117" s="9">
        <f>_xlfn.QUARTILE.INC(V3:V102,3)</f>
        <v>485</v>
      </c>
      <c r="BI117" s="9">
        <f>_xlfn.QUARTILE.INC(W3:W102,3)</f>
        <v>505</v>
      </c>
      <c r="BJ117" s="9">
        <f>_xlfn.QUARTILE.INC(X3:X102,3)</f>
        <v>507</v>
      </c>
      <c r="BK117" s="9">
        <f>_xlfn.QUARTILE.INC(Y3:Y102,3)</f>
        <v>485</v>
      </c>
      <c r="BL117" s="9">
        <f>_xlfn.QUARTILE.INC(Z3:Z102,3)</f>
        <v>505</v>
      </c>
      <c r="BM117" s="9">
        <f>_xlfn.QUARTILE.INC(AA3:AA102,3)</f>
        <v>508</v>
      </c>
      <c r="BN117" s="9">
        <f>_xlfn.QUARTILE.INC(AB3:AB102,3)</f>
        <v>477.25</v>
      </c>
      <c r="BO117" s="9">
        <f>_xlfn.QUARTILE.INC(AC3:AC102,3)</f>
        <v>505</v>
      </c>
      <c r="BP117" s="9">
        <f>_xlfn.QUARTILE.INC(AD3:AD102,3)</f>
        <v>508</v>
      </c>
      <c r="BQ117" s="9">
        <f>_xlfn.QUARTILE.INC(AE3:AE102,3)</f>
        <v>485</v>
      </c>
      <c r="BR117" s="9">
        <f>_xlfn.QUARTILE.INC(AF3:AF102,3)</f>
        <v>505</v>
      </c>
      <c r="BS117" s="9">
        <f>_xlfn.QUARTILE.INC(AG3:AG102,3)</f>
        <v>508</v>
      </c>
      <c r="BT117" s="9">
        <f>_xlfn.QUARTILE.INC(AH3:AH102,3)</f>
        <v>485</v>
      </c>
      <c r="BU117" s="10">
        <f>_xlfn.QUARTILE.INC(AI3:AI102,3)</f>
        <v>505</v>
      </c>
      <c r="BW117" s="1" t="s">
        <v>35</v>
      </c>
      <c r="BX117" s="14" t="str">
        <f>IF(BX115&lt;BX116,"no","yes")</f>
        <v>yes</v>
      </c>
      <c r="BY117" s="14" t="str">
        <f t="shared" ref="BY117:DF117" si="6">IF(BY115&lt;BY116,"no","yes")</f>
        <v>no</v>
      </c>
      <c r="BZ117" s="14" t="str">
        <f t="shared" si="6"/>
        <v>yes</v>
      </c>
      <c r="CA117" s="14" t="str">
        <f t="shared" si="6"/>
        <v>no</v>
      </c>
      <c r="CB117" s="14" t="str">
        <f t="shared" si="6"/>
        <v>yes</v>
      </c>
      <c r="CC117" s="14" t="str">
        <f t="shared" si="6"/>
        <v>no</v>
      </c>
      <c r="CD117" s="14" t="str">
        <f t="shared" si="6"/>
        <v>yes</v>
      </c>
      <c r="CE117" s="14" t="str">
        <f t="shared" si="6"/>
        <v>no</v>
      </c>
      <c r="CF117" s="14" t="str">
        <f t="shared" si="6"/>
        <v>yes</v>
      </c>
      <c r="CG117" s="14" t="str">
        <f t="shared" si="6"/>
        <v>no</v>
      </c>
      <c r="CH117" s="14" t="str">
        <f t="shared" si="6"/>
        <v>no</v>
      </c>
      <c r="CI117" s="14" t="str">
        <f t="shared" si="6"/>
        <v>no</v>
      </c>
      <c r="CJ117" s="14" t="str">
        <f t="shared" si="6"/>
        <v>yes</v>
      </c>
      <c r="CK117" s="14" t="str">
        <f t="shared" si="6"/>
        <v>no</v>
      </c>
      <c r="CL117" s="14" t="str">
        <f t="shared" si="6"/>
        <v>yes</v>
      </c>
      <c r="CM117" s="14" t="str">
        <f t="shared" si="6"/>
        <v>no</v>
      </c>
      <c r="CN117" s="14" t="str">
        <f t="shared" si="6"/>
        <v>yes</v>
      </c>
      <c r="CO117" s="14" t="str">
        <f t="shared" si="6"/>
        <v>no</v>
      </c>
      <c r="CP117" s="14" t="str">
        <f t="shared" si="6"/>
        <v>yes</v>
      </c>
      <c r="CQ117" s="14" t="str">
        <f t="shared" si="6"/>
        <v>no</v>
      </c>
      <c r="CR117" s="14" t="str">
        <f t="shared" si="6"/>
        <v>no</v>
      </c>
      <c r="CS117" s="14" t="str">
        <f t="shared" si="6"/>
        <v>no</v>
      </c>
      <c r="CT117" s="14" t="e">
        <f t="shared" si="6"/>
        <v>#VALUE!</v>
      </c>
      <c r="CU117" s="14" t="str">
        <f t="shared" si="6"/>
        <v>no</v>
      </c>
      <c r="CV117" s="14" t="str">
        <f t="shared" si="6"/>
        <v>no</v>
      </c>
      <c r="CW117" s="14" t="e">
        <f t="shared" si="6"/>
        <v>#VALUE!</v>
      </c>
      <c r="CX117" s="14" t="str">
        <f t="shared" si="6"/>
        <v>no</v>
      </c>
      <c r="CY117" s="14" t="str">
        <f t="shared" si="6"/>
        <v>no</v>
      </c>
      <c r="CZ117" s="14" t="e">
        <f t="shared" si="6"/>
        <v>#VALUE!</v>
      </c>
      <c r="DA117" s="14" t="str">
        <f t="shared" si="6"/>
        <v>yes</v>
      </c>
      <c r="DB117" s="14" t="str">
        <f t="shared" si="6"/>
        <v>no</v>
      </c>
      <c r="DC117" s="14" t="e">
        <f t="shared" si="6"/>
        <v>#VALUE!</v>
      </c>
      <c r="DD117" s="14" t="str">
        <f t="shared" si="6"/>
        <v>no</v>
      </c>
      <c r="DE117" s="14" t="str">
        <f t="shared" si="6"/>
        <v>no</v>
      </c>
      <c r="DF117" s="14" t="e">
        <f t="shared" si="6"/>
        <v>#VALUE!</v>
      </c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</row>
    <row r="118" spans="1:149" x14ac:dyDescent="0.45">
      <c r="A118" s="20" t="s">
        <v>12</v>
      </c>
      <c r="B118" s="20">
        <f>SUM(A3:A102)</f>
        <v>50479</v>
      </c>
      <c r="C118" s="20">
        <f>SUM(B3:B102)</f>
        <v>48691</v>
      </c>
      <c r="D118" s="20">
        <f>SUM(C3:C102)</f>
        <v>50488</v>
      </c>
      <c r="E118" s="20">
        <f>SUM(D3:D102)</f>
        <v>48694</v>
      </c>
      <c r="F118" s="20">
        <f>SUM(E3:E102)</f>
        <v>50499</v>
      </c>
      <c r="G118" s="20">
        <f>SUM(F3:F102)</f>
        <v>47572</v>
      </c>
      <c r="H118" s="20">
        <f>SUM(G3:G102)</f>
        <v>50568</v>
      </c>
      <c r="I118" s="20">
        <f>SUM(H3:H102)</f>
        <v>48683</v>
      </c>
      <c r="J118" s="20">
        <f>SUM(I3:I102)</f>
        <v>50611</v>
      </c>
      <c r="K118" s="20">
        <f>SUM(J3:J102)</f>
        <v>48683</v>
      </c>
      <c r="L118" s="20">
        <f>SUM(K3:K102)</f>
        <v>50586</v>
      </c>
      <c r="M118" s="20">
        <f>SUM(L3:L102)</f>
        <v>49199</v>
      </c>
      <c r="N118" s="20">
        <f>SUM(M3:M102)</f>
        <v>50583</v>
      </c>
      <c r="O118" s="20">
        <f>SUM(N3:N102)</f>
        <v>49185</v>
      </c>
      <c r="P118" s="20">
        <f>SUM(O3:O102)</f>
        <v>50278</v>
      </c>
      <c r="Q118" s="20">
        <f>SUM(P3:P102)</f>
        <v>47634</v>
      </c>
      <c r="R118" s="20">
        <f>SUM(Q3:Q102)</f>
        <v>50499</v>
      </c>
      <c r="S118" s="20">
        <f>SUM(R3:R102)</f>
        <v>49178</v>
      </c>
      <c r="T118" s="20">
        <f>SUM(S3:S102)</f>
        <v>50517</v>
      </c>
      <c r="U118" s="20">
        <f>SUM(T3:T102)</f>
        <v>49178</v>
      </c>
      <c r="V118" s="20">
        <f>SUM(U3:U102)</f>
        <v>50569</v>
      </c>
      <c r="W118" s="20">
        <f>SUM(V3:V102)</f>
        <v>47548</v>
      </c>
      <c r="X118" s="20">
        <f>SUM(W3:W102)</f>
        <v>50500</v>
      </c>
      <c r="Y118" s="20">
        <f>SUM(X3:X102)</f>
        <v>50577</v>
      </c>
      <c r="Z118" s="20">
        <f>SUM(Y3:Y102)</f>
        <v>47548</v>
      </c>
      <c r="AA118" s="20">
        <f>SUM(Z3:Z102)</f>
        <v>50500</v>
      </c>
      <c r="AB118" s="20">
        <f>SUM(AA3:AA102)</f>
        <v>50614</v>
      </c>
      <c r="AC118" s="20">
        <f>SUM(AB3:AB102)</f>
        <v>46325</v>
      </c>
      <c r="AD118" s="20">
        <f>SUM(AC3:AC102)</f>
        <v>50500</v>
      </c>
      <c r="AE118" s="20">
        <f>SUM(AD3:AD102)</f>
        <v>50578</v>
      </c>
      <c r="AF118" s="20">
        <f>SUM(AE3:AE102)</f>
        <v>47548</v>
      </c>
      <c r="AG118" s="20">
        <f>SUM(AF3:AF102)</f>
        <v>50500</v>
      </c>
      <c r="AH118" s="20">
        <f>SUM(AG3:AG102)</f>
        <v>50583</v>
      </c>
      <c r="AI118" s="20">
        <f>SUM(AH3:AH102)</f>
        <v>47548</v>
      </c>
      <c r="AJ118" s="20">
        <f>SUM(AI3:AI102)</f>
        <v>50500</v>
      </c>
      <c r="AL118" t="s">
        <v>25</v>
      </c>
      <c r="AM118" s="8">
        <f t="array" ref="AM118">MAX(IF(ISBLANK(A3:A102),"",IF(A3:A102&lt;=AM117+$AM104*(AM117-AM115),A3:A102,"")))</f>
        <v>509</v>
      </c>
      <c r="AN118" s="9">
        <f t="array" ref="AN118">MAX(IF(ISBLANK(B3:B102),"",IF(B3:B102&lt;=AN117+$AM104*(AN117-AN115),B3:B102,"")))</f>
        <v>505</v>
      </c>
      <c r="AO118" s="9">
        <f t="array" ref="AO118">MAX(IF(ISBLANK(C3:C102),"",IF(C3:C102&lt;=AO117+$AM104*(AO117-AO115),C3:C102,"")))</f>
        <v>510</v>
      </c>
      <c r="AP118" s="9">
        <f t="array" ref="AP118">MAX(IF(ISBLANK(D3:D102),"",IF(D3:D102&lt;=AP117+$AM104*(AP117-AP115),D3:D102,"")))</f>
        <v>505</v>
      </c>
      <c r="AQ118" s="9">
        <f t="array" ref="AQ118">MAX(IF(ISBLANK(E3:E102),"",IF(E3:E102&lt;=AQ117+$AM104*(AQ117-AQ115),E3:E102,"")))</f>
        <v>510</v>
      </c>
      <c r="AR118" s="9">
        <f t="array" ref="AR118">MAX(IF(ISBLANK(F3:F102),"",IF(F3:F102&lt;=AR117+$AM104*(AR117-AR115),F3:F102,"")))</f>
        <v>501</v>
      </c>
      <c r="AS118" s="9">
        <f t="array" ref="AS118">MAX(IF(ISBLANK(G3:G102),"",IF(G3:G102&lt;=AS117+$AM104*(AS117-AS115),G3:G102,"")))</f>
        <v>509</v>
      </c>
      <c r="AT118" s="9">
        <f t="array" ref="AT118">MAX(IF(ISBLANK(H3:H102),"",IF(H3:H102&lt;=AT117+$AM104*(AT117-AT115),H3:H102,"")))</f>
        <v>505</v>
      </c>
      <c r="AU118" s="9">
        <f t="array" ref="AU118">MAX(IF(ISBLANK(I3:I102),"",IF(I3:I102&lt;=AU117+$AM104*(AU117-AU115),I3:I102,"")))</f>
        <v>510</v>
      </c>
      <c r="AV118" s="9">
        <f t="array" ref="AV118">MAX(IF(ISBLANK(J3:J102),"",IF(J3:J102&lt;=AV117+$AM104*(AV117-AV115),J3:J102,"")))</f>
        <v>505</v>
      </c>
      <c r="AW118" s="9">
        <f t="array" ref="AW118">MAX(IF(ISBLANK(K3:K102),"",IF(K3:K102&lt;=AW117+$AM104*(AW117-AW115),K3:K102,"")))</f>
        <v>510</v>
      </c>
      <c r="AX118" s="9">
        <f t="array" ref="AX118">MAX(IF(ISBLANK(L3:L102),"",IF(L3:L102&lt;=AX117+$AM104*(AX117-AX115),L3:L102,"")))</f>
        <v>505</v>
      </c>
      <c r="AY118" s="9">
        <f t="array" ref="AY118">MAX(IF(ISBLANK(M3:M102),"",IF(M3:M102&lt;=AY117+$AM104*(AY117-AY115),M3:M102,"")))</f>
        <v>510</v>
      </c>
      <c r="AZ118" s="9">
        <f t="array" ref="AZ118">MAX(IF(ISBLANK(N3:N102),"",IF(N3:N102&lt;=AZ117+$AM104*(AZ117-AZ115),N3:N102,"")))</f>
        <v>505</v>
      </c>
      <c r="BA118" s="9">
        <f t="array" ref="BA118">MAX(IF(ISBLANK(O3:O102),"",IF(O3:O102&lt;=BA117+$AM104*(BA117-BA115),O3:O102,"")))</f>
        <v>508</v>
      </c>
      <c r="BB118" s="9">
        <f t="array" ref="BB118">MAX(IF(ISBLANK(P3:P102),"",IF(P3:P102&lt;=BB117+$AM104*(BB117-BB115),P3:P102,"")))</f>
        <v>504</v>
      </c>
      <c r="BC118" s="9">
        <f t="array" ref="BC118">MAX(IF(ISBLANK(Q3:Q102),"",IF(Q3:Q102&lt;=BC117+$AM104*(BC117-BC115),Q3:Q102,"")))</f>
        <v>509</v>
      </c>
      <c r="BD118" s="9">
        <f t="array" ref="BD118">MAX(IF(ISBLANK(R3:R102),"",IF(R3:R102&lt;=BD117+$AM104*(BD117-BD115),R3:R102,"")))</f>
        <v>505</v>
      </c>
      <c r="BE118" s="9">
        <f t="array" ref="BE118">MAX(IF(ISBLANK(S3:S102),"",IF(S3:S102&lt;=BE117+$AM104*(BE117-BE115),S3:S102,"")))</f>
        <v>509</v>
      </c>
      <c r="BF118" s="9">
        <f t="array" ref="BF118">MAX(IF(ISBLANK(T3:T102),"",IF(T3:T102&lt;=BF117+$AM104*(BF117-BF115),T3:T102,"")))</f>
        <v>505</v>
      </c>
      <c r="BG118" s="9">
        <f t="array" ref="BG118">MAX(IF(ISBLANK(U3:U102),"",IF(U3:U102&lt;=BG117+$AM104*(BG117-BG115),U3:U102,"")))</f>
        <v>511</v>
      </c>
      <c r="BH118" s="9">
        <f t="array" ref="BH118">MAX(IF(ISBLANK(V3:V102),"",IF(V3:V102&lt;=BH117+$AM104*(BH117-BH115),V3:V102,"")))</f>
        <v>505</v>
      </c>
      <c r="BI118" s="9">
        <f t="array" ref="BI118">MAX(IF(ISBLANK(W3:W102),"",IF(W3:W102&lt;=BI117+$AM104*(BI117-BI115),W3:W102,"")))</f>
        <v>505</v>
      </c>
      <c r="BJ118" s="9">
        <f t="array" ref="BJ118">MAX(IF(ISBLANK(X3:X102),"",IF(X3:X102&lt;=BJ117+$AM104*(BJ117-BJ115),X3:X102,"")))</f>
        <v>511</v>
      </c>
      <c r="BK118" s="9">
        <f t="array" ref="BK118">MAX(IF(ISBLANK(Y3:Y102),"",IF(Y3:Y102&lt;=BK117+$AM104*(BK117-BK115),Y3:Y102,"")))</f>
        <v>505</v>
      </c>
      <c r="BL118" s="9">
        <f t="array" ref="BL118">MAX(IF(ISBLANK(Z3:Z102),"",IF(Z3:Z102&lt;=BL117+$AM104*(BL117-BL115),Z3:Z102,"")))</f>
        <v>505</v>
      </c>
      <c r="BM118" s="9">
        <f t="array" ref="BM118">MAX(IF(ISBLANK(AA3:AA102),"",IF(AA3:AA102&lt;=BM117+$AM104*(BM117-BM115),AA3:AA102,"")))</f>
        <v>511</v>
      </c>
      <c r="BN118" s="9">
        <f t="array" ref="BN118">MAX(IF(ISBLANK(AB3:AB102),"",IF(AB3:AB102&lt;=BN117+$AM104*(BN117-BN115),AB3:AB102,"")))</f>
        <v>501</v>
      </c>
      <c r="BO118" s="9">
        <f t="array" ref="BO118">MAX(IF(ISBLANK(AC3:AC102),"",IF(AC3:AC102&lt;=BO117+$AM104*(BO117-BO115),AC3:AC102,"")))</f>
        <v>505</v>
      </c>
      <c r="BP118" s="9">
        <f t="array" ref="BP118">MAX(IF(ISBLANK(AD3:AD102),"",IF(AD3:AD102&lt;=BP117+$AM104*(BP117-BP115),AD3:AD102,"")))</f>
        <v>511</v>
      </c>
      <c r="BQ118" s="9">
        <f t="array" ref="BQ118">MAX(IF(ISBLANK(AE3:AE102),"",IF(AE3:AE102&lt;=BQ117+$AM104*(BQ117-BQ115),AE3:AE102,"")))</f>
        <v>505</v>
      </c>
      <c r="BR118" s="9">
        <f t="array" ref="BR118">MAX(IF(ISBLANK(AF3:AF102),"",IF(AF3:AF102&lt;=BR117+$AM104*(BR117-BR115),AF3:AF102,"")))</f>
        <v>505</v>
      </c>
      <c r="BS118" s="9">
        <f t="array" ref="BS118">MAX(IF(ISBLANK(AG3:AG102),"",IF(AG3:AG102&lt;=BS117+$AM104*(BS117-BS115),AG3:AG102,"")))</f>
        <v>511</v>
      </c>
      <c r="BT118" s="9">
        <f t="array" ref="BT118">MAX(IF(ISBLANK(AH3:AH102),"",IF(AH3:AH102&lt;=BT117+$AM104*(BT117-BT115),AH3:AH102,"")))</f>
        <v>505</v>
      </c>
      <c r="BU118" s="10">
        <f t="array" ref="BU118">MAX(IF(ISBLANK(AI3:AI102),"",IF(AI3:AI102&lt;=BU117+$AM104*(BU117-BU115),AI3:AI102,"")))</f>
        <v>505</v>
      </c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</row>
    <row r="119" spans="1:149" x14ac:dyDescent="0.45">
      <c r="A119" s="20" t="s">
        <v>13</v>
      </c>
      <c r="B119" s="20">
        <f>COUNT(A3:A102)</f>
        <v>100</v>
      </c>
      <c r="C119" s="20">
        <f>COUNT(B3:B102)</f>
        <v>100</v>
      </c>
      <c r="D119" s="20">
        <f>COUNT(C3:C102)</f>
        <v>100</v>
      </c>
      <c r="E119" s="20">
        <f>COUNT(D3:D102)</f>
        <v>100</v>
      </c>
      <c r="F119" s="20">
        <f>COUNT(E3:E102)</f>
        <v>100</v>
      </c>
      <c r="G119" s="20">
        <f>COUNT(F3:F102)</f>
        <v>100</v>
      </c>
      <c r="H119" s="20">
        <f>COUNT(G3:G102)</f>
        <v>100</v>
      </c>
      <c r="I119" s="20">
        <f>COUNT(H3:H102)</f>
        <v>100</v>
      </c>
      <c r="J119" s="20">
        <f>COUNT(I3:I102)</f>
        <v>100</v>
      </c>
      <c r="K119" s="20">
        <f>COUNT(J3:J102)</f>
        <v>100</v>
      </c>
      <c r="L119" s="20">
        <f>COUNT(K3:K102)</f>
        <v>100</v>
      </c>
      <c r="M119" s="20">
        <f>COUNT(L3:L102)</f>
        <v>100</v>
      </c>
      <c r="N119" s="20">
        <f>COUNT(M3:M102)</f>
        <v>100</v>
      </c>
      <c r="O119" s="20">
        <f>COUNT(N3:N102)</f>
        <v>100</v>
      </c>
      <c r="P119" s="20">
        <f>COUNT(O3:O102)</f>
        <v>100</v>
      </c>
      <c r="Q119" s="20">
        <f>COUNT(P3:P102)</f>
        <v>100</v>
      </c>
      <c r="R119" s="20">
        <f>COUNT(Q3:Q102)</f>
        <v>100</v>
      </c>
      <c r="S119" s="20">
        <f>COUNT(R3:R102)</f>
        <v>100</v>
      </c>
      <c r="T119" s="20">
        <f>COUNT(S3:S102)</f>
        <v>100</v>
      </c>
      <c r="U119" s="20">
        <f>COUNT(T3:T102)</f>
        <v>100</v>
      </c>
      <c r="V119" s="20">
        <f>COUNT(U3:U102)</f>
        <v>100</v>
      </c>
      <c r="W119" s="20">
        <f>COUNT(V3:V102)</f>
        <v>100</v>
      </c>
      <c r="X119" s="20">
        <f>COUNT(W3:W102)</f>
        <v>100</v>
      </c>
      <c r="Y119" s="20">
        <f>COUNT(X3:X102)</f>
        <v>100</v>
      </c>
      <c r="Z119" s="20">
        <f>COUNT(Y3:Y102)</f>
        <v>100</v>
      </c>
      <c r="AA119" s="20">
        <f>COUNT(Z3:Z102)</f>
        <v>100</v>
      </c>
      <c r="AB119" s="20">
        <f>COUNT(AA3:AA102)</f>
        <v>100</v>
      </c>
      <c r="AC119" s="20">
        <f>COUNT(AB3:AB102)</f>
        <v>100</v>
      </c>
      <c r="AD119" s="20">
        <f>COUNT(AC3:AC102)</f>
        <v>100</v>
      </c>
      <c r="AE119" s="20">
        <f>COUNT(AD3:AD102)</f>
        <v>100</v>
      </c>
      <c r="AF119" s="20">
        <f>COUNT(AE3:AE102)</f>
        <v>100</v>
      </c>
      <c r="AG119" s="20">
        <f>COUNT(AF3:AF102)</f>
        <v>100</v>
      </c>
      <c r="AH119" s="20">
        <f>COUNT(AG3:AG102)</f>
        <v>100</v>
      </c>
      <c r="AI119" s="20">
        <f>COUNT(AH3:AH102)</f>
        <v>100</v>
      </c>
      <c r="AJ119" s="20">
        <f>COUNT(AI3:AI102)</f>
        <v>100</v>
      </c>
      <c r="AL119" t="s">
        <v>1</v>
      </c>
      <c r="AM119" s="11">
        <f>AVERAGE(A3:A102)</f>
        <v>504.79</v>
      </c>
      <c r="AN119" s="12">
        <f>AVERAGE(B3:B102)</f>
        <v>486.91</v>
      </c>
      <c r="AO119" s="12">
        <f>AVERAGE(C3:C102)</f>
        <v>504.88</v>
      </c>
      <c r="AP119" s="12">
        <f>AVERAGE(D3:D102)</f>
        <v>486.94</v>
      </c>
      <c r="AQ119" s="12">
        <f>AVERAGE(E3:E102)</f>
        <v>504.99</v>
      </c>
      <c r="AR119" s="12">
        <f>AVERAGE(F3:F102)</f>
        <v>475.72</v>
      </c>
      <c r="AS119" s="12">
        <f>AVERAGE(G3:G102)</f>
        <v>505.68</v>
      </c>
      <c r="AT119" s="12">
        <f>AVERAGE(H3:H102)</f>
        <v>486.83</v>
      </c>
      <c r="AU119" s="12">
        <f>AVERAGE(I3:I102)</f>
        <v>506.11</v>
      </c>
      <c r="AV119" s="12">
        <f>AVERAGE(J3:J102)</f>
        <v>486.83</v>
      </c>
      <c r="AW119" s="12">
        <f>AVERAGE(K3:K102)</f>
        <v>505.86</v>
      </c>
      <c r="AX119" s="12">
        <f>AVERAGE(L3:L102)</f>
        <v>491.99</v>
      </c>
      <c r="AY119" s="12">
        <f>AVERAGE(M3:M102)</f>
        <v>505.83</v>
      </c>
      <c r="AZ119" s="12">
        <f>AVERAGE(N3:N102)</f>
        <v>491.85</v>
      </c>
      <c r="BA119" s="12">
        <f>AVERAGE(O3:O102)</f>
        <v>502.78</v>
      </c>
      <c r="BB119" s="12">
        <f>AVERAGE(P3:P102)</f>
        <v>476.34</v>
      </c>
      <c r="BC119" s="12">
        <f>AVERAGE(Q3:Q102)</f>
        <v>504.99</v>
      </c>
      <c r="BD119" s="12">
        <f>AVERAGE(R3:R102)</f>
        <v>491.78</v>
      </c>
      <c r="BE119" s="12">
        <f>AVERAGE(S3:S102)</f>
        <v>505.17</v>
      </c>
      <c r="BF119" s="12">
        <f>AVERAGE(T3:T102)</f>
        <v>491.78</v>
      </c>
      <c r="BG119" s="12">
        <f>AVERAGE(U3:U102)</f>
        <v>505.69</v>
      </c>
      <c r="BH119" s="12">
        <f>AVERAGE(V3:V102)</f>
        <v>475.48</v>
      </c>
      <c r="BI119" s="12">
        <f>AVERAGE(W3:W102)</f>
        <v>505</v>
      </c>
      <c r="BJ119" s="12">
        <f>AVERAGE(X3:X102)</f>
        <v>505.77</v>
      </c>
      <c r="BK119" s="12">
        <f>AVERAGE(Y3:Y102)</f>
        <v>475.48</v>
      </c>
      <c r="BL119" s="12">
        <f>AVERAGE(Z3:Z102)</f>
        <v>505</v>
      </c>
      <c r="BM119" s="12">
        <f>AVERAGE(AA3:AA102)</f>
        <v>506.14</v>
      </c>
      <c r="BN119" s="12">
        <f>AVERAGE(AB3:AB102)</f>
        <v>463.25</v>
      </c>
      <c r="BO119" s="12">
        <f>AVERAGE(AC3:AC102)</f>
        <v>505</v>
      </c>
      <c r="BP119" s="12">
        <f>AVERAGE(AD3:AD102)</f>
        <v>505.78</v>
      </c>
      <c r="BQ119" s="12">
        <f>AVERAGE(AE3:AE102)</f>
        <v>475.48</v>
      </c>
      <c r="BR119" s="12">
        <f>AVERAGE(AF3:AF102)</f>
        <v>505</v>
      </c>
      <c r="BS119" s="12">
        <f>AVERAGE(AG3:AG102)</f>
        <v>505.83</v>
      </c>
      <c r="BT119" s="12">
        <f>AVERAGE(AH3:AH102)</f>
        <v>475.48</v>
      </c>
      <c r="BU119" s="13">
        <f>AVERAGE(AI3:AI102)</f>
        <v>505</v>
      </c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</row>
    <row r="120" spans="1:149" x14ac:dyDescent="0.45">
      <c r="A120" s="20" t="s">
        <v>14</v>
      </c>
      <c r="B120" s="20">
        <f>GEOMEAN(A3:A102)</f>
        <v>504.78400324627023</v>
      </c>
      <c r="C120" s="20">
        <f>GEOMEAN(B3:B102)</f>
        <v>486.81721297013496</v>
      </c>
      <c r="D120" s="20">
        <f>GEOMEAN(C3:C102)</f>
        <v>504.87486299390002</v>
      </c>
      <c r="E120" s="20">
        <f>GEOMEAN(D3:D102)</f>
        <v>486.84822838507642</v>
      </c>
      <c r="F120" s="20">
        <f>GEOMEAN(E3:E102)</f>
        <v>504.98531699905266</v>
      </c>
      <c r="G120" s="20">
        <f>GEOMEAN(F3:F102)</f>
        <v>475.60423197755637</v>
      </c>
      <c r="H120" s="20">
        <f>GEOMEAN(G3:G102)</f>
        <v>505.67628341278021</v>
      </c>
      <c r="I120" s="20">
        <f>GEOMEAN(H3:H102)</f>
        <v>486.73623031749042</v>
      </c>
      <c r="J120" s="20">
        <f>GEOMEAN(I3:I102)</f>
        <v>506.10652142875671</v>
      </c>
      <c r="K120" s="20">
        <f>GEOMEAN(J3:J102)</f>
        <v>486.73623031749042</v>
      </c>
      <c r="L120" s="20">
        <f>GEOMEAN(K3:K102)</f>
        <v>505.85650045590415</v>
      </c>
      <c r="M120" s="20">
        <f>GEOMEAN(L3:L102)</f>
        <v>491.94720411167577</v>
      </c>
      <c r="N120" s="20">
        <f>GEOMEAN(M3:M102)</f>
        <v>505.82623814320647</v>
      </c>
      <c r="O120" s="20">
        <f>GEOMEAN(N3:N102)</f>
        <v>491.80593521428324</v>
      </c>
      <c r="P120" s="20">
        <f>GEOMEAN(O3:O102)</f>
        <v>502.77439221890546</v>
      </c>
      <c r="Q120" s="20">
        <f>GEOMEAN(P3:P102)</f>
        <v>476.07791900027257</v>
      </c>
      <c r="R120" s="20">
        <f>GEOMEAN(Q3:Q102)</f>
        <v>504.9870567658698</v>
      </c>
      <c r="S120" s="20">
        <f>GEOMEAN(R3:R102)</f>
        <v>491.73779007623835</v>
      </c>
      <c r="T120" s="20">
        <f>GEOMEAN(S3:S102)</f>
        <v>505.16730471739237</v>
      </c>
      <c r="U120" s="20">
        <f>GEOMEAN(T3:T102)</f>
        <v>491.73779007623835</v>
      </c>
      <c r="V120" s="20">
        <f>GEOMEAN(U3:U102)</f>
        <v>505.68442057026675</v>
      </c>
      <c r="W120" s="20">
        <f>GEOMEAN(V3:V102)</f>
        <v>475.20647826605165</v>
      </c>
      <c r="X120" s="20">
        <f>GEOMEAN(W3:W102)</f>
        <v>505</v>
      </c>
      <c r="Y120" s="20">
        <f>GEOMEAN(X3:X102)</f>
        <v>505.76442013338101</v>
      </c>
      <c r="Z120" s="20">
        <f>GEOMEAN(Y3:Y102)</f>
        <v>475.20647826605165</v>
      </c>
      <c r="AA120" s="20">
        <f>GEOMEAN(Z3:Z102)</f>
        <v>505</v>
      </c>
      <c r="AB120" s="20">
        <f>GEOMEAN(AA3:AA102)</f>
        <v>506.13471305631623</v>
      </c>
      <c r="AC120" s="20">
        <f>GEOMEAN(AB3:AB102)</f>
        <v>462.65349037883379</v>
      </c>
      <c r="AD120" s="20">
        <f>GEOMEAN(AC3:AC102)</f>
        <v>505</v>
      </c>
      <c r="AE120" s="20">
        <f>GEOMEAN(AD3:AD102)</f>
        <v>505.77514110094984</v>
      </c>
      <c r="AF120" s="20">
        <f>GEOMEAN(AE3:AE102)</f>
        <v>475.20647826605165</v>
      </c>
      <c r="AG120" s="20">
        <f>GEOMEAN(AF3:AF102)</f>
        <v>505</v>
      </c>
      <c r="AH120" s="20">
        <f>GEOMEAN(AG3:AG102)</f>
        <v>505.82363943961593</v>
      </c>
      <c r="AI120" s="20">
        <f>GEOMEAN(AH3:AH102)</f>
        <v>475.20647826605165</v>
      </c>
      <c r="AJ120" s="20">
        <f>GEOMEAN(AI3:AI102)</f>
        <v>505</v>
      </c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</row>
    <row r="121" spans="1:149" x14ac:dyDescent="0.45">
      <c r="A121" s="20" t="s">
        <v>15</v>
      </c>
      <c r="B121" s="20">
        <f>HARMEAN(A3:A102)</f>
        <v>504.77799826057395</v>
      </c>
      <c r="C121" s="20">
        <f>HARMEAN(B3:B102)</f>
        <v>486.72217487562637</v>
      </c>
      <c r="D121" s="20">
        <f>HARMEAN(C3:C102)</f>
        <v>504.86972443641014</v>
      </c>
      <c r="E121" s="20">
        <f>HARMEAN(D3:D102)</f>
        <v>486.75422344893019</v>
      </c>
      <c r="F121" s="20">
        <f>HARMEAN(E3:E102)</f>
        <v>504.98063415631958</v>
      </c>
      <c r="G121" s="20">
        <f>HARMEAN(F3:F102)</f>
        <v>475.48471707575811</v>
      </c>
      <c r="H121" s="20">
        <f>HARMEAN(G3:G102)</f>
        <v>505.67256563904766</v>
      </c>
      <c r="I121" s="20">
        <f>HARMEAN(H3:H102)</f>
        <v>486.64024973315804</v>
      </c>
      <c r="J121" s="20">
        <f>HARMEAN(I3:I102)</f>
        <v>506.10303971032653</v>
      </c>
      <c r="K121" s="20">
        <f>HARMEAN(J3:J102)</f>
        <v>486.64024973315804</v>
      </c>
      <c r="L121" s="20">
        <f>HARMEAN(K3:K102)</f>
        <v>505.85300076400529</v>
      </c>
      <c r="M121" s="20">
        <f>HARMEAN(L3:L102)</f>
        <v>491.90409692839313</v>
      </c>
      <c r="N121" s="20">
        <f>HARMEAN(M3:M102)</f>
        <v>505.82247169860045</v>
      </c>
      <c r="O121" s="20">
        <f>HARMEAN(N3:N102)</f>
        <v>491.76158138915997</v>
      </c>
      <c r="P121" s="20">
        <f>HARMEAN(O3:O102)</f>
        <v>502.76877708654007</v>
      </c>
      <c r="Q121" s="20">
        <f>HARMEAN(P3:P102)</f>
        <v>475.8028106127648</v>
      </c>
      <c r="R121" s="20">
        <f>HARMEAN(Q3:Q102)</f>
        <v>504.98411084584251</v>
      </c>
      <c r="S121" s="20">
        <f>HARMEAN(R3:R102)</f>
        <v>491.69528530316376</v>
      </c>
      <c r="T121" s="20">
        <f>HARMEAN(S3:S102)</f>
        <v>505.16460739069237</v>
      </c>
      <c r="U121" s="20">
        <f>HARMEAN(T3:T102)</f>
        <v>491.69528530316376</v>
      </c>
      <c r="V121" s="20">
        <f>HARMEAN(U3:U102)</f>
        <v>505.67883212643773</v>
      </c>
      <c r="W121" s="20">
        <f>HARMEAN(V3:V102)</f>
        <v>474.91930428963292</v>
      </c>
      <c r="X121" s="20">
        <f>HARMEAN(W3:W102)</f>
        <v>504.99999999999966</v>
      </c>
      <c r="Y121" s="20">
        <f>HARMEAN(X3:X102)</f>
        <v>505.75883310039916</v>
      </c>
      <c r="Z121" s="20">
        <f>HARMEAN(Y3:Y102)</f>
        <v>474.91930428963292</v>
      </c>
      <c r="AA121" s="20">
        <f>HARMEAN(Z3:Z102)</f>
        <v>504.99999999999966</v>
      </c>
      <c r="AB121" s="20">
        <f>HARMEAN(AA3:AA102)</f>
        <v>506.12941473745536</v>
      </c>
      <c r="AC121" s="20">
        <f>HARMEAN(AB3:AB102)</f>
        <v>462.00479008969813</v>
      </c>
      <c r="AD121" s="20">
        <f>HARMEAN(AC3:AC102)</f>
        <v>504.99999999999966</v>
      </c>
      <c r="AE121" s="20">
        <f>HARMEAN(AD3:AD102)</f>
        <v>505.77027875827366</v>
      </c>
      <c r="AF121" s="20">
        <f>HARMEAN(AE3:AE102)</f>
        <v>474.91930428963292</v>
      </c>
      <c r="AG121" s="20">
        <f>HARMEAN(AF3:AF102)</f>
        <v>504.99999999999966</v>
      </c>
      <c r="AH121" s="20">
        <f>HARMEAN(AG3:AG102)</f>
        <v>505.81726532644342</v>
      </c>
      <c r="AI121" s="20">
        <f>HARMEAN(AH3:AH102)</f>
        <v>474.91930428963292</v>
      </c>
      <c r="AJ121" s="20">
        <f>HARMEAN(AI3:AI102)</f>
        <v>504.99999999999966</v>
      </c>
      <c r="AL121" t="s">
        <v>20</v>
      </c>
      <c r="AM121" s="3">
        <f>IF(MIN(AM114:BU114)&gt;=0,0,MIN(AM114:BU114))</f>
        <v>0</v>
      </c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</row>
    <row r="122" spans="1:149" x14ac:dyDescent="0.45">
      <c r="A122" s="20" t="s">
        <v>16</v>
      </c>
      <c r="B122" s="20">
        <f>AVEDEV(A3:A102)</f>
        <v>2.0035999999999969</v>
      </c>
      <c r="C122" s="20">
        <f>AVEDEV(B3:B102)</f>
        <v>6.9954000000000001</v>
      </c>
      <c r="D122" s="20">
        <f>AVEDEV(C3:C102)</f>
        <v>1.8624000000000001</v>
      </c>
      <c r="E122" s="20">
        <f>AVEDEV(D3:D102)</f>
        <v>6.9435999999999991</v>
      </c>
      <c r="F122" s="20">
        <f>AVEDEV(E3:E102)</f>
        <v>1.7319999999999982</v>
      </c>
      <c r="G122" s="20">
        <f>AVEDEV(F3:F102)</f>
        <v>7.0927999999999933</v>
      </c>
      <c r="H122" s="20">
        <f>AVEDEV(G3:G102)</f>
        <v>1.6119999999999992</v>
      </c>
      <c r="I122" s="20">
        <f>AVEDEV(H3:H102)</f>
        <v>7.1002000000000001</v>
      </c>
      <c r="J122" s="20">
        <f>AVEDEV(I3:I102)</f>
        <v>1.4632000000000016</v>
      </c>
      <c r="K122" s="20">
        <f>AVEDEV(J3:J102)</f>
        <v>7.1002000000000001</v>
      </c>
      <c r="L122" s="20">
        <f>AVEDEV(K3:K102)</f>
        <v>1.6111999999999989</v>
      </c>
      <c r="M122" s="20">
        <f>AVEDEV(L3:L102)</f>
        <v>4.7921999999999976</v>
      </c>
      <c r="N122" s="20">
        <f>AVEDEV(M3:M102)</f>
        <v>1.5040000000000031</v>
      </c>
      <c r="O122" s="20">
        <f>AVEDEV(N3:N102)</f>
        <v>4.9399999999999951</v>
      </c>
      <c r="P122" s="20">
        <f>AVEDEV(O3:O102)</f>
        <v>1.9288000000000012</v>
      </c>
      <c r="Q122" s="20">
        <f>AVEDEV(P3:P102)</f>
        <v>10.672000000000009</v>
      </c>
      <c r="R122" s="20">
        <f>AVEDEV(Q3:Q102)</f>
        <v>1.3525999999999976</v>
      </c>
      <c r="S122" s="20">
        <f>AVEDEV(R3:R102)</f>
        <v>4.7884000000000064</v>
      </c>
      <c r="T122" s="20">
        <f>AVEDEV(S3:S102)</f>
        <v>1.2836000000000012</v>
      </c>
      <c r="U122" s="20">
        <f>AVEDEV(T3:T102)</f>
        <v>4.7884000000000064</v>
      </c>
      <c r="V122" s="20">
        <f>AVEDEV(U3:U102)</f>
        <v>1.8334000000000004</v>
      </c>
      <c r="W122" s="20">
        <f>AVEDEV(V3:V102)</f>
        <v>10.892799999999998</v>
      </c>
      <c r="X122" s="20">
        <f>AVEDEV(W3:W102)</f>
        <v>0</v>
      </c>
      <c r="Y122" s="20">
        <f>AVEDEV(X3:X102)</f>
        <v>1.8268000000000029</v>
      </c>
      <c r="Z122" s="20">
        <f>AVEDEV(Y3:Y102)</f>
        <v>10.892799999999998</v>
      </c>
      <c r="AA122" s="20">
        <f>AVEDEV(Z3:Z102)</f>
        <v>0</v>
      </c>
      <c r="AB122" s="20">
        <f>AVEDEV(AA3:AA102)</f>
        <v>1.84</v>
      </c>
      <c r="AC122" s="20">
        <f>AVEDEV(AB3:AB102)</f>
        <v>15.84</v>
      </c>
      <c r="AD122" s="20">
        <f>AVEDEV(AC3:AC102)</f>
        <v>0</v>
      </c>
      <c r="AE122" s="20">
        <f>AVEDEV(AD3:AD102)</f>
        <v>1.7596000000000049</v>
      </c>
      <c r="AF122" s="20">
        <f>AVEDEV(AE3:AE102)</f>
        <v>10.892799999999998</v>
      </c>
      <c r="AG122" s="20">
        <f>AVEDEV(AF3:AF102)</f>
        <v>0</v>
      </c>
      <c r="AH122" s="20">
        <f>AVEDEV(AG3:AG102)</f>
        <v>1.9806000000000028</v>
      </c>
      <c r="AI122" s="20">
        <f>AVEDEV(AH3:AH102)</f>
        <v>10.892799999999998</v>
      </c>
      <c r="AJ122" s="20">
        <f>AVEDEV(AI3:AI102)</f>
        <v>0</v>
      </c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</row>
    <row r="123" spans="1:149" x14ac:dyDescent="0.45">
      <c r="A123" s="20" t="s">
        <v>17</v>
      </c>
      <c r="B123" s="20">
        <f>[1]!MAD(A3:A102)</f>
        <v>2</v>
      </c>
      <c r="C123" s="20">
        <f>[1]!MAD(B3:B102)</f>
        <v>6</v>
      </c>
      <c r="D123" s="20">
        <f>[1]!MAD(C3:C102)</f>
        <v>2</v>
      </c>
      <c r="E123" s="20">
        <f>[1]!MAD(D3:D102)</f>
        <v>6</v>
      </c>
      <c r="F123" s="20">
        <f>[1]!MAD(E3:E102)</f>
        <v>2</v>
      </c>
      <c r="G123" s="20">
        <f>[1]!MAD(F3:F102)</f>
        <v>5</v>
      </c>
      <c r="H123" s="20">
        <f>[1]!MAD(G3:G102)</f>
        <v>1</v>
      </c>
      <c r="I123" s="20">
        <f>[1]!MAD(H3:H102)</f>
        <v>6</v>
      </c>
      <c r="J123" s="20">
        <f>[1]!MAD(I3:I102)</f>
        <v>1</v>
      </c>
      <c r="K123" s="20">
        <f>[1]!MAD(J3:J102)</f>
        <v>6</v>
      </c>
      <c r="L123" s="20">
        <f>[1]!MAD(K3:K102)</f>
        <v>1.5</v>
      </c>
      <c r="M123" s="20">
        <f>[1]!MAD(L3:L102)</f>
        <v>3</v>
      </c>
      <c r="N123" s="20">
        <f>[1]!MAD(M3:M102)</f>
        <v>1</v>
      </c>
      <c r="O123" s="20">
        <f>[1]!MAD(N3:N102)</f>
        <v>3.5</v>
      </c>
      <c r="P123" s="20">
        <f>[1]!MAD(O3:O102)</f>
        <v>2</v>
      </c>
      <c r="Q123" s="20">
        <f>[1]!MAD(P3:P102)</f>
        <v>9</v>
      </c>
      <c r="R123" s="20">
        <f>[1]!MAD(Q3:Q102)</f>
        <v>1</v>
      </c>
      <c r="S123" s="20">
        <f>[1]!MAD(R3:R102)</f>
        <v>3.5</v>
      </c>
      <c r="T123" s="20">
        <f>[1]!MAD(S3:S102)</f>
        <v>1</v>
      </c>
      <c r="U123" s="20">
        <f>[1]!MAD(T3:T102)</f>
        <v>3.5</v>
      </c>
      <c r="V123" s="20">
        <f>[1]!MAD(U3:U102)</f>
        <v>1.5</v>
      </c>
      <c r="W123" s="20">
        <f>[1]!MAD(V3:V102)</f>
        <v>8</v>
      </c>
      <c r="X123" s="20">
        <f>[1]!MAD(W3:W102)</f>
        <v>0</v>
      </c>
      <c r="Y123" s="20">
        <f>[1]!MAD(X3:X102)</f>
        <v>2</v>
      </c>
      <c r="Z123" s="20">
        <f>[1]!MAD(Y3:Y102)</f>
        <v>8</v>
      </c>
      <c r="AA123" s="20">
        <f>[1]!MAD(Z3:Z102)</f>
        <v>0</v>
      </c>
      <c r="AB123" s="20">
        <f>[1]!MAD(AA3:AA102)</f>
        <v>1.5</v>
      </c>
      <c r="AC123" s="20">
        <f>[1]!MAD(AB3:AB102)</f>
        <v>11.5</v>
      </c>
      <c r="AD123" s="20">
        <f>[1]!MAD(AC3:AC102)</f>
        <v>0</v>
      </c>
      <c r="AE123" s="20">
        <f>[1]!MAD(AD3:AD102)</f>
        <v>2</v>
      </c>
      <c r="AF123" s="20">
        <f>[1]!MAD(AE3:AE102)</f>
        <v>8</v>
      </c>
      <c r="AG123" s="20">
        <f>[1]!MAD(AF3:AF102)</f>
        <v>0</v>
      </c>
      <c r="AH123" s="20">
        <f>[1]!MAD(AG3:AG102)</f>
        <v>2</v>
      </c>
      <c r="AI123" s="20">
        <f>[1]!MAD(AH3:AH102)</f>
        <v>8</v>
      </c>
      <c r="AJ123" s="20">
        <f>[1]!MAD(AI3:AI102)</f>
        <v>0</v>
      </c>
      <c r="AL123" t="s">
        <v>21</v>
      </c>
      <c r="AM123" t="s">
        <v>30</v>
      </c>
      <c r="AN123" t="s">
        <v>30</v>
      </c>
      <c r="AO123" t="s">
        <v>30</v>
      </c>
      <c r="AP123" t="s">
        <v>30</v>
      </c>
      <c r="AQ123" t="s">
        <v>30</v>
      </c>
      <c r="AR123" t="s">
        <v>30</v>
      </c>
      <c r="AS123">
        <f>G84</f>
        <v>506</v>
      </c>
      <c r="AT123" t="s">
        <v>30</v>
      </c>
      <c r="AU123" t="s">
        <v>30</v>
      </c>
      <c r="AV123" t="s">
        <v>30</v>
      </c>
      <c r="AW123" t="s">
        <v>30</v>
      </c>
      <c r="AX123" t="s">
        <v>30</v>
      </c>
      <c r="AY123" t="s">
        <v>30</v>
      </c>
      <c r="AZ123" t="s">
        <v>30</v>
      </c>
      <c r="BA123" t="s">
        <v>30</v>
      </c>
      <c r="BB123">
        <f>P28</f>
        <v>488</v>
      </c>
      <c r="BC123" t="s">
        <v>30</v>
      </c>
      <c r="BD123" t="s">
        <v>30</v>
      </c>
      <c r="BE123" t="s">
        <v>30</v>
      </c>
      <c r="BF123" t="s">
        <v>30</v>
      </c>
      <c r="BG123" t="s">
        <v>30</v>
      </c>
      <c r="BH123">
        <f>V56</f>
        <v>480</v>
      </c>
      <c r="BI123" t="s">
        <v>30</v>
      </c>
      <c r="BJ123" t="s">
        <v>30</v>
      </c>
      <c r="BK123">
        <f>Y56</f>
        <v>480</v>
      </c>
      <c r="BL123" t="s">
        <v>30</v>
      </c>
      <c r="BM123">
        <f>AA43</f>
        <v>502</v>
      </c>
      <c r="BN123">
        <f>AB56</f>
        <v>477</v>
      </c>
      <c r="BO123" t="s">
        <v>30</v>
      </c>
      <c r="BP123" t="s">
        <v>30</v>
      </c>
      <c r="BQ123">
        <f>AE56</f>
        <v>480</v>
      </c>
      <c r="BR123" t="s">
        <v>30</v>
      </c>
      <c r="BS123" t="s">
        <v>30</v>
      </c>
      <c r="BT123">
        <f>AH56</f>
        <v>480</v>
      </c>
      <c r="BU123" t="s">
        <v>30</v>
      </c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</row>
    <row r="124" spans="1:149" x14ac:dyDescent="0.45">
      <c r="A124" s="21" t="s">
        <v>18</v>
      </c>
      <c r="B124" s="21">
        <f>[1]!IQR(A3:A102,FALSE)</f>
        <v>4</v>
      </c>
      <c r="C124" s="21">
        <f>[1]!IQR(B3:B102,FALSE)</f>
        <v>12</v>
      </c>
      <c r="D124" s="21">
        <f>[1]!IQR(C3:C102,FALSE)</f>
        <v>3.25</v>
      </c>
      <c r="E124" s="21">
        <f>[1]!IQR(D3:D102,FALSE)</f>
        <v>12</v>
      </c>
      <c r="F124" s="21">
        <f>[1]!IQR(E3:E102,FALSE)</f>
        <v>4</v>
      </c>
      <c r="G124" s="21">
        <f>[1]!IQR(F3:F102,FALSE)</f>
        <v>11</v>
      </c>
      <c r="H124" s="21">
        <f>[1]!IQR(G3:G102,FALSE)</f>
        <v>3</v>
      </c>
      <c r="I124" s="21">
        <f>[1]!IQR(H3:H102,FALSE)</f>
        <v>13</v>
      </c>
      <c r="J124" s="21">
        <f>[1]!IQR(I3:I102,FALSE)</f>
        <v>2</v>
      </c>
      <c r="K124" s="21">
        <f>[1]!IQR(J3:J102,FALSE)</f>
        <v>13</v>
      </c>
      <c r="L124" s="21">
        <f>[1]!IQR(K3:K102,FALSE)</f>
        <v>3</v>
      </c>
      <c r="M124" s="21">
        <f>[1]!IQR(L3:L102,FALSE)</f>
        <v>7</v>
      </c>
      <c r="N124" s="21">
        <f>[1]!IQR(M3:M102,FALSE)</f>
        <v>2</v>
      </c>
      <c r="O124" s="21">
        <f>[1]!IQR(N3:N102,FALSE)</f>
        <v>7</v>
      </c>
      <c r="P124" s="21">
        <f>[1]!IQR(O3:O102,FALSE)</f>
        <v>4</v>
      </c>
      <c r="Q124" s="21">
        <f>[1]!IQR(P3:P102,FALSE)</f>
        <v>17.25</v>
      </c>
      <c r="R124" s="21">
        <f>[1]!IQR(Q3:Q102,FALSE)</f>
        <v>2</v>
      </c>
      <c r="S124" s="21">
        <f>[1]!IQR(R3:R102,FALSE)</f>
        <v>7</v>
      </c>
      <c r="T124" s="21">
        <f>[1]!IQR(S3:S102,FALSE)</f>
        <v>2</v>
      </c>
      <c r="U124" s="21">
        <f>[1]!IQR(T3:T102,FALSE)</f>
        <v>7</v>
      </c>
      <c r="V124" s="21">
        <f>[1]!IQR(U3:U102,FALSE)</f>
        <v>3</v>
      </c>
      <c r="W124" s="21">
        <f>[1]!IQR(V3:V102,FALSE)</f>
        <v>16.25</v>
      </c>
      <c r="X124" s="21">
        <f>[1]!IQR(W3:W102,FALSE)</f>
        <v>0</v>
      </c>
      <c r="Y124" s="21">
        <f>[1]!IQR(X3:X102,FALSE)</f>
        <v>3</v>
      </c>
      <c r="Z124" s="21">
        <f>[1]!IQR(Y3:Y102,FALSE)</f>
        <v>16.25</v>
      </c>
      <c r="AA124" s="21">
        <f>[1]!IQR(Z3:Z102,FALSE)</f>
        <v>0</v>
      </c>
      <c r="AB124" s="21">
        <f>[1]!IQR(AA3:AA102,FALSE)</f>
        <v>3</v>
      </c>
      <c r="AC124" s="21">
        <f>[1]!IQR(AB3:AB102,FALSE)</f>
        <v>23.5</v>
      </c>
      <c r="AD124" s="21">
        <f>[1]!IQR(AC3:AC102,FALSE)</f>
        <v>0</v>
      </c>
      <c r="AE124" s="21">
        <f>[1]!IQR(AD3:AD102,FALSE)</f>
        <v>4</v>
      </c>
      <c r="AF124" s="21">
        <f>[1]!IQR(AE3:AE102,FALSE)</f>
        <v>16.25</v>
      </c>
      <c r="AG124" s="21">
        <f>[1]!IQR(AF3:AF102,FALSE)</f>
        <v>0</v>
      </c>
      <c r="AH124" s="21">
        <f>[1]!IQR(AG3:AG102,FALSE)</f>
        <v>4</v>
      </c>
      <c r="AI124" s="21">
        <f>[1]!IQR(AH3:AH102,FALSE)</f>
        <v>16.25</v>
      </c>
      <c r="AJ124" s="21">
        <f>[1]!IQR(AI3:AI102,FALSE)</f>
        <v>0</v>
      </c>
      <c r="BB124">
        <f>P56</f>
        <v>481</v>
      </c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</row>
    <row r="125" spans="1:149" x14ac:dyDescent="0.45"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</row>
    <row r="126" spans="1:149" x14ac:dyDescent="0.45">
      <c r="A126" t="s">
        <v>38</v>
      </c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</row>
    <row r="127" spans="1:149" x14ac:dyDescent="0.45"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</row>
    <row r="128" spans="1:149" x14ac:dyDescent="0.45">
      <c r="B128" t="str">
        <f>A2</f>
        <v>UF Bitdiff Cbrt</v>
      </c>
      <c r="C128" t="str">
        <f>B2</f>
        <v>UF BitdiffVA Cbrt</v>
      </c>
      <c r="D128" t="str">
        <f>C2</f>
        <v>UF HardLog Cbrt</v>
      </c>
      <c r="E128" t="str">
        <f>D2</f>
        <v>UF HardLogVA Cbrt</v>
      </c>
      <c r="F128" t="str">
        <f>E2</f>
        <v>UF Log Cbrt</v>
      </c>
      <c r="G128" t="str">
        <f>F2</f>
        <v>UF LogVA Cbrt</v>
      </c>
      <c r="H128" t="str">
        <f>G2</f>
        <v>UF Mul Cbrt</v>
      </c>
      <c r="I128" t="str">
        <f>H2</f>
        <v>UF MulVA Cbrt</v>
      </c>
      <c r="J128" t="str">
        <f>I2</f>
        <v>UF NoLog Cbrt</v>
      </c>
      <c r="K128" t="str">
        <f>J2</f>
        <v>UF NoLogVA Cbrt</v>
      </c>
      <c r="L128" t="str">
        <f>K2</f>
        <v>UFDistr Bitdiff Cbrt</v>
      </c>
      <c r="M128" t="str">
        <f>L2</f>
        <v>UFDistr BitdiffVA Cbrt</v>
      </c>
      <c r="N128" t="str">
        <f>M2</f>
        <v>UFDistr HardLog Cbrt</v>
      </c>
      <c r="O128" t="str">
        <f>N2</f>
        <v>UFDistr HardLogVA Cbrt</v>
      </c>
      <c r="P128" t="str">
        <f>O2</f>
        <v>UFDistr Log Cbrt</v>
      </c>
      <c r="Q128" t="str">
        <f>P2</f>
        <v>UFDistr LogVA Cbrt</v>
      </c>
      <c r="R128" t="str">
        <f>Q2</f>
        <v>UFDistr Mul Cbrt</v>
      </c>
      <c r="S128" t="str">
        <f>R2</f>
        <v>UFDistr MulVA Cbrt</v>
      </c>
      <c r="T128" t="str">
        <f>S2</f>
        <v>UFDistr NoLog Cbrt</v>
      </c>
      <c r="U128" t="str">
        <f>T2</f>
        <v>UFDistr NoLogVA Cbrt</v>
      </c>
      <c r="V128" t="str">
        <f>U2</f>
        <v>UFCenter Bitdiff Cbrt</v>
      </c>
      <c r="W128" t="str">
        <f>V2</f>
        <v>UFCenter BitdiffVA Cbrt</v>
      </c>
      <c r="X128" t="str">
        <f>W2</f>
        <v>UFCenter BitdiffFN Cbrt</v>
      </c>
      <c r="Y128" t="str">
        <f>X2</f>
        <v>UFCenter HardLog Cbrt</v>
      </c>
      <c r="Z128" t="str">
        <f>Y2</f>
        <v>UFCenter HardLogVA Cbrt</v>
      </c>
      <c r="AA128" t="str">
        <f>Z2</f>
        <v>UFCenter HardLogFN Cbrt</v>
      </c>
      <c r="AB128" t="str">
        <f>AA2</f>
        <v>UFCenter Log Cbrt</v>
      </c>
      <c r="AC128" t="str">
        <f>AB2</f>
        <v>UFCenter LogVA Cbrt</v>
      </c>
      <c r="AD128" t="str">
        <f>AC2</f>
        <v>UFCenter LogFN Cbrt</v>
      </c>
      <c r="AE128" t="str">
        <f>AD2</f>
        <v>UFCenter Mul Cbrt</v>
      </c>
      <c r="AF128" t="str">
        <f>AE2</f>
        <v>UFCenter MulVA Cbrt</v>
      </c>
      <c r="AG128" t="str">
        <f>AF2</f>
        <v>UFCenter MulFN Cbrt</v>
      </c>
      <c r="AH128" t="str">
        <f>AG2</f>
        <v>UFCenter NoLog Cbrt</v>
      </c>
      <c r="AI128" t="str">
        <f>AH2</f>
        <v>UFCenter NoLogVA Cbrt</v>
      </c>
      <c r="AJ128" t="str">
        <f>AI2</f>
        <v>UFCenter NoLogFN Cbrt</v>
      </c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</row>
    <row r="129" spans="1:149" x14ac:dyDescent="0.45">
      <c r="A129" t="s">
        <v>39</v>
      </c>
      <c r="B129" s="5">
        <f>MEDIAN(A3:A102)</f>
        <v>505</v>
      </c>
      <c r="C129" s="6">
        <f>MEDIAN(B3:B102)</f>
        <v>487</v>
      </c>
      <c r="D129" s="6">
        <f>MEDIAN(C3:C102)</f>
        <v>505</v>
      </c>
      <c r="E129" s="6">
        <f>MEDIAN(D3:D102)</f>
        <v>487.5</v>
      </c>
      <c r="F129" s="6">
        <f>MEDIAN(E3:E102)</f>
        <v>505</v>
      </c>
      <c r="G129" s="6">
        <f>MEDIAN(F3:F102)</f>
        <v>477</v>
      </c>
      <c r="H129" s="6">
        <f>MEDIAN(G3:G102)</f>
        <v>506</v>
      </c>
      <c r="I129" s="6">
        <f>MEDIAN(H3:H102)</f>
        <v>487</v>
      </c>
      <c r="J129" s="6">
        <f>MEDIAN(I3:I102)</f>
        <v>506</v>
      </c>
      <c r="K129" s="6">
        <f>MEDIAN(J3:J102)</f>
        <v>487</v>
      </c>
      <c r="L129" s="6">
        <f>MEDIAN(K3:K102)</f>
        <v>506</v>
      </c>
      <c r="M129" s="6">
        <f>MEDIAN(L3:L102)</f>
        <v>493</v>
      </c>
      <c r="N129" s="6">
        <f>MEDIAN(M3:M102)</f>
        <v>506</v>
      </c>
      <c r="O129" s="6">
        <f>MEDIAN(N3:N102)</f>
        <v>492.5</v>
      </c>
      <c r="P129" s="6">
        <f>MEDIAN(O3:O102)</f>
        <v>503</v>
      </c>
      <c r="Q129" s="6">
        <f>MEDIAN(P3:P102)</f>
        <v>478</v>
      </c>
      <c r="R129" s="6">
        <f>MEDIAN(Q3:Q102)</f>
        <v>505</v>
      </c>
      <c r="S129" s="6">
        <f>MEDIAN(R3:R102)</f>
        <v>492.5</v>
      </c>
      <c r="T129" s="6">
        <f>MEDIAN(S3:S102)</f>
        <v>505</v>
      </c>
      <c r="U129" s="6">
        <f>MEDIAN(T3:T102)</f>
        <v>492.5</v>
      </c>
      <c r="V129" s="6">
        <f>MEDIAN(U3:U102)</f>
        <v>506</v>
      </c>
      <c r="W129" s="6">
        <f>MEDIAN(V3:V102)</f>
        <v>478</v>
      </c>
      <c r="X129" s="6">
        <f>MEDIAN(W3:W102)</f>
        <v>505</v>
      </c>
      <c r="Y129" s="6">
        <f>MEDIAN(X3:X102)</f>
        <v>506</v>
      </c>
      <c r="Z129" s="6">
        <f>MEDIAN(Y3:Y102)</f>
        <v>478</v>
      </c>
      <c r="AA129" s="6">
        <f>MEDIAN(Z3:Z102)</f>
        <v>505</v>
      </c>
      <c r="AB129" s="6">
        <f>MEDIAN(AA3:AA102)</f>
        <v>506.5</v>
      </c>
      <c r="AC129" s="6">
        <f>MEDIAN(AB3:AB102)</f>
        <v>466.5</v>
      </c>
      <c r="AD129" s="6">
        <f>MEDIAN(AC3:AC102)</f>
        <v>505</v>
      </c>
      <c r="AE129" s="6">
        <f>MEDIAN(AD3:AD102)</f>
        <v>506</v>
      </c>
      <c r="AF129" s="6">
        <f>MEDIAN(AE3:AE102)</f>
        <v>478</v>
      </c>
      <c r="AG129" s="6">
        <f>MEDIAN(AF3:AF102)</f>
        <v>505</v>
      </c>
      <c r="AH129" s="6">
        <f>MEDIAN(AG3:AG102)</f>
        <v>506</v>
      </c>
      <c r="AI129" s="6">
        <f>MEDIAN(AH3:AH102)</f>
        <v>478</v>
      </c>
      <c r="AJ129" s="7">
        <f>MEDIAN(AI3:AI102)</f>
        <v>505</v>
      </c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</row>
    <row r="130" spans="1:149" x14ac:dyDescent="0.45">
      <c r="A130" t="s">
        <v>40</v>
      </c>
      <c r="B130" s="8">
        <f>[1]!RANK_SUM(A3:AI102, 1,1)</f>
        <v>239833.5</v>
      </c>
      <c r="C130" s="9">
        <f>[1]!RANK_SUM(A3:AI102, 2,1)</f>
        <v>89295.5</v>
      </c>
      <c r="D130" s="9">
        <f>[1]!RANK_SUM(A3:AI102, 3,1)</f>
        <v>236692.5</v>
      </c>
      <c r="E130" s="9">
        <f>[1]!RANK_SUM(A3:AI102, 4,1)</f>
        <v>89349</v>
      </c>
      <c r="F130" s="9">
        <f>[1]!RANK_SUM(A3:AI102, 5,1)</f>
        <v>240656.5</v>
      </c>
      <c r="G130" s="9">
        <f>[1]!RANK_SUM(A3:AI102, 6,1)</f>
        <v>45471</v>
      </c>
      <c r="H130" s="9">
        <f>[1]!RANK_SUM(A3:AI102, 7,1)</f>
        <v>261595</v>
      </c>
      <c r="I130" s="9">
        <f>[1]!RANK_SUM(A3:AI102, 8,1)</f>
        <v>88903.5</v>
      </c>
      <c r="J130" s="9">
        <f>[1]!RANK_SUM(A3:AI102, 9,1)</f>
        <v>276315</v>
      </c>
      <c r="K130" s="9">
        <f>[1]!RANK_SUM(A3:AI102, 10,1)</f>
        <v>88903.5</v>
      </c>
      <c r="L130" s="9">
        <f>[1]!RANK_SUM(A3:AI102, 11,1)</f>
        <v>264224.5</v>
      </c>
      <c r="M130" s="9">
        <f>[1]!RANK_SUM(A3:AI102, 12,1)</f>
        <v>112382.5</v>
      </c>
      <c r="N130" s="9">
        <f>[1]!RANK_SUM(A3:AI102, 13,1)</f>
        <v>268410.5</v>
      </c>
      <c r="O130" s="9">
        <f>[1]!RANK_SUM(A3:AI102, 14,1)</f>
        <v>111629</v>
      </c>
      <c r="P130" s="9">
        <f>[1]!RANK_SUM(A3:AI102, 15,1)</f>
        <v>189191</v>
      </c>
      <c r="Q130" s="9">
        <f>[1]!RANK_SUM(A3:AI102, 16,1)</f>
        <v>54810</v>
      </c>
      <c r="R130" s="9">
        <f>[1]!RANK_SUM(A3:AI102, 17,1)</f>
        <v>241818</v>
      </c>
      <c r="S130" s="9">
        <f>[1]!RANK_SUM(A3:AI102, 18,1)</f>
        <v>111334</v>
      </c>
      <c r="T130" s="9">
        <f>[1]!RANK_SUM(A3:AI102, 19,1)</f>
        <v>247562.5</v>
      </c>
      <c r="U130" s="9">
        <f>[1]!RANK_SUM(A3:AI102, 20,1)</f>
        <v>111334</v>
      </c>
      <c r="V130" s="9">
        <f>[1]!RANK_SUM(A3:AI102, 21,1)</f>
        <v>262524.5</v>
      </c>
      <c r="W130" s="9">
        <f>[1]!RANK_SUM(A3:AI102, 22,1)</f>
        <v>52718</v>
      </c>
      <c r="X130" s="9">
        <f>[1]!RANK_SUM(A3:AI102, 23,1)</f>
        <v>236400</v>
      </c>
      <c r="Y130" s="9">
        <f>[1]!RANK_SUM(A3:AI102, 24,1)</f>
        <v>263770.5</v>
      </c>
      <c r="Z130" s="9">
        <f>[1]!RANK_SUM(A3:AI102, 25,1)</f>
        <v>52718</v>
      </c>
      <c r="AA130" s="9">
        <f>[1]!RANK_SUM(A3:AI102, 26,1)</f>
        <v>236400</v>
      </c>
      <c r="AB130" s="9">
        <f>[1]!RANK_SUM(A3:AI102, 27,1)</f>
        <v>276128</v>
      </c>
      <c r="AC130" s="9">
        <f>[1]!RANK_SUM(A3:AI102, 28,1)</f>
        <v>30374</v>
      </c>
      <c r="AD130" s="9">
        <f>[1]!RANK_SUM(A3:AI102, 29,1)</f>
        <v>236400</v>
      </c>
      <c r="AE130" s="9">
        <f>[1]!RANK_SUM(A3:AI102, 30,1)</f>
        <v>265034.5</v>
      </c>
      <c r="AF130" s="9">
        <f>[1]!RANK_SUM(A3:AI102, 31,1)</f>
        <v>52718</v>
      </c>
      <c r="AG130" s="9">
        <f>[1]!RANK_SUM(A3:AI102, 32,1)</f>
        <v>236400</v>
      </c>
      <c r="AH130" s="9">
        <f>[1]!RANK_SUM(A3:AI102, 33,1)</f>
        <v>266335.5</v>
      </c>
      <c r="AI130" s="9">
        <f>[1]!RANK_SUM(A3:AI102, 34,1)</f>
        <v>52718</v>
      </c>
      <c r="AJ130" s="10">
        <f>[1]!RANK_SUM(A3:AI102, 35,1)</f>
        <v>236400</v>
      </c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</row>
    <row r="131" spans="1:149" x14ac:dyDescent="0.45">
      <c r="A131" t="s">
        <v>41</v>
      </c>
      <c r="B131" s="8">
        <f>COUNT(A3:A102)</f>
        <v>100</v>
      </c>
      <c r="C131" s="9">
        <f>COUNT(B3:B102)</f>
        <v>100</v>
      </c>
      <c r="D131" s="9">
        <f>COUNT(C3:C102)</f>
        <v>100</v>
      </c>
      <c r="E131" s="9">
        <f>COUNT(D3:D102)</f>
        <v>100</v>
      </c>
      <c r="F131" s="9">
        <f>COUNT(E3:E102)</f>
        <v>100</v>
      </c>
      <c r="G131" s="9">
        <f>COUNT(F3:F102)</f>
        <v>100</v>
      </c>
      <c r="H131" s="9">
        <f>COUNT(G3:G102)</f>
        <v>100</v>
      </c>
      <c r="I131" s="9">
        <f>COUNT(H3:H102)</f>
        <v>100</v>
      </c>
      <c r="J131" s="9">
        <f>COUNT(I3:I102)</f>
        <v>100</v>
      </c>
      <c r="K131" s="9">
        <f>COUNT(J3:J102)</f>
        <v>100</v>
      </c>
      <c r="L131" s="9">
        <f>COUNT(K3:K102)</f>
        <v>100</v>
      </c>
      <c r="M131" s="9">
        <f>COUNT(L3:L102)</f>
        <v>100</v>
      </c>
      <c r="N131" s="9">
        <f>COUNT(M3:M102)</f>
        <v>100</v>
      </c>
      <c r="O131" s="9">
        <f>COUNT(N3:N102)</f>
        <v>100</v>
      </c>
      <c r="P131" s="9">
        <f>COUNT(O3:O102)</f>
        <v>100</v>
      </c>
      <c r="Q131" s="9">
        <f>COUNT(P3:P102)</f>
        <v>100</v>
      </c>
      <c r="R131" s="9">
        <f>COUNT(Q3:Q102)</f>
        <v>100</v>
      </c>
      <c r="S131" s="9">
        <f>COUNT(R3:R102)</f>
        <v>100</v>
      </c>
      <c r="T131" s="9">
        <f>COUNT(S3:S102)</f>
        <v>100</v>
      </c>
      <c r="U131" s="9">
        <f>COUNT(T3:T102)</f>
        <v>100</v>
      </c>
      <c r="V131" s="9">
        <f>COUNT(U3:U102)</f>
        <v>100</v>
      </c>
      <c r="W131" s="9">
        <f>COUNT(V3:V102)</f>
        <v>100</v>
      </c>
      <c r="X131" s="9">
        <f>COUNT(W3:W102)</f>
        <v>100</v>
      </c>
      <c r="Y131" s="9">
        <f>COUNT(X3:X102)</f>
        <v>100</v>
      </c>
      <c r="Z131" s="9">
        <f>COUNT(Y3:Y102)</f>
        <v>100</v>
      </c>
      <c r="AA131" s="9">
        <f>COUNT(Z3:Z102)</f>
        <v>100</v>
      </c>
      <c r="AB131" s="9">
        <f>COUNT(AA3:AA102)</f>
        <v>100</v>
      </c>
      <c r="AC131" s="9">
        <f>COUNT(AB3:AB102)</f>
        <v>100</v>
      </c>
      <c r="AD131" s="9">
        <f>COUNT(AC3:AC102)</f>
        <v>100</v>
      </c>
      <c r="AE131" s="9">
        <f>COUNT(AD3:AD102)</f>
        <v>100</v>
      </c>
      <c r="AF131" s="9">
        <f>COUNT(AE3:AE102)</f>
        <v>100</v>
      </c>
      <c r="AG131" s="9">
        <f>COUNT(AF3:AF102)</f>
        <v>100</v>
      </c>
      <c r="AH131" s="9">
        <f>COUNT(AG3:AG102)</f>
        <v>100</v>
      </c>
      <c r="AI131" s="9">
        <f>COUNT(AH3:AH102)</f>
        <v>100</v>
      </c>
      <c r="AJ131" s="10">
        <f>COUNT(AI3:AI102)</f>
        <v>100</v>
      </c>
      <c r="AK131" s="16">
        <f>SUM(B131:AJ131)</f>
        <v>3500</v>
      </c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</row>
    <row r="132" spans="1:149" x14ac:dyDescent="0.45">
      <c r="A132" t="s">
        <v>42</v>
      </c>
      <c r="B132" s="11">
        <f>B130^2/B131</f>
        <v>575201077.22249997</v>
      </c>
      <c r="C132" s="12">
        <f t="shared" ref="C132:AJ132" si="7">C130^2/C131</f>
        <v>79736863.202500001</v>
      </c>
      <c r="D132" s="12">
        <f t="shared" si="7"/>
        <v>560233395.5625</v>
      </c>
      <c r="E132" s="12">
        <f t="shared" si="7"/>
        <v>79832438.010000005</v>
      </c>
      <c r="F132" s="12">
        <f t="shared" si="7"/>
        <v>579155509.92250001</v>
      </c>
      <c r="G132" s="12">
        <f t="shared" si="7"/>
        <v>20676118.41</v>
      </c>
      <c r="H132" s="12">
        <f t="shared" si="7"/>
        <v>684319440.25</v>
      </c>
      <c r="I132" s="12">
        <f t="shared" si="7"/>
        <v>79038323.122500002</v>
      </c>
      <c r="J132" s="12">
        <f t="shared" si="7"/>
        <v>763499792.25</v>
      </c>
      <c r="K132" s="12">
        <f t="shared" si="7"/>
        <v>79038323.122500002</v>
      </c>
      <c r="L132" s="12">
        <f t="shared" si="7"/>
        <v>698145864.00250006</v>
      </c>
      <c r="M132" s="12">
        <f t="shared" si="7"/>
        <v>126298263.0625</v>
      </c>
      <c r="N132" s="12">
        <f t="shared" si="7"/>
        <v>720441965.10249996</v>
      </c>
      <c r="O132" s="12">
        <f t="shared" si="7"/>
        <v>124610336.41</v>
      </c>
      <c r="P132" s="12">
        <f t="shared" si="7"/>
        <v>357932344.81</v>
      </c>
      <c r="Q132" s="12">
        <f t="shared" si="7"/>
        <v>30041361</v>
      </c>
      <c r="R132" s="12">
        <f t="shared" si="7"/>
        <v>584759451.24000001</v>
      </c>
      <c r="S132" s="12">
        <f t="shared" si="7"/>
        <v>123952595.56</v>
      </c>
      <c r="T132" s="12">
        <f t="shared" si="7"/>
        <v>612871914.0625</v>
      </c>
      <c r="U132" s="12">
        <f t="shared" si="7"/>
        <v>123952595.56</v>
      </c>
      <c r="V132" s="12">
        <f t="shared" si="7"/>
        <v>689191131.00250006</v>
      </c>
      <c r="W132" s="12">
        <f t="shared" si="7"/>
        <v>27791875.239999998</v>
      </c>
      <c r="X132" s="12">
        <f t="shared" si="7"/>
        <v>558849600</v>
      </c>
      <c r="Y132" s="12">
        <f t="shared" si="7"/>
        <v>695748766.70249999</v>
      </c>
      <c r="Z132" s="12">
        <f t="shared" si="7"/>
        <v>27791875.239999998</v>
      </c>
      <c r="AA132" s="12">
        <f t="shared" si="7"/>
        <v>558849600</v>
      </c>
      <c r="AB132" s="12">
        <f t="shared" si="7"/>
        <v>762466723.84000003</v>
      </c>
      <c r="AC132" s="12">
        <f t="shared" si="7"/>
        <v>9225798.7599999998</v>
      </c>
      <c r="AD132" s="12">
        <f t="shared" si="7"/>
        <v>558849600</v>
      </c>
      <c r="AE132" s="12">
        <f t="shared" si="7"/>
        <v>702432861.90250003</v>
      </c>
      <c r="AF132" s="12">
        <f t="shared" si="7"/>
        <v>27791875.239999998</v>
      </c>
      <c r="AG132" s="12">
        <f t="shared" si="7"/>
        <v>558849600</v>
      </c>
      <c r="AH132" s="12">
        <f t="shared" si="7"/>
        <v>709345985.60249996</v>
      </c>
      <c r="AI132" s="12">
        <f t="shared" si="7"/>
        <v>27791875.239999998</v>
      </c>
      <c r="AJ132" s="13">
        <f t="shared" si="7"/>
        <v>558849600</v>
      </c>
      <c r="AK132" s="17">
        <f>SUM(B132:AJ132)</f>
        <v>13477564740.655001</v>
      </c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</row>
    <row r="133" spans="1:149" x14ac:dyDescent="0.45">
      <c r="A133" t="s">
        <v>43</v>
      </c>
      <c r="AK133" s="17">
        <f>12*AK132/(AK131*(AK131+1))-3*(AK131+1)</f>
        <v>2695.7413300575354</v>
      </c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</row>
    <row r="134" spans="1:149" x14ac:dyDescent="0.45">
      <c r="A134" t="s">
        <v>44</v>
      </c>
      <c r="AK134" s="17">
        <f>AK133/(1-[1]!TiesCorrection(A3:AI102)/(3500*(3500^2-1)))</f>
        <v>2726.8101657358161</v>
      </c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</row>
    <row r="135" spans="1:149" x14ac:dyDescent="0.45">
      <c r="A135" t="s">
        <v>45</v>
      </c>
      <c r="AK135" s="17">
        <f>COUNTA(B128:AJ128)-1</f>
        <v>34</v>
      </c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</row>
    <row r="136" spans="1:149" x14ac:dyDescent="0.45">
      <c r="A136" t="s">
        <v>33</v>
      </c>
      <c r="AK136" s="17">
        <f>_xlfn.CHISQ.DIST.RT(AK134,AK135)</f>
        <v>0</v>
      </c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</row>
    <row r="137" spans="1:149" x14ac:dyDescent="0.45">
      <c r="A137" t="s">
        <v>34</v>
      </c>
      <c r="AK137" s="17">
        <v>0.05</v>
      </c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</row>
    <row r="138" spans="1:149" x14ac:dyDescent="0.45">
      <c r="A138" t="s">
        <v>46</v>
      </c>
      <c r="AK138" s="18" t="str">
        <f>IF(AK136&lt;AK137,"yes","no")</f>
        <v>yes</v>
      </c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</row>
    <row r="139" spans="1:149" x14ac:dyDescent="0.45"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</row>
    <row r="140" spans="1:149" x14ac:dyDescent="0.45"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</row>
    <row r="141" spans="1:149" x14ac:dyDescent="0.45"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</row>
    <row r="142" spans="1:149" x14ac:dyDescent="0.45"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</row>
    <row r="143" spans="1:149" x14ac:dyDescent="0.45"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</row>
    <row r="144" spans="1:149" x14ac:dyDescent="0.4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</row>
    <row r="145" spans="1:149" x14ac:dyDescent="0.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</row>
    <row r="146" spans="1:149" x14ac:dyDescent="0.4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</row>
    <row r="147" spans="1:149" x14ac:dyDescent="0.4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</row>
    <row r="148" spans="1:149" x14ac:dyDescent="0.4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</row>
  </sheetData>
  <conditionalFormatting sqref="B107:AJ107">
    <cfRule type="top10" dxfId="9" priority="9" bottom="1" rank="1"/>
    <cfRule type="top10" dxfId="8" priority="10" rank="1"/>
  </conditionalFormatting>
  <conditionalFormatting sqref="B111:AJ111">
    <cfRule type="top10" dxfId="7" priority="7" bottom="1" rank="1"/>
    <cfRule type="top10" dxfId="6" priority="8" rank="1"/>
  </conditionalFormatting>
  <conditionalFormatting sqref="B109:AJ109">
    <cfRule type="top10" dxfId="5" priority="5" bottom="1" rank="1"/>
    <cfRule type="top10" dxfId="4" priority="6" rank="1"/>
  </conditionalFormatting>
  <conditionalFormatting sqref="B116:AJ116">
    <cfRule type="top10" dxfId="3" priority="3" bottom="1" rank="1"/>
    <cfRule type="top10" dxfId="2" priority="4" rank="1"/>
  </conditionalFormatting>
  <conditionalFormatting sqref="B117:AJ117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Even Distribution</vt:lpstr>
      <vt:lpstr>Random Distribution</vt:lpstr>
      <vt:lpstr>Timings</vt:lpstr>
      <vt:lpstr>Even Exact</vt:lpstr>
      <vt:lpstr>Random 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Krauss Oliver</dc:creator>
  <cp:lastModifiedBy>Krauss Oliver</cp:lastModifiedBy>
  <dcterms:created xsi:type="dcterms:W3CDTF">2019-09-29T19:38:48Z</dcterms:created>
  <dcterms:modified xsi:type="dcterms:W3CDTF">2019-10-29T15:19:08Z</dcterms:modified>
</cp:coreProperties>
</file>