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40984.FHOOE\Desktop\TESTEval\"/>
    </mc:Choice>
  </mc:AlternateContent>
  <bookViews>
    <workbookView xWindow="0" yWindow="0" windowWidth="28800" windowHeight="13785" activeTab="4"/>
  </bookViews>
  <sheets>
    <sheet name="Even Distribution" sheetId="1" r:id="rId1"/>
    <sheet name="Random Distribution" sheetId="2" r:id="rId2"/>
    <sheet name="Timings" sheetId="3" r:id="rId3"/>
    <sheet name="Even Exact" sheetId="4" r:id="rId4"/>
    <sheet name="Random Exact" sheetId="5" r:id="rId5"/>
  </sheets>
  <externalReferences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131" i="5" l="1"/>
  <c r="AI131" i="5"/>
  <c r="AH131" i="5"/>
  <c r="AG131" i="5"/>
  <c r="AF131" i="5"/>
  <c r="AE131" i="5"/>
  <c r="AD131" i="5"/>
  <c r="AC131" i="5"/>
  <c r="AB131" i="5"/>
  <c r="AA131" i="5"/>
  <c r="Z131" i="5"/>
  <c r="Y131" i="5"/>
  <c r="X131" i="5"/>
  <c r="W131" i="5"/>
  <c r="V131" i="5"/>
  <c r="U131" i="5"/>
  <c r="T131" i="5"/>
  <c r="S131" i="5"/>
  <c r="R131" i="5"/>
  <c r="Q131" i="5"/>
  <c r="P131" i="5"/>
  <c r="O131" i="5"/>
  <c r="N131" i="5"/>
  <c r="M131" i="5"/>
  <c r="L131" i="5"/>
  <c r="K131" i="5"/>
  <c r="J131" i="5"/>
  <c r="I131" i="5"/>
  <c r="H131" i="5"/>
  <c r="G131" i="5"/>
  <c r="F131" i="5"/>
  <c r="E131" i="5"/>
  <c r="D131" i="5"/>
  <c r="C131" i="5"/>
  <c r="B131" i="5"/>
  <c r="AJ129" i="5"/>
  <c r="AI129" i="5"/>
  <c r="AH129" i="5"/>
  <c r="AG129" i="5"/>
  <c r="AF129" i="5"/>
  <c r="AE129" i="5"/>
  <c r="AD129" i="5"/>
  <c r="AC129" i="5"/>
  <c r="AB129" i="5"/>
  <c r="AA129" i="5"/>
  <c r="Z129" i="5"/>
  <c r="Y129" i="5"/>
  <c r="X129" i="5"/>
  <c r="W129" i="5"/>
  <c r="V129" i="5"/>
  <c r="U129" i="5"/>
  <c r="T129" i="5"/>
  <c r="S129" i="5"/>
  <c r="R129" i="5"/>
  <c r="Q129" i="5"/>
  <c r="P129" i="5"/>
  <c r="O129" i="5"/>
  <c r="N129" i="5"/>
  <c r="M129" i="5"/>
  <c r="L129" i="5"/>
  <c r="K129" i="5"/>
  <c r="J129" i="5"/>
  <c r="I129" i="5"/>
  <c r="H129" i="5"/>
  <c r="G129" i="5"/>
  <c r="F129" i="5"/>
  <c r="E129" i="5"/>
  <c r="D129" i="5"/>
  <c r="C129" i="5"/>
  <c r="B129" i="5"/>
  <c r="AJ128" i="5"/>
  <c r="AI128" i="5"/>
  <c r="AH128" i="5"/>
  <c r="AG128" i="5"/>
  <c r="AF128" i="5"/>
  <c r="AE128" i="5"/>
  <c r="AD128" i="5"/>
  <c r="AC128" i="5"/>
  <c r="AB128" i="5"/>
  <c r="AA128" i="5"/>
  <c r="Z128" i="5"/>
  <c r="Y128" i="5"/>
  <c r="X128" i="5"/>
  <c r="W128" i="5"/>
  <c r="V128" i="5"/>
  <c r="U128" i="5"/>
  <c r="T128" i="5"/>
  <c r="S128" i="5"/>
  <c r="R128" i="5"/>
  <c r="Q128" i="5"/>
  <c r="P128" i="5"/>
  <c r="O128" i="5"/>
  <c r="N128" i="5"/>
  <c r="M128" i="5"/>
  <c r="L128" i="5"/>
  <c r="K128" i="5"/>
  <c r="J128" i="5"/>
  <c r="I128" i="5"/>
  <c r="H128" i="5"/>
  <c r="G128" i="5"/>
  <c r="F128" i="5"/>
  <c r="E128" i="5"/>
  <c r="D128" i="5"/>
  <c r="C128" i="5"/>
  <c r="B128" i="5"/>
  <c r="BB124" i="5"/>
  <c r="BT123" i="5"/>
  <c r="BQ123" i="5"/>
  <c r="BN123" i="5"/>
  <c r="BM123" i="5"/>
  <c r="BK123" i="5"/>
  <c r="BH123" i="5"/>
  <c r="BB123" i="5"/>
  <c r="AS123" i="5"/>
  <c r="AJ122" i="5"/>
  <c r="AI122" i="5"/>
  <c r="AH122" i="5"/>
  <c r="AG122" i="5"/>
  <c r="AF122" i="5"/>
  <c r="AE122" i="5"/>
  <c r="AD122" i="5"/>
  <c r="AC122" i="5"/>
  <c r="AB122" i="5"/>
  <c r="AA122" i="5"/>
  <c r="Z122" i="5"/>
  <c r="Y122" i="5"/>
  <c r="X122" i="5"/>
  <c r="W122" i="5"/>
  <c r="V122" i="5"/>
  <c r="U122" i="5"/>
  <c r="T122" i="5"/>
  <c r="S122" i="5"/>
  <c r="R122" i="5"/>
  <c r="Q122" i="5"/>
  <c r="P122" i="5"/>
  <c r="O122" i="5"/>
  <c r="N122" i="5"/>
  <c r="M122" i="5"/>
  <c r="L122" i="5"/>
  <c r="K122" i="5"/>
  <c r="J122" i="5"/>
  <c r="I122" i="5"/>
  <c r="H122" i="5"/>
  <c r="G122" i="5"/>
  <c r="F122" i="5"/>
  <c r="E122" i="5"/>
  <c r="D122" i="5"/>
  <c r="C122" i="5"/>
  <c r="B122" i="5"/>
  <c r="AJ121" i="5"/>
  <c r="AI121" i="5"/>
  <c r="AH121" i="5"/>
  <c r="AG121" i="5"/>
  <c r="AF121" i="5"/>
  <c r="AE121" i="5"/>
  <c r="AD121" i="5"/>
  <c r="AC121" i="5"/>
  <c r="AB121" i="5"/>
  <c r="AA121" i="5"/>
  <c r="Z121" i="5"/>
  <c r="Y121" i="5"/>
  <c r="X121" i="5"/>
  <c r="W121" i="5"/>
  <c r="V121" i="5"/>
  <c r="U121" i="5"/>
  <c r="T121" i="5"/>
  <c r="S121" i="5"/>
  <c r="R121" i="5"/>
  <c r="Q121" i="5"/>
  <c r="P121" i="5"/>
  <c r="O121" i="5"/>
  <c r="N121" i="5"/>
  <c r="M121" i="5"/>
  <c r="L121" i="5"/>
  <c r="K121" i="5"/>
  <c r="J121" i="5"/>
  <c r="I121" i="5"/>
  <c r="H121" i="5"/>
  <c r="G121" i="5"/>
  <c r="F121" i="5"/>
  <c r="E121" i="5"/>
  <c r="D121" i="5"/>
  <c r="C121" i="5"/>
  <c r="B121" i="5"/>
  <c r="AJ120" i="5"/>
  <c r="AI120" i="5"/>
  <c r="AH120" i="5"/>
  <c r="AG120" i="5"/>
  <c r="AF120" i="5"/>
  <c r="AE120" i="5"/>
  <c r="AD120" i="5"/>
  <c r="AC120" i="5"/>
  <c r="AB120" i="5"/>
  <c r="AA120" i="5"/>
  <c r="Z120" i="5"/>
  <c r="Y120" i="5"/>
  <c r="X120" i="5"/>
  <c r="W120" i="5"/>
  <c r="V120" i="5"/>
  <c r="U120" i="5"/>
  <c r="T120" i="5"/>
  <c r="S120" i="5"/>
  <c r="R120" i="5"/>
  <c r="Q120" i="5"/>
  <c r="P120" i="5"/>
  <c r="O120" i="5"/>
  <c r="N120" i="5"/>
  <c r="M120" i="5"/>
  <c r="L120" i="5"/>
  <c r="K120" i="5"/>
  <c r="J120" i="5"/>
  <c r="I120" i="5"/>
  <c r="H120" i="5"/>
  <c r="G120" i="5"/>
  <c r="F120" i="5"/>
  <c r="E120" i="5"/>
  <c r="D120" i="5"/>
  <c r="C120" i="5"/>
  <c r="B120" i="5"/>
  <c r="BU119" i="5"/>
  <c r="BT119" i="5"/>
  <c r="BS119" i="5"/>
  <c r="BR119" i="5"/>
  <c r="BQ119" i="5"/>
  <c r="BP119" i="5"/>
  <c r="BO119" i="5"/>
  <c r="BN119" i="5"/>
  <c r="BM119" i="5"/>
  <c r="BL119" i="5"/>
  <c r="BK119" i="5"/>
  <c r="BJ119" i="5"/>
  <c r="BI119" i="5"/>
  <c r="BH119" i="5"/>
  <c r="BG119" i="5"/>
  <c r="BF119" i="5"/>
  <c r="BE119" i="5"/>
  <c r="BD119" i="5"/>
  <c r="BC119" i="5"/>
  <c r="BB119" i="5"/>
  <c r="BA119" i="5"/>
  <c r="AZ119" i="5"/>
  <c r="AY119" i="5"/>
  <c r="AX119" i="5"/>
  <c r="AW119" i="5"/>
  <c r="AV119" i="5"/>
  <c r="AU119" i="5"/>
  <c r="AT119" i="5"/>
  <c r="AS119" i="5"/>
  <c r="AR119" i="5"/>
  <c r="AQ119" i="5"/>
  <c r="AP119" i="5"/>
  <c r="AO119" i="5"/>
  <c r="AN119" i="5"/>
  <c r="AM119" i="5"/>
  <c r="AJ119" i="5"/>
  <c r="AI119" i="5"/>
  <c r="AH119" i="5"/>
  <c r="AG119" i="5"/>
  <c r="AF119" i="5"/>
  <c r="AE119" i="5"/>
  <c r="AD119" i="5"/>
  <c r="AC119" i="5"/>
  <c r="AB119" i="5"/>
  <c r="AA119" i="5"/>
  <c r="Z119" i="5"/>
  <c r="Y119" i="5"/>
  <c r="X119" i="5"/>
  <c r="W119" i="5"/>
  <c r="V119" i="5"/>
  <c r="U119" i="5"/>
  <c r="T119" i="5"/>
  <c r="S119" i="5"/>
  <c r="R119" i="5"/>
  <c r="Q119" i="5"/>
  <c r="P119" i="5"/>
  <c r="O119" i="5"/>
  <c r="N119" i="5"/>
  <c r="M119" i="5"/>
  <c r="L119" i="5"/>
  <c r="K119" i="5"/>
  <c r="J119" i="5"/>
  <c r="I119" i="5"/>
  <c r="H119" i="5"/>
  <c r="G119" i="5"/>
  <c r="F119" i="5"/>
  <c r="E119" i="5"/>
  <c r="D119" i="5"/>
  <c r="C119" i="5"/>
  <c r="B119" i="5"/>
  <c r="AJ118" i="5"/>
  <c r="AI118" i="5"/>
  <c r="AH118" i="5"/>
  <c r="AG118" i="5"/>
  <c r="AF118" i="5"/>
  <c r="AE118" i="5"/>
  <c r="AD118" i="5"/>
  <c r="AC118" i="5"/>
  <c r="AB118" i="5"/>
  <c r="AA118" i="5"/>
  <c r="Z118" i="5"/>
  <c r="Y118" i="5"/>
  <c r="X118" i="5"/>
  <c r="W118" i="5"/>
  <c r="V118" i="5"/>
  <c r="U118" i="5"/>
  <c r="T118" i="5"/>
  <c r="S118" i="5"/>
  <c r="R118" i="5"/>
  <c r="Q118" i="5"/>
  <c r="P118" i="5"/>
  <c r="O118" i="5"/>
  <c r="N118" i="5"/>
  <c r="M118" i="5"/>
  <c r="L118" i="5"/>
  <c r="K118" i="5"/>
  <c r="J118" i="5"/>
  <c r="I118" i="5"/>
  <c r="H118" i="5"/>
  <c r="G118" i="5"/>
  <c r="F118" i="5"/>
  <c r="E118" i="5"/>
  <c r="D118" i="5"/>
  <c r="C118" i="5"/>
  <c r="B118" i="5"/>
  <c r="BU117" i="5"/>
  <c r="BT117" i="5"/>
  <c r="BS117" i="5"/>
  <c r="BR117" i="5"/>
  <c r="BR110" i="5" s="1"/>
  <c r="BQ117" i="5"/>
  <c r="BP117" i="5"/>
  <c r="BO117" i="5"/>
  <c r="BN117" i="5"/>
  <c r="BN110" i="5" s="1"/>
  <c r="BM117" i="5"/>
  <c r="BL117" i="5"/>
  <c r="BK117" i="5"/>
  <c r="BJ117" i="5"/>
  <c r="BJ110" i="5" s="1"/>
  <c r="BI117" i="5"/>
  <c r="BH117" i="5"/>
  <c r="BG117" i="5"/>
  <c r="BF117" i="5"/>
  <c r="BF110" i="5" s="1"/>
  <c r="BE117" i="5"/>
  <c r="BD117" i="5"/>
  <c r="BC117" i="5"/>
  <c r="BB117" i="5"/>
  <c r="BB110" i="5" s="1"/>
  <c r="BA117" i="5"/>
  <c r="AZ117" i="5"/>
  <c r="AY117" i="5"/>
  <c r="AX117" i="5"/>
  <c r="AX110" i="5" s="1"/>
  <c r="AW117" i="5"/>
  <c r="AV117" i="5"/>
  <c r="AU117" i="5"/>
  <c r="AT117" i="5"/>
  <c r="AT110" i="5" s="1"/>
  <c r="AS117" i="5"/>
  <c r="AR117" i="5"/>
  <c r="AQ117" i="5"/>
  <c r="AP117" i="5"/>
  <c r="AP110" i="5" s="1"/>
  <c r="AO117" i="5"/>
  <c r="AN117" i="5"/>
  <c r="AM117" i="5"/>
  <c r="AJ117" i="5"/>
  <c r="AI117" i="5"/>
  <c r="AH117" i="5"/>
  <c r="AG117" i="5"/>
  <c r="AF117" i="5"/>
  <c r="AF115" i="5" s="1"/>
  <c r="AE117" i="5"/>
  <c r="AD117" i="5"/>
  <c r="AC117" i="5"/>
  <c r="AB117" i="5"/>
  <c r="AA117" i="5"/>
  <c r="Z117" i="5"/>
  <c r="Y117" i="5"/>
  <c r="X117" i="5"/>
  <c r="X115" i="5" s="1"/>
  <c r="W117" i="5"/>
  <c r="V117" i="5"/>
  <c r="U117" i="5"/>
  <c r="T117" i="5"/>
  <c r="S117" i="5"/>
  <c r="R117" i="5"/>
  <c r="Q117" i="5"/>
  <c r="P117" i="5"/>
  <c r="P115" i="5" s="1"/>
  <c r="O117" i="5"/>
  <c r="N117" i="5"/>
  <c r="M117" i="5"/>
  <c r="L117" i="5"/>
  <c r="K117" i="5"/>
  <c r="J117" i="5"/>
  <c r="I117" i="5"/>
  <c r="H117" i="5"/>
  <c r="H115" i="5" s="1"/>
  <c r="G117" i="5"/>
  <c r="F117" i="5"/>
  <c r="E117" i="5"/>
  <c r="D117" i="5"/>
  <c r="C117" i="5"/>
  <c r="B117" i="5"/>
  <c r="BU116" i="5"/>
  <c r="BT116" i="5"/>
  <c r="BT110" i="5" s="1"/>
  <c r="BS116" i="5"/>
  <c r="BR116" i="5"/>
  <c r="BQ116" i="5"/>
  <c r="BP116" i="5"/>
  <c r="BP110" i="5" s="1"/>
  <c r="BO116" i="5"/>
  <c r="BN116" i="5"/>
  <c r="BM116" i="5"/>
  <c r="BL116" i="5"/>
  <c r="BL110" i="5" s="1"/>
  <c r="BK116" i="5"/>
  <c r="BJ116" i="5"/>
  <c r="BI116" i="5"/>
  <c r="BH116" i="5"/>
  <c r="BH110" i="5" s="1"/>
  <c r="BG116" i="5"/>
  <c r="BF116" i="5"/>
  <c r="BE116" i="5"/>
  <c r="BD116" i="5"/>
  <c r="BD110" i="5" s="1"/>
  <c r="BC116" i="5"/>
  <c r="BB116" i="5"/>
  <c r="BA116" i="5"/>
  <c r="AZ116" i="5"/>
  <c r="AZ110" i="5" s="1"/>
  <c r="AY116" i="5"/>
  <c r="AX116" i="5"/>
  <c r="AW116" i="5"/>
  <c r="AV116" i="5"/>
  <c r="AV110" i="5" s="1"/>
  <c r="AU116" i="5"/>
  <c r="AT116" i="5"/>
  <c r="AS116" i="5"/>
  <c r="AR116" i="5"/>
  <c r="AR110" i="5" s="1"/>
  <c r="AQ116" i="5"/>
  <c r="AP116" i="5"/>
  <c r="AO116" i="5"/>
  <c r="AN116" i="5"/>
  <c r="AN110" i="5" s="1"/>
  <c r="AM116" i="5"/>
  <c r="AJ116" i="5"/>
  <c r="AI116" i="5"/>
  <c r="AH116" i="5"/>
  <c r="AG116" i="5"/>
  <c r="AF116" i="5"/>
  <c r="AE116" i="5"/>
  <c r="AD116" i="5"/>
  <c r="AD115" i="5" s="1"/>
  <c r="AC116" i="5"/>
  <c r="AB116" i="5"/>
  <c r="AA116" i="5"/>
  <c r="Z116" i="5"/>
  <c r="Z115" i="5" s="1"/>
  <c r="Y116" i="5"/>
  <c r="X116" i="5"/>
  <c r="W116" i="5"/>
  <c r="V116" i="5"/>
  <c r="V115" i="5" s="1"/>
  <c r="U116" i="5"/>
  <c r="T116" i="5"/>
  <c r="S116" i="5"/>
  <c r="R116" i="5"/>
  <c r="R115" i="5" s="1"/>
  <c r="Q116" i="5"/>
  <c r="P116" i="5"/>
  <c r="O116" i="5"/>
  <c r="N116" i="5"/>
  <c r="N115" i="5" s="1"/>
  <c r="M116" i="5"/>
  <c r="L116" i="5"/>
  <c r="K116" i="5"/>
  <c r="J116" i="5"/>
  <c r="J115" i="5" s="1"/>
  <c r="I116" i="5"/>
  <c r="H116" i="5"/>
  <c r="G116" i="5"/>
  <c r="F116" i="5"/>
  <c r="F115" i="5" s="1"/>
  <c r="E116" i="5"/>
  <c r="D116" i="5"/>
  <c r="C116" i="5"/>
  <c r="B116" i="5"/>
  <c r="B115" i="5" s="1"/>
  <c r="BU115" i="5"/>
  <c r="BT115" i="5"/>
  <c r="BT114" i="5" s="1" a="1"/>
  <c r="BT114" i="5" s="1"/>
  <c r="BT108" i="5" s="1"/>
  <c r="BS115" i="5"/>
  <c r="BR115" i="5"/>
  <c r="BQ115" i="5"/>
  <c r="BQ114" i="5" s="1" a="1"/>
  <c r="BQ114" i="5" s="1"/>
  <c r="BQ108" i="5" s="1"/>
  <c r="BP115" i="5"/>
  <c r="BP114" i="5" s="1" a="1"/>
  <c r="BP114" i="5" s="1"/>
  <c r="BP108" i="5" s="1"/>
  <c r="BO115" i="5"/>
  <c r="BN115" i="5"/>
  <c r="BM115" i="5"/>
  <c r="BL115" i="5"/>
  <c r="BK115" i="5"/>
  <c r="BK114" i="5" s="1" a="1"/>
  <c r="BK114" i="5" s="1"/>
  <c r="BK108" i="5" s="1"/>
  <c r="BJ115" i="5"/>
  <c r="BI115" i="5"/>
  <c r="BI118" i="5" s="1" a="1"/>
  <c r="BI118" i="5" s="1"/>
  <c r="BH115" i="5"/>
  <c r="BG115" i="5"/>
  <c r="BF115" i="5"/>
  <c r="BE115" i="5"/>
  <c r="BE118" i="5" s="1" a="1"/>
  <c r="BE118" i="5" s="1"/>
  <c r="BD115" i="5"/>
  <c r="BC115" i="5"/>
  <c r="BB115" i="5"/>
  <c r="BA115" i="5"/>
  <c r="BA118" i="5" s="1" a="1"/>
  <c r="BA118" i="5" s="1"/>
  <c r="BA111" i="5" s="1"/>
  <c r="AZ115" i="5"/>
  <c r="AZ114" i="5" s="1" a="1"/>
  <c r="AZ114" i="5" s="1"/>
  <c r="AZ108" i="5" s="1"/>
  <c r="AY115" i="5"/>
  <c r="AX115" i="5"/>
  <c r="AW115" i="5"/>
  <c r="AW118" i="5" s="1" a="1"/>
  <c r="AW118" i="5" s="1"/>
  <c r="AV115" i="5"/>
  <c r="AV114" i="5" s="1" a="1"/>
  <c r="AV114" i="5" s="1"/>
  <c r="AV108" i="5" s="1"/>
  <c r="AU115" i="5"/>
  <c r="AT115" i="5"/>
  <c r="AS115" i="5"/>
  <c r="AS118" i="5" s="1" a="1"/>
  <c r="AS118" i="5" s="1"/>
  <c r="AR115" i="5"/>
  <c r="AR114" i="5" s="1" a="1"/>
  <c r="AR114" i="5" s="1"/>
  <c r="AR108" i="5" s="1"/>
  <c r="AQ115" i="5"/>
  <c r="AP115" i="5"/>
  <c r="AO115" i="5"/>
  <c r="AO118" i="5" s="1" a="1"/>
  <c r="AO118" i="5" s="1"/>
  <c r="AN115" i="5"/>
  <c r="AM115" i="5"/>
  <c r="AH115" i="5"/>
  <c r="BU114" i="5" a="1"/>
  <c r="BU114" i="5" s="1"/>
  <c r="BS114" i="5" a="1"/>
  <c r="BS114" i="5" s="1"/>
  <c r="BO114" i="5" a="1"/>
  <c r="BO114" i="5" s="1"/>
  <c r="BO108" i="5" s="1"/>
  <c r="BM114" i="5" a="1"/>
  <c r="BM114" i="5" s="1"/>
  <c r="BM108" i="5" s="1"/>
  <c r="BL114" i="5" a="1"/>
  <c r="BL114" i="5" s="1"/>
  <c r="BL108" i="5" s="1"/>
  <c r="BH114" i="5" a="1"/>
  <c r="BH114" i="5" s="1"/>
  <c r="BH108" i="5" s="1"/>
  <c r="BG114" i="5" a="1"/>
  <c r="BG114" i="5" s="1"/>
  <c r="BG108" i="5" s="1"/>
  <c r="BD114" i="5" a="1"/>
  <c r="BD114" i="5" s="1"/>
  <c r="BD108" i="5" s="1"/>
  <c r="BC114" i="5" a="1"/>
  <c r="BC114" i="5" s="1"/>
  <c r="BA114" i="5" a="1"/>
  <c r="BA114" i="5" s="1"/>
  <c r="BA108" i="5" s="1"/>
  <c r="AY114" i="5" a="1"/>
  <c r="AY114" i="5" s="1"/>
  <c r="AY108" i="5" s="1"/>
  <c r="AW114" i="5" a="1"/>
  <c r="AW114" i="5" s="1"/>
  <c r="AW108" i="5" s="1"/>
  <c r="AN114" i="5" a="1"/>
  <c r="AN114" i="5" s="1"/>
  <c r="AN108" i="5" s="1"/>
  <c r="AJ114" i="5"/>
  <c r="AI114" i="5"/>
  <c r="AH114" i="5"/>
  <c r="AG114" i="5"/>
  <c r="AF114" i="5"/>
  <c r="AE114" i="5"/>
  <c r="AD114" i="5"/>
  <c r="AC114" i="5"/>
  <c r="AB114" i="5"/>
  <c r="AA114" i="5"/>
  <c r="Z114" i="5"/>
  <c r="Y114" i="5"/>
  <c r="X114" i="5"/>
  <c r="W114" i="5"/>
  <c r="V114" i="5"/>
  <c r="U114" i="5"/>
  <c r="T114" i="5"/>
  <c r="S114" i="5"/>
  <c r="R114" i="5"/>
  <c r="Q114" i="5"/>
  <c r="P114" i="5"/>
  <c r="O114" i="5"/>
  <c r="N114" i="5"/>
  <c r="M114" i="5"/>
  <c r="L114" i="5"/>
  <c r="K114" i="5"/>
  <c r="J114" i="5"/>
  <c r="I114" i="5"/>
  <c r="H114" i="5"/>
  <c r="G114" i="5"/>
  <c r="F114" i="5"/>
  <c r="E114" i="5"/>
  <c r="D114" i="5"/>
  <c r="C114" i="5"/>
  <c r="B114" i="5"/>
  <c r="AJ113" i="5"/>
  <c r="AI113" i="5"/>
  <c r="AH113" i="5"/>
  <c r="AG113" i="5"/>
  <c r="AF113" i="5"/>
  <c r="AE113" i="5"/>
  <c r="AD113" i="5"/>
  <c r="AC113" i="5"/>
  <c r="AB113" i="5"/>
  <c r="AA113" i="5"/>
  <c r="Z113" i="5"/>
  <c r="Y113" i="5"/>
  <c r="X113" i="5"/>
  <c r="W113" i="5"/>
  <c r="V113" i="5"/>
  <c r="U113" i="5"/>
  <c r="T113" i="5"/>
  <c r="S113" i="5"/>
  <c r="R113" i="5"/>
  <c r="Q113" i="5"/>
  <c r="P113" i="5"/>
  <c r="O113" i="5"/>
  <c r="N113" i="5"/>
  <c r="M113" i="5"/>
  <c r="L113" i="5"/>
  <c r="K113" i="5"/>
  <c r="J113" i="5"/>
  <c r="I113" i="5"/>
  <c r="H113" i="5"/>
  <c r="G113" i="5"/>
  <c r="F113" i="5"/>
  <c r="E113" i="5"/>
  <c r="D113" i="5"/>
  <c r="C113" i="5"/>
  <c r="B113" i="5"/>
  <c r="AJ112" i="5"/>
  <c r="AI112" i="5"/>
  <c r="AH112" i="5"/>
  <c r="AG112" i="5"/>
  <c r="AF112" i="5"/>
  <c r="AE112" i="5"/>
  <c r="AD112" i="5"/>
  <c r="AC112" i="5"/>
  <c r="AB112" i="5"/>
  <c r="AA112" i="5"/>
  <c r="Z112" i="5"/>
  <c r="Y112" i="5"/>
  <c r="X112" i="5"/>
  <c r="W112" i="5"/>
  <c r="V112" i="5"/>
  <c r="U112" i="5"/>
  <c r="T112" i="5"/>
  <c r="S112" i="5"/>
  <c r="R112" i="5"/>
  <c r="Q112" i="5"/>
  <c r="P112" i="5"/>
  <c r="O112" i="5"/>
  <c r="N112" i="5"/>
  <c r="M112" i="5"/>
  <c r="L112" i="5"/>
  <c r="K112" i="5"/>
  <c r="J112" i="5"/>
  <c r="I112" i="5"/>
  <c r="H112" i="5"/>
  <c r="G112" i="5"/>
  <c r="F112" i="5"/>
  <c r="E112" i="5"/>
  <c r="D112" i="5"/>
  <c r="C112" i="5"/>
  <c r="B112" i="5"/>
  <c r="BI111" i="5"/>
  <c r="BE111" i="5"/>
  <c r="AW111" i="5"/>
  <c r="AS111" i="5"/>
  <c r="AO111" i="5"/>
  <c r="AJ111" i="5"/>
  <c r="AI111" i="5"/>
  <c r="AH111" i="5"/>
  <c r="AG111" i="5"/>
  <c r="AF111" i="5"/>
  <c r="AE111" i="5"/>
  <c r="AD111" i="5"/>
  <c r="AC111" i="5"/>
  <c r="AB111" i="5"/>
  <c r="AA111" i="5"/>
  <c r="Z111" i="5"/>
  <c r="Y111" i="5"/>
  <c r="X111" i="5"/>
  <c r="W111" i="5"/>
  <c r="V111" i="5"/>
  <c r="U111" i="5"/>
  <c r="T111" i="5"/>
  <c r="S111" i="5"/>
  <c r="R111" i="5"/>
  <c r="Q111" i="5"/>
  <c r="P111" i="5"/>
  <c r="O111" i="5"/>
  <c r="N111" i="5"/>
  <c r="M111" i="5"/>
  <c r="L111" i="5"/>
  <c r="K111" i="5"/>
  <c r="J111" i="5"/>
  <c r="I111" i="5"/>
  <c r="H111" i="5"/>
  <c r="G111" i="5"/>
  <c r="F111" i="5"/>
  <c r="E111" i="5"/>
  <c r="D111" i="5"/>
  <c r="C111" i="5"/>
  <c r="B111" i="5"/>
  <c r="BU110" i="5"/>
  <c r="BS110" i="5"/>
  <c r="BQ110" i="5"/>
  <c r="BO110" i="5"/>
  <c r="BM110" i="5"/>
  <c r="BK110" i="5"/>
  <c r="BI110" i="5"/>
  <c r="BG110" i="5"/>
  <c r="BE110" i="5"/>
  <c r="BC110" i="5"/>
  <c r="BA110" i="5"/>
  <c r="AY110" i="5"/>
  <c r="AW110" i="5"/>
  <c r="AU110" i="5"/>
  <c r="AS110" i="5"/>
  <c r="AQ110" i="5"/>
  <c r="AO110" i="5"/>
  <c r="AM110" i="5"/>
  <c r="AJ110" i="5"/>
  <c r="AI110" i="5"/>
  <c r="AH110" i="5"/>
  <c r="AG110" i="5"/>
  <c r="AF110" i="5"/>
  <c r="AE110" i="5"/>
  <c r="AD110" i="5"/>
  <c r="AC110" i="5"/>
  <c r="AB110" i="5"/>
  <c r="AA110" i="5"/>
  <c r="Z110" i="5"/>
  <c r="Y110" i="5"/>
  <c r="X110" i="5"/>
  <c r="W110" i="5"/>
  <c r="V110" i="5"/>
  <c r="U110" i="5"/>
  <c r="T110" i="5"/>
  <c r="S110" i="5"/>
  <c r="R110" i="5"/>
  <c r="Q110" i="5"/>
  <c r="P110" i="5"/>
  <c r="O110" i="5"/>
  <c r="N110" i="5"/>
  <c r="M110" i="5"/>
  <c r="L110" i="5"/>
  <c r="K110" i="5"/>
  <c r="J110" i="5"/>
  <c r="I110" i="5"/>
  <c r="H110" i="5"/>
  <c r="G110" i="5"/>
  <c r="F110" i="5"/>
  <c r="E110" i="5"/>
  <c r="D110" i="5"/>
  <c r="C110" i="5"/>
  <c r="B110" i="5"/>
  <c r="BU109" i="5"/>
  <c r="BS109" i="5"/>
  <c r="BQ109" i="5"/>
  <c r="BO109" i="5"/>
  <c r="BM109" i="5"/>
  <c r="BK109" i="5"/>
  <c r="BI109" i="5"/>
  <c r="BG109" i="5"/>
  <c r="BE109" i="5"/>
  <c r="BC109" i="5"/>
  <c r="BA109" i="5"/>
  <c r="AY109" i="5"/>
  <c r="AW109" i="5"/>
  <c r="AU109" i="5"/>
  <c r="AQ109" i="5"/>
  <c r="AO109" i="5"/>
  <c r="AM109" i="5"/>
  <c r="AJ109" i="5"/>
  <c r="AI109" i="5"/>
  <c r="AH109" i="5"/>
  <c r="AG109" i="5"/>
  <c r="AF109" i="5"/>
  <c r="AE109" i="5"/>
  <c r="AD109" i="5"/>
  <c r="AC109" i="5"/>
  <c r="AB109" i="5"/>
  <c r="AA109" i="5"/>
  <c r="Z109" i="5"/>
  <c r="Y109" i="5"/>
  <c r="X109" i="5"/>
  <c r="W109" i="5"/>
  <c r="V109" i="5"/>
  <c r="U109" i="5"/>
  <c r="T109" i="5"/>
  <c r="S109" i="5"/>
  <c r="R109" i="5"/>
  <c r="Q109" i="5"/>
  <c r="P109" i="5"/>
  <c r="O109" i="5"/>
  <c r="N109" i="5"/>
  <c r="M109" i="5"/>
  <c r="L109" i="5"/>
  <c r="K109" i="5"/>
  <c r="J109" i="5"/>
  <c r="I109" i="5"/>
  <c r="H109" i="5"/>
  <c r="G109" i="5"/>
  <c r="F109" i="5"/>
  <c r="E109" i="5"/>
  <c r="D109" i="5"/>
  <c r="C109" i="5"/>
  <c r="B109" i="5"/>
  <c r="BU108" i="5"/>
  <c r="BS108" i="5"/>
  <c r="BC108" i="5"/>
  <c r="AJ108" i="5"/>
  <c r="AI108" i="5"/>
  <c r="AH108" i="5"/>
  <c r="AG108" i="5"/>
  <c r="AF108" i="5"/>
  <c r="AE108" i="5"/>
  <c r="AD108" i="5"/>
  <c r="AC108" i="5"/>
  <c r="AB108" i="5"/>
  <c r="AA108" i="5"/>
  <c r="Z108" i="5"/>
  <c r="Y108" i="5"/>
  <c r="X108" i="5"/>
  <c r="W108" i="5"/>
  <c r="V108" i="5"/>
  <c r="U108" i="5"/>
  <c r="T108" i="5"/>
  <c r="S108" i="5"/>
  <c r="R108" i="5"/>
  <c r="Q108" i="5"/>
  <c r="P108" i="5"/>
  <c r="O108" i="5"/>
  <c r="N108" i="5"/>
  <c r="M108" i="5"/>
  <c r="L108" i="5"/>
  <c r="K108" i="5"/>
  <c r="J108" i="5"/>
  <c r="I108" i="5"/>
  <c r="H108" i="5"/>
  <c r="G108" i="5"/>
  <c r="F108" i="5"/>
  <c r="E108" i="5"/>
  <c r="D108" i="5"/>
  <c r="C108" i="5"/>
  <c r="B108" i="5"/>
  <c r="AJ107" i="5"/>
  <c r="AI107" i="5"/>
  <c r="AH107" i="5"/>
  <c r="AG107" i="5"/>
  <c r="AF107" i="5"/>
  <c r="AE107" i="5"/>
  <c r="AD107" i="5"/>
  <c r="AC107" i="5"/>
  <c r="AB107" i="5"/>
  <c r="AA107" i="5"/>
  <c r="Z107" i="5"/>
  <c r="Y107" i="5"/>
  <c r="X107" i="5"/>
  <c r="W107" i="5"/>
  <c r="V107" i="5"/>
  <c r="U107" i="5"/>
  <c r="T107" i="5"/>
  <c r="S107" i="5"/>
  <c r="R107" i="5"/>
  <c r="Q107" i="5"/>
  <c r="P107" i="5"/>
  <c r="O107" i="5"/>
  <c r="N107" i="5"/>
  <c r="M107" i="5"/>
  <c r="L107" i="5"/>
  <c r="K107" i="5"/>
  <c r="J107" i="5"/>
  <c r="I107" i="5"/>
  <c r="H107" i="5"/>
  <c r="G107" i="5"/>
  <c r="F107" i="5"/>
  <c r="E107" i="5"/>
  <c r="D107" i="5"/>
  <c r="C107" i="5"/>
  <c r="B107" i="5"/>
  <c r="DF106" i="5"/>
  <c r="DE106" i="5"/>
  <c r="DD106" i="5"/>
  <c r="DC106" i="5"/>
  <c r="DB106" i="5"/>
  <c r="DA106" i="5"/>
  <c r="CZ106" i="5"/>
  <c r="CY106" i="5"/>
  <c r="CX106" i="5"/>
  <c r="CW106" i="5"/>
  <c r="CV106" i="5"/>
  <c r="CU106" i="5"/>
  <c r="CT106" i="5"/>
  <c r="CS106" i="5"/>
  <c r="CR106" i="5"/>
  <c r="CQ106" i="5"/>
  <c r="CP106" i="5"/>
  <c r="CO106" i="5"/>
  <c r="CN106" i="5"/>
  <c r="CM106" i="5"/>
  <c r="CL106" i="5"/>
  <c r="CK106" i="5"/>
  <c r="CJ106" i="5"/>
  <c r="CI106" i="5"/>
  <c r="CH106" i="5"/>
  <c r="CG106" i="5"/>
  <c r="CF106" i="5"/>
  <c r="CE106" i="5"/>
  <c r="CD106" i="5"/>
  <c r="CC106" i="5"/>
  <c r="CB106" i="5"/>
  <c r="CA106" i="5"/>
  <c r="BZ106" i="5"/>
  <c r="BY106" i="5"/>
  <c r="BX106" i="5"/>
  <c r="BU106" i="5"/>
  <c r="BT106" i="5"/>
  <c r="BS106" i="5"/>
  <c r="BR106" i="5"/>
  <c r="BQ106" i="5"/>
  <c r="BP106" i="5"/>
  <c r="BO106" i="5"/>
  <c r="BN106" i="5"/>
  <c r="BM106" i="5"/>
  <c r="BL106" i="5"/>
  <c r="BK106" i="5"/>
  <c r="BJ106" i="5"/>
  <c r="BI106" i="5"/>
  <c r="BH106" i="5"/>
  <c r="BG106" i="5"/>
  <c r="BF106" i="5"/>
  <c r="BE106" i="5"/>
  <c r="BD106" i="5"/>
  <c r="BC106" i="5"/>
  <c r="BB106" i="5"/>
  <c r="BA106" i="5"/>
  <c r="AZ106" i="5"/>
  <c r="AY106" i="5"/>
  <c r="AX106" i="5"/>
  <c r="AW106" i="5"/>
  <c r="AV106" i="5"/>
  <c r="AU106" i="5"/>
  <c r="AT106" i="5"/>
  <c r="AS106" i="5"/>
  <c r="AR106" i="5"/>
  <c r="AQ106" i="5"/>
  <c r="AP106" i="5"/>
  <c r="AO106" i="5"/>
  <c r="AN106" i="5"/>
  <c r="AM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X106" i="5"/>
  <c r="W106" i="5"/>
  <c r="V106" i="5"/>
  <c r="U106" i="5"/>
  <c r="T106" i="5"/>
  <c r="S106" i="5"/>
  <c r="R106" i="5"/>
  <c r="Q106" i="5"/>
  <c r="P106" i="5"/>
  <c r="O106" i="5"/>
  <c r="N106" i="5"/>
  <c r="M106" i="5"/>
  <c r="L106" i="5"/>
  <c r="K106" i="5"/>
  <c r="J106" i="5"/>
  <c r="I106" i="5"/>
  <c r="H106" i="5"/>
  <c r="G106" i="5"/>
  <c r="F106" i="5"/>
  <c r="E106" i="5"/>
  <c r="D106" i="5"/>
  <c r="C106" i="5"/>
  <c r="B106" i="5"/>
  <c r="BI114" i="5" l="1" a="1"/>
  <c r="BI114" i="5" s="1"/>
  <c r="BI108" i="5" s="1"/>
  <c r="C115" i="5"/>
  <c r="G115" i="5"/>
  <c r="K115" i="5"/>
  <c r="O115" i="5"/>
  <c r="S115" i="5"/>
  <c r="W115" i="5"/>
  <c r="AA115" i="5"/>
  <c r="AE115" i="5"/>
  <c r="AI115" i="5"/>
  <c r="BH109" i="5"/>
  <c r="AO114" i="5" a="1"/>
  <c r="AO114" i="5" s="1"/>
  <c r="AO108" i="5" s="1"/>
  <c r="AR109" i="5"/>
  <c r="BD109" i="5"/>
  <c r="BT109" i="5"/>
  <c r="E115" i="5"/>
  <c r="I115" i="5"/>
  <c r="M115" i="5"/>
  <c r="Q115" i="5"/>
  <c r="U115" i="5"/>
  <c r="Y115" i="5"/>
  <c r="AC115" i="5"/>
  <c r="AG115" i="5"/>
  <c r="D115" i="5"/>
  <c r="L115" i="5"/>
  <c r="T115" i="5"/>
  <c r="AB115" i="5"/>
  <c r="AJ115" i="5"/>
  <c r="AN109" i="5"/>
  <c r="AZ109" i="5"/>
  <c r="BP109" i="5"/>
  <c r="AV109" i="5"/>
  <c r="BL109" i="5"/>
  <c r="AK135" i="5"/>
  <c r="AM118" i="5" a="1"/>
  <c r="AM118" i="5" s="1"/>
  <c r="AM111" i="5" s="1"/>
  <c r="AQ118" i="5" a="1"/>
  <c r="AQ118" i="5" s="1"/>
  <c r="AQ111" i="5" s="1"/>
  <c r="AU118" i="5" a="1"/>
  <c r="AU118" i="5" s="1"/>
  <c r="AU111" i="5" s="1"/>
  <c r="AY118" i="5" a="1"/>
  <c r="AY118" i="5" s="1"/>
  <c r="AY111" i="5" s="1"/>
  <c r="BC118" i="5" a="1"/>
  <c r="BC118" i="5" s="1"/>
  <c r="BC111" i="5" s="1"/>
  <c r="BG118" i="5" a="1"/>
  <c r="BG118" i="5" s="1"/>
  <c r="BG111" i="5" s="1"/>
  <c r="BK118" i="5" a="1"/>
  <c r="BK118" i="5" s="1"/>
  <c r="BK111" i="5" s="1"/>
  <c r="BO118" i="5" a="1"/>
  <c r="BO118" i="5" s="1"/>
  <c r="BO111" i="5" s="1"/>
  <c r="BS118" i="5" a="1"/>
  <c r="BS118" i="5" s="1"/>
  <c r="BS111" i="5" s="1"/>
  <c r="AN118" i="5" a="1"/>
  <c r="AN118" i="5" s="1"/>
  <c r="AN111" i="5" s="1"/>
  <c r="AR118" i="5" a="1"/>
  <c r="AR118" i="5" s="1"/>
  <c r="AR111" i="5" s="1"/>
  <c r="AV118" i="5" a="1"/>
  <c r="AV118" i="5" s="1"/>
  <c r="AV111" i="5" s="1"/>
  <c r="AZ118" i="5" a="1"/>
  <c r="AZ118" i="5" s="1"/>
  <c r="AZ111" i="5" s="1"/>
  <c r="BD118" i="5" a="1"/>
  <c r="BD118" i="5" s="1"/>
  <c r="BD111" i="5" s="1"/>
  <c r="BH118" i="5" a="1"/>
  <c r="BH118" i="5" s="1"/>
  <c r="BH111" i="5" s="1"/>
  <c r="BL118" i="5" a="1"/>
  <c r="BL118" i="5" s="1"/>
  <c r="BL111" i="5" s="1"/>
  <c r="BP118" i="5" a="1"/>
  <c r="BP118" i="5" s="1"/>
  <c r="BP111" i="5" s="1"/>
  <c r="BT118" i="5" a="1"/>
  <c r="BT118" i="5" s="1"/>
  <c r="BT111" i="5" s="1"/>
  <c r="BM118" i="5" a="1"/>
  <c r="BM118" i="5" s="1"/>
  <c r="BM111" i="5" s="1"/>
  <c r="BQ118" i="5" a="1"/>
  <c r="BQ118" i="5" s="1"/>
  <c r="BQ111" i="5" s="1"/>
  <c r="BU118" i="5" a="1"/>
  <c r="BU118" i="5" s="1"/>
  <c r="BU111" i="5" s="1"/>
  <c r="AS109" i="5"/>
  <c r="AS114" i="5" a="1"/>
  <c r="AS114" i="5" s="1"/>
  <c r="AS108" i="5" s="1"/>
  <c r="BE114" i="5" a="1"/>
  <c r="BE114" i="5" s="1"/>
  <c r="BE108" i="5" s="1"/>
  <c r="AP114" i="5" a="1"/>
  <c r="AP114" i="5" s="1"/>
  <c r="AP109" i="5"/>
  <c r="AT114" i="5" a="1"/>
  <c r="AT114" i="5" s="1"/>
  <c r="AT109" i="5"/>
  <c r="AX114" i="5" a="1"/>
  <c r="AX114" i="5" s="1"/>
  <c r="AX109" i="5"/>
  <c r="BB114" i="5" a="1"/>
  <c r="BB114" i="5" s="1"/>
  <c r="BB109" i="5"/>
  <c r="BF114" i="5" a="1"/>
  <c r="BF114" i="5" s="1"/>
  <c r="BF109" i="5"/>
  <c r="BJ114" i="5" a="1"/>
  <c r="BJ114" i="5" s="1"/>
  <c r="BJ109" i="5"/>
  <c r="BN114" i="5" a="1"/>
  <c r="BN114" i="5" s="1"/>
  <c r="BN109" i="5"/>
  <c r="BR114" i="5" a="1"/>
  <c r="BR114" i="5" s="1"/>
  <c r="BR109" i="5"/>
  <c r="AQ114" i="5" a="1"/>
  <c r="AQ114" i="5" s="1"/>
  <c r="AP118" i="5" a="1"/>
  <c r="AP118" i="5" s="1"/>
  <c r="AP111" i="5" s="1"/>
  <c r="AT118" i="5" a="1"/>
  <c r="AT118" i="5" s="1"/>
  <c r="AT111" i="5" s="1"/>
  <c r="AX118" i="5" a="1"/>
  <c r="AX118" i="5" s="1"/>
  <c r="AX111" i="5" s="1"/>
  <c r="BB118" i="5" a="1"/>
  <c r="BB118" i="5" s="1"/>
  <c r="BB111" i="5" s="1"/>
  <c r="BF118" i="5" a="1"/>
  <c r="BF118" i="5" s="1"/>
  <c r="BF111" i="5" s="1"/>
  <c r="BJ118" i="5" a="1"/>
  <c r="BJ118" i="5" s="1"/>
  <c r="BJ111" i="5" s="1"/>
  <c r="BN118" i="5" a="1"/>
  <c r="BN118" i="5" s="1"/>
  <c r="BN111" i="5" s="1"/>
  <c r="BR118" i="5" a="1"/>
  <c r="BR118" i="5" s="1"/>
  <c r="BR111" i="5" s="1"/>
  <c r="AM114" i="5" a="1"/>
  <c r="AM114" i="5" s="1"/>
  <c r="AU114" i="5" a="1"/>
  <c r="AU114" i="5" s="1"/>
  <c r="AK131" i="5"/>
  <c r="AJ131" i="4"/>
  <c r="AI131" i="4"/>
  <c r="AH131" i="4"/>
  <c r="AG131" i="4"/>
  <c r="AF131" i="4"/>
  <c r="AE131" i="4"/>
  <c r="AD131" i="4"/>
  <c r="AC131" i="4"/>
  <c r="AB131" i="4"/>
  <c r="AA131" i="4"/>
  <c r="Z131" i="4"/>
  <c r="Y131" i="4"/>
  <c r="X131" i="4"/>
  <c r="W131" i="4"/>
  <c r="V131" i="4"/>
  <c r="U131" i="4"/>
  <c r="T131" i="4"/>
  <c r="S131" i="4"/>
  <c r="R131" i="4"/>
  <c r="Q131" i="4"/>
  <c r="P131" i="4"/>
  <c r="O131" i="4"/>
  <c r="N131" i="4"/>
  <c r="M131" i="4"/>
  <c r="L131" i="4"/>
  <c r="K131" i="4"/>
  <c r="J131" i="4"/>
  <c r="I131" i="4"/>
  <c r="H131" i="4"/>
  <c r="G131" i="4"/>
  <c r="F131" i="4"/>
  <c r="E131" i="4"/>
  <c r="D131" i="4"/>
  <c r="C131" i="4"/>
  <c r="B131" i="4"/>
  <c r="AJ129" i="4"/>
  <c r="AI129" i="4"/>
  <c r="AH129" i="4"/>
  <c r="AG129" i="4"/>
  <c r="AF129" i="4"/>
  <c r="AE129" i="4"/>
  <c r="AD129" i="4"/>
  <c r="AC129" i="4"/>
  <c r="AB129" i="4"/>
  <c r="AA129" i="4"/>
  <c r="Z129" i="4"/>
  <c r="Y129" i="4"/>
  <c r="X129" i="4"/>
  <c r="W129" i="4"/>
  <c r="V129" i="4"/>
  <c r="U129" i="4"/>
  <c r="T129" i="4"/>
  <c r="S129" i="4"/>
  <c r="R129" i="4"/>
  <c r="Q129" i="4"/>
  <c r="P129" i="4"/>
  <c r="O129" i="4"/>
  <c r="N129" i="4"/>
  <c r="M129" i="4"/>
  <c r="L129" i="4"/>
  <c r="K129" i="4"/>
  <c r="J129" i="4"/>
  <c r="I129" i="4"/>
  <c r="H129" i="4"/>
  <c r="G129" i="4"/>
  <c r="F129" i="4"/>
  <c r="E129" i="4"/>
  <c r="D129" i="4"/>
  <c r="C129" i="4"/>
  <c r="B129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X128" i="4"/>
  <c r="W128" i="4"/>
  <c r="V128" i="4"/>
  <c r="U128" i="4"/>
  <c r="T128" i="4"/>
  <c r="S128" i="4"/>
  <c r="R128" i="4"/>
  <c r="Q128" i="4"/>
  <c r="P128" i="4"/>
  <c r="O128" i="4"/>
  <c r="N128" i="4"/>
  <c r="M128" i="4"/>
  <c r="L128" i="4"/>
  <c r="K128" i="4"/>
  <c r="J128" i="4"/>
  <c r="I128" i="4"/>
  <c r="H128" i="4"/>
  <c r="G128" i="4"/>
  <c r="F128" i="4"/>
  <c r="E128" i="4"/>
  <c r="D128" i="4"/>
  <c r="C128" i="4"/>
  <c r="B128" i="4"/>
  <c r="BB124" i="4"/>
  <c r="BT123" i="4"/>
  <c r="BQ123" i="4"/>
  <c r="BN123" i="4"/>
  <c r="BM123" i="4"/>
  <c r="BK123" i="4"/>
  <c r="BH123" i="4"/>
  <c r="BB123" i="4"/>
  <c r="AS123" i="4"/>
  <c r="AJ122" i="4"/>
  <c r="AI122" i="4"/>
  <c r="AH122" i="4"/>
  <c r="AG122" i="4"/>
  <c r="AF122" i="4"/>
  <c r="AE122" i="4"/>
  <c r="AD122" i="4"/>
  <c r="AC122" i="4"/>
  <c r="AB122" i="4"/>
  <c r="AA122" i="4"/>
  <c r="Z122" i="4"/>
  <c r="Y122" i="4"/>
  <c r="X122" i="4"/>
  <c r="W122" i="4"/>
  <c r="V122" i="4"/>
  <c r="U122" i="4"/>
  <c r="T122" i="4"/>
  <c r="S122" i="4"/>
  <c r="R122" i="4"/>
  <c r="Q122" i="4"/>
  <c r="P122" i="4"/>
  <c r="O122" i="4"/>
  <c r="N122" i="4"/>
  <c r="M122" i="4"/>
  <c r="L122" i="4"/>
  <c r="K122" i="4"/>
  <c r="J122" i="4"/>
  <c r="I122" i="4"/>
  <c r="H122" i="4"/>
  <c r="G122" i="4"/>
  <c r="F122" i="4"/>
  <c r="E122" i="4"/>
  <c r="D122" i="4"/>
  <c r="C122" i="4"/>
  <c r="B122" i="4"/>
  <c r="AJ121" i="4"/>
  <c r="AI121" i="4"/>
  <c r="AH121" i="4"/>
  <c r="AG121" i="4"/>
  <c r="AF121" i="4"/>
  <c r="AE121" i="4"/>
  <c r="AD121" i="4"/>
  <c r="AC121" i="4"/>
  <c r="AB121" i="4"/>
  <c r="AA121" i="4"/>
  <c r="Z121" i="4"/>
  <c r="Y121" i="4"/>
  <c r="X121" i="4"/>
  <c r="W121" i="4"/>
  <c r="V121" i="4"/>
  <c r="U121" i="4"/>
  <c r="T121" i="4"/>
  <c r="S121" i="4"/>
  <c r="R121" i="4"/>
  <c r="Q121" i="4"/>
  <c r="P121" i="4"/>
  <c r="O121" i="4"/>
  <c r="N121" i="4"/>
  <c r="M121" i="4"/>
  <c r="L121" i="4"/>
  <c r="K121" i="4"/>
  <c r="J121" i="4"/>
  <c r="I121" i="4"/>
  <c r="H121" i="4"/>
  <c r="G121" i="4"/>
  <c r="F121" i="4"/>
  <c r="E121" i="4"/>
  <c r="D121" i="4"/>
  <c r="C121" i="4"/>
  <c r="B121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X120" i="4"/>
  <c r="W120" i="4"/>
  <c r="V120" i="4"/>
  <c r="U120" i="4"/>
  <c r="T120" i="4"/>
  <c r="S120" i="4"/>
  <c r="R120" i="4"/>
  <c r="Q120" i="4"/>
  <c r="P120" i="4"/>
  <c r="O120" i="4"/>
  <c r="N120" i="4"/>
  <c r="M120" i="4"/>
  <c r="L120" i="4"/>
  <c r="K120" i="4"/>
  <c r="J120" i="4"/>
  <c r="I120" i="4"/>
  <c r="H120" i="4"/>
  <c r="G120" i="4"/>
  <c r="F120" i="4"/>
  <c r="E120" i="4"/>
  <c r="D120" i="4"/>
  <c r="C120" i="4"/>
  <c r="B120" i="4"/>
  <c r="BU119" i="4"/>
  <c r="BT119" i="4"/>
  <c r="BS119" i="4"/>
  <c r="BR119" i="4"/>
  <c r="BQ119" i="4"/>
  <c r="BP119" i="4"/>
  <c r="BO119" i="4"/>
  <c r="BN119" i="4"/>
  <c r="BM119" i="4"/>
  <c r="BL119" i="4"/>
  <c r="BK119" i="4"/>
  <c r="BJ119" i="4"/>
  <c r="BI119" i="4"/>
  <c r="BH119" i="4"/>
  <c r="BG119" i="4"/>
  <c r="BF119" i="4"/>
  <c r="BE119" i="4"/>
  <c r="BD119" i="4"/>
  <c r="BC119" i="4"/>
  <c r="BB119" i="4"/>
  <c r="BA119" i="4"/>
  <c r="AZ119" i="4"/>
  <c r="AY119" i="4"/>
  <c r="AX119" i="4"/>
  <c r="AW119" i="4"/>
  <c r="AV119" i="4"/>
  <c r="AU119" i="4"/>
  <c r="AT119" i="4"/>
  <c r="AS119" i="4"/>
  <c r="AR119" i="4"/>
  <c r="AQ119" i="4"/>
  <c r="AP119" i="4"/>
  <c r="AO119" i="4"/>
  <c r="AN119" i="4"/>
  <c r="AM119" i="4"/>
  <c r="AJ119" i="4"/>
  <c r="AI119" i="4"/>
  <c r="AH119" i="4"/>
  <c r="AG119" i="4"/>
  <c r="AF119" i="4"/>
  <c r="AE119" i="4"/>
  <c r="AD119" i="4"/>
  <c r="AC119" i="4"/>
  <c r="AB119" i="4"/>
  <c r="AA119" i="4"/>
  <c r="Z119" i="4"/>
  <c r="Y119" i="4"/>
  <c r="X119" i="4"/>
  <c r="W119" i="4"/>
  <c r="V119" i="4"/>
  <c r="U119" i="4"/>
  <c r="T119" i="4"/>
  <c r="S119" i="4"/>
  <c r="R119" i="4"/>
  <c r="Q119" i="4"/>
  <c r="P119" i="4"/>
  <c r="O119" i="4"/>
  <c r="N119" i="4"/>
  <c r="M119" i="4"/>
  <c r="L119" i="4"/>
  <c r="K119" i="4"/>
  <c r="J119" i="4"/>
  <c r="I119" i="4"/>
  <c r="H119" i="4"/>
  <c r="G119" i="4"/>
  <c r="F119" i="4"/>
  <c r="E119" i="4"/>
  <c r="D119" i="4"/>
  <c r="C119" i="4"/>
  <c r="B119" i="4"/>
  <c r="AJ118" i="4"/>
  <c r="AI118" i="4"/>
  <c r="AH118" i="4"/>
  <c r="AG118" i="4"/>
  <c r="AF118" i="4"/>
  <c r="AE118" i="4"/>
  <c r="AD118" i="4"/>
  <c r="AC118" i="4"/>
  <c r="AB118" i="4"/>
  <c r="AA118" i="4"/>
  <c r="Z118" i="4"/>
  <c r="Y118" i="4"/>
  <c r="X118" i="4"/>
  <c r="W118" i="4"/>
  <c r="V118" i="4"/>
  <c r="U118" i="4"/>
  <c r="T118" i="4"/>
  <c r="S118" i="4"/>
  <c r="R118" i="4"/>
  <c r="Q118" i="4"/>
  <c r="P118" i="4"/>
  <c r="O118" i="4"/>
  <c r="N118" i="4"/>
  <c r="M118" i="4"/>
  <c r="L118" i="4"/>
  <c r="K118" i="4"/>
  <c r="J118" i="4"/>
  <c r="I118" i="4"/>
  <c r="H118" i="4"/>
  <c r="G118" i="4"/>
  <c r="F118" i="4"/>
  <c r="E118" i="4"/>
  <c r="D118" i="4"/>
  <c r="C118" i="4"/>
  <c r="B118" i="4"/>
  <c r="BU117" i="4"/>
  <c r="BT117" i="4"/>
  <c r="BT110" i="4" s="1"/>
  <c r="BS117" i="4"/>
  <c r="BR117" i="4"/>
  <c r="BQ117" i="4"/>
  <c r="BP117" i="4"/>
  <c r="BP110" i="4" s="1"/>
  <c r="BO117" i="4"/>
  <c r="BN117" i="4"/>
  <c r="BM117" i="4"/>
  <c r="BL117" i="4"/>
  <c r="BL110" i="4" s="1"/>
  <c r="BK117" i="4"/>
  <c r="BJ117" i="4"/>
  <c r="BI117" i="4"/>
  <c r="BH117" i="4"/>
  <c r="BH110" i="4" s="1"/>
  <c r="BG117" i="4"/>
  <c r="BF117" i="4"/>
  <c r="BE117" i="4"/>
  <c r="BD117" i="4"/>
  <c r="BD110" i="4" s="1"/>
  <c r="BC117" i="4"/>
  <c r="BB117" i="4"/>
  <c r="BA117" i="4"/>
  <c r="AZ117" i="4"/>
  <c r="AZ110" i="4" s="1"/>
  <c r="AY117" i="4"/>
  <c r="AX117" i="4"/>
  <c r="AW117" i="4"/>
  <c r="AV117" i="4"/>
  <c r="AV110" i="4" s="1"/>
  <c r="AU117" i="4"/>
  <c r="AT117" i="4"/>
  <c r="AS117" i="4"/>
  <c r="AR117" i="4"/>
  <c r="AR110" i="4" s="1"/>
  <c r="AQ117" i="4"/>
  <c r="AP117" i="4"/>
  <c r="AO117" i="4"/>
  <c r="AN117" i="4"/>
  <c r="AN110" i="4" s="1"/>
  <c r="AM117" i="4"/>
  <c r="AJ117" i="4"/>
  <c r="AI117" i="4"/>
  <c r="AH117" i="4"/>
  <c r="AH115" i="4" s="1"/>
  <c r="AG117" i="4"/>
  <c r="AF117" i="4"/>
  <c r="AE117" i="4"/>
  <c r="AD117" i="4"/>
  <c r="AD115" i="4" s="1"/>
  <c r="AC117" i="4"/>
  <c r="AB117" i="4"/>
  <c r="AA117" i="4"/>
  <c r="Z117" i="4"/>
  <c r="Z115" i="4" s="1"/>
  <c r="Y117" i="4"/>
  <c r="X117" i="4"/>
  <c r="W117" i="4"/>
  <c r="V117" i="4"/>
  <c r="V115" i="4" s="1"/>
  <c r="U117" i="4"/>
  <c r="T117" i="4"/>
  <c r="S117" i="4"/>
  <c r="R117" i="4"/>
  <c r="R115" i="4" s="1"/>
  <c r="Q117" i="4"/>
  <c r="P117" i="4"/>
  <c r="O117" i="4"/>
  <c r="N117" i="4"/>
  <c r="N115" i="4" s="1"/>
  <c r="M117" i="4"/>
  <c r="L117" i="4"/>
  <c r="K117" i="4"/>
  <c r="J117" i="4"/>
  <c r="J115" i="4" s="1"/>
  <c r="I117" i="4"/>
  <c r="H117" i="4"/>
  <c r="G117" i="4"/>
  <c r="F117" i="4"/>
  <c r="F115" i="4" s="1"/>
  <c r="E117" i="4"/>
  <c r="D117" i="4"/>
  <c r="C117" i="4"/>
  <c r="B117" i="4"/>
  <c r="B115" i="4" s="1"/>
  <c r="BU116" i="4"/>
  <c r="BT116" i="4"/>
  <c r="BS116" i="4"/>
  <c r="BR116" i="4"/>
  <c r="BR109" i="4" s="1"/>
  <c r="BQ116" i="4"/>
  <c r="BP116" i="4"/>
  <c r="BO116" i="4"/>
  <c r="BN116" i="4"/>
  <c r="BN109" i="4" s="1"/>
  <c r="BM116" i="4"/>
  <c r="BL116" i="4"/>
  <c r="BK116" i="4"/>
  <c r="BJ116" i="4"/>
  <c r="BJ110" i="4" s="1"/>
  <c r="BI116" i="4"/>
  <c r="BH116" i="4"/>
  <c r="BG116" i="4"/>
  <c r="BF116" i="4"/>
  <c r="BF109" i="4" s="1"/>
  <c r="BE116" i="4"/>
  <c r="BD116" i="4"/>
  <c r="BC116" i="4"/>
  <c r="BB116" i="4"/>
  <c r="BB109" i="4" s="1"/>
  <c r="BA116" i="4"/>
  <c r="AZ116" i="4"/>
  <c r="AY116" i="4"/>
  <c r="AX116" i="4"/>
  <c r="AX109" i="4" s="1"/>
  <c r="AW116" i="4"/>
  <c r="AV116" i="4"/>
  <c r="AU116" i="4"/>
  <c r="AT116" i="4"/>
  <c r="AT110" i="4" s="1"/>
  <c r="AS116" i="4"/>
  <c r="AR116" i="4"/>
  <c r="AQ116" i="4"/>
  <c r="AP116" i="4"/>
  <c r="AP109" i="4" s="1"/>
  <c r="AO116" i="4"/>
  <c r="AN116" i="4"/>
  <c r="AM116" i="4"/>
  <c r="AJ116" i="4"/>
  <c r="AJ115" i="4" s="1"/>
  <c r="AI116" i="4"/>
  <c r="AI115" i="4" s="1"/>
  <c r="AH116" i="4"/>
  <c r="AG116" i="4"/>
  <c r="AF116" i="4"/>
  <c r="AF115" i="4" s="1"/>
  <c r="AE116" i="4"/>
  <c r="AE115" i="4" s="1"/>
  <c r="AD116" i="4"/>
  <c r="AC116" i="4"/>
  <c r="AB116" i="4"/>
  <c r="AB115" i="4" s="1"/>
  <c r="AA116" i="4"/>
  <c r="AA115" i="4" s="1"/>
  <c r="Z116" i="4"/>
  <c r="Y116" i="4"/>
  <c r="X116" i="4"/>
  <c r="X115" i="4" s="1"/>
  <c r="W116" i="4"/>
  <c r="W115" i="4" s="1"/>
  <c r="V116" i="4"/>
  <c r="U116" i="4"/>
  <c r="T116" i="4"/>
  <c r="T115" i="4" s="1"/>
  <c r="S116" i="4"/>
  <c r="S115" i="4" s="1"/>
  <c r="R116" i="4"/>
  <c r="Q116" i="4"/>
  <c r="P116" i="4"/>
  <c r="P115" i="4" s="1"/>
  <c r="O116" i="4"/>
  <c r="O115" i="4" s="1"/>
  <c r="N116" i="4"/>
  <c r="M116" i="4"/>
  <c r="L116" i="4"/>
  <c r="L115" i="4" s="1"/>
  <c r="K116" i="4"/>
  <c r="K115" i="4" s="1"/>
  <c r="J116" i="4"/>
  <c r="I116" i="4"/>
  <c r="H116" i="4"/>
  <c r="H115" i="4" s="1"/>
  <c r="G116" i="4"/>
  <c r="G115" i="4" s="1"/>
  <c r="F116" i="4"/>
  <c r="E116" i="4"/>
  <c r="D116" i="4"/>
  <c r="D115" i="4" s="1"/>
  <c r="C116" i="4"/>
  <c r="C115" i="4" s="1"/>
  <c r="B116" i="4"/>
  <c r="BU115" i="4"/>
  <c r="BU118" i="4" s="1" a="1"/>
  <c r="BU118" i="4" s="1"/>
  <c r="BT115" i="4"/>
  <c r="BT114" i="4" s="1" a="1"/>
  <c r="BT114" i="4" s="1"/>
  <c r="BT108" i="4" s="1"/>
  <c r="BS115" i="4"/>
  <c r="BS109" i="4" s="1"/>
  <c r="BR115" i="4"/>
  <c r="BQ115" i="4"/>
  <c r="BQ118" i="4" s="1" a="1"/>
  <c r="BQ118" i="4" s="1"/>
  <c r="BP115" i="4"/>
  <c r="BP114" i="4" s="1" a="1"/>
  <c r="BP114" i="4" s="1"/>
  <c r="BP108" i="4" s="1"/>
  <c r="BO115" i="4"/>
  <c r="BO114" i="4" s="1" a="1"/>
  <c r="BO114" i="4" s="1"/>
  <c r="BN115" i="4"/>
  <c r="BM115" i="4"/>
  <c r="BM118" i="4" s="1" a="1"/>
  <c r="BM118" i="4" s="1"/>
  <c r="BL115" i="4"/>
  <c r="BL114" i="4" s="1" a="1"/>
  <c r="BL114" i="4" s="1"/>
  <c r="BL108" i="4" s="1"/>
  <c r="BK115" i="4"/>
  <c r="BJ115" i="4"/>
  <c r="BI115" i="4"/>
  <c r="BI118" i="4" s="1" a="1"/>
  <c r="BI118" i="4" s="1"/>
  <c r="BH115" i="4"/>
  <c r="BH114" i="4" s="1" a="1"/>
  <c r="BH114" i="4" s="1"/>
  <c r="BH108" i="4" s="1"/>
  <c r="BG115" i="4"/>
  <c r="BG109" i="4" s="1"/>
  <c r="BF115" i="4"/>
  <c r="BE115" i="4"/>
  <c r="BE118" i="4" s="1" a="1"/>
  <c r="BE118" i="4" s="1"/>
  <c r="BE111" i="4" s="1"/>
  <c r="BD115" i="4"/>
  <c r="BD109" i="4" s="1"/>
  <c r="BC115" i="4"/>
  <c r="BC109" i="4" s="1"/>
  <c r="BB115" i="4"/>
  <c r="BA115" i="4"/>
  <c r="BA118" i="4" s="1" a="1"/>
  <c r="BA118" i="4" s="1"/>
  <c r="BA111" i="4" s="1"/>
  <c r="AZ115" i="4"/>
  <c r="AZ114" i="4" s="1" a="1"/>
  <c r="AZ114" i="4" s="1"/>
  <c r="AZ108" i="4" s="1"/>
  <c r="AY115" i="4"/>
  <c r="AY109" i="4" s="1"/>
  <c r="AX115" i="4"/>
  <c r="AX114" i="4" s="1" a="1"/>
  <c r="AX114" i="4" s="1"/>
  <c r="AW115" i="4"/>
  <c r="AW118" i="4" s="1" a="1"/>
  <c r="AW118" i="4" s="1"/>
  <c r="AV115" i="4"/>
  <c r="AV109" i="4" s="1"/>
  <c r="AU115" i="4"/>
  <c r="AU114" i="4" s="1" a="1"/>
  <c r="AU114" i="4" s="1"/>
  <c r="AU108" i="4" s="1"/>
  <c r="AT115" i="4"/>
  <c r="AS115" i="4"/>
  <c r="AS118" i="4" s="1" a="1"/>
  <c r="AS118" i="4" s="1"/>
  <c r="AS111" i="4" s="1"/>
  <c r="AR115" i="4"/>
  <c r="AR114" i="4" s="1" a="1"/>
  <c r="AR114" i="4" s="1"/>
  <c r="AQ115" i="4"/>
  <c r="AQ114" i="4" s="1" a="1"/>
  <c r="AQ114" i="4" s="1"/>
  <c r="AP115" i="4"/>
  <c r="AO115" i="4"/>
  <c r="AO118" i="4" s="1" a="1"/>
  <c r="AO118" i="4" s="1"/>
  <c r="AO111" i="4" s="1"/>
  <c r="AN115" i="4"/>
  <c r="AN114" i="4" s="1" a="1"/>
  <c r="AN114" i="4" s="1"/>
  <c r="AN108" i="4" s="1"/>
  <c r="AM115" i="4"/>
  <c r="AM109" i="4" s="1"/>
  <c r="BU114" i="4" a="1"/>
  <c r="BU114" i="4" s="1"/>
  <c r="BQ114" i="4" a="1"/>
  <c r="BQ114" i="4" s="1"/>
  <c r="BN114" i="4" a="1"/>
  <c r="BN114" i="4" s="1"/>
  <c r="BI114" i="4" a="1"/>
  <c r="BI114" i="4" s="1"/>
  <c r="BI108" i="4" s="1"/>
  <c r="BF114" i="4" a="1"/>
  <c r="BF114" i="4" s="1"/>
  <c r="AT114" i="4" a="1"/>
  <c r="AT114" i="4" s="1"/>
  <c r="AP114" i="4" a="1"/>
  <c r="AP114" i="4" s="1"/>
  <c r="AM114" i="4" a="1"/>
  <c r="AM114" i="4" s="1"/>
  <c r="AM108" i="4" s="1"/>
  <c r="AJ114" i="4"/>
  <c r="AI114" i="4"/>
  <c r="AH114" i="4"/>
  <c r="AG114" i="4"/>
  <c r="AF114" i="4"/>
  <c r="AE114" i="4"/>
  <c r="AD114" i="4"/>
  <c r="AC114" i="4"/>
  <c r="AB114" i="4"/>
  <c r="AA114" i="4"/>
  <c r="Z114" i="4"/>
  <c r="Y114" i="4"/>
  <c r="X114" i="4"/>
  <c r="W114" i="4"/>
  <c r="V114" i="4"/>
  <c r="U114" i="4"/>
  <c r="T114" i="4"/>
  <c r="S114" i="4"/>
  <c r="R114" i="4"/>
  <c r="Q114" i="4"/>
  <c r="P114" i="4"/>
  <c r="O114" i="4"/>
  <c r="N114" i="4"/>
  <c r="M114" i="4"/>
  <c r="L114" i="4"/>
  <c r="K114" i="4"/>
  <c r="J114" i="4"/>
  <c r="I114" i="4"/>
  <c r="H114" i="4"/>
  <c r="G114" i="4"/>
  <c r="F114" i="4"/>
  <c r="E114" i="4"/>
  <c r="D114" i="4"/>
  <c r="C114" i="4"/>
  <c r="B114" i="4"/>
  <c r="AJ113" i="4"/>
  <c r="AI113" i="4"/>
  <c r="AH113" i="4"/>
  <c r="AG113" i="4"/>
  <c r="AF113" i="4"/>
  <c r="AE113" i="4"/>
  <c r="AD113" i="4"/>
  <c r="AC113" i="4"/>
  <c r="AB113" i="4"/>
  <c r="AA113" i="4"/>
  <c r="Z113" i="4"/>
  <c r="Y113" i="4"/>
  <c r="X113" i="4"/>
  <c r="W113" i="4"/>
  <c r="V113" i="4"/>
  <c r="U113" i="4"/>
  <c r="T113" i="4"/>
  <c r="S113" i="4"/>
  <c r="R113" i="4"/>
  <c r="Q113" i="4"/>
  <c r="P113" i="4"/>
  <c r="O113" i="4"/>
  <c r="N113" i="4"/>
  <c r="M113" i="4"/>
  <c r="L113" i="4"/>
  <c r="K113" i="4"/>
  <c r="J113" i="4"/>
  <c r="I113" i="4"/>
  <c r="H113" i="4"/>
  <c r="G113" i="4"/>
  <c r="F113" i="4"/>
  <c r="E113" i="4"/>
  <c r="D113" i="4"/>
  <c r="C113" i="4"/>
  <c r="B113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X112" i="4"/>
  <c r="W112" i="4"/>
  <c r="V112" i="4"/>
  <c r="U112" i="4"/>
  <c r="T112" i="4"/>
  <c r="S112" i="4"/>
  <c r="R112" i="4"/>
  <c r="Q112" i="4"/>
  <c r="P112" i="4"/>
  <c r="O112" i="4"/>
  <c r="N112" i="4"/>
  <c r="M112" i="4"/>
  <c r="L112" i="4"/>
  <c r="K112" i="4"/>
  <c r="J112" i="4"/>
  <c r="I112" i="4"/>
  <c r="H112" i="4"/>
  <c r="G112" i="4"/>
  <c r="F112" i="4"/>
  <c r="E112" i="4"/>
  <c r="D112" i="4"/>
  <c r="C112" i="4"/>
  <c r="B112" i="4"/>
  <c r="BU111" i="4"/>
  <c r="BQ111" i="4"/>
  <c r="BM111" i="4"/>
  <c r="BI111" i="4"/>
  <c r="AW111" i="4"/>
  <c r="AJ111" i="4"/>
  <c r="AI111" i="4"/>
  <c r="AH111" i="4"/>
  <c r="AG111" i="4"/>
  <c r="AF111" i="4"/>
  <c r="AE111" i="4"/>
  <c r="AD111" i="4"/>
  <c r="AC111" i="4"/>
  <c r="AB111" i="4"/>
  <c r="AA111" i="4"/>
  <c r="Z111" i="4"/>
  <c r="Y111" i="4"/>
  <c r="X111" i="4"/>
  <c r="W111" i="4"/>
  <c r="V111" i="4"/>
  <c r="U111" i="4"/>
  <c r="T111" i="4"/>
  <c r="S111" i="4"/>
  <c r="R111" i="4"/>
  <c r="Q111" i="4"/>
  <c r="P111" i="4"/>
  <c r="O111" i="4"/>
  <c r="N111" i="4"/>
  <c r="M111" i="4"/>
  <c r="L111" i="4"/>
  <c r="K111" i="4"/>
  <c r="J111" i="4"/>
  <c r="I111" i="4"/>
  <c r="H111" i="4"/>
  <c r="G111" i="4"/>
  <c r="F111" i="4"/>
  <c r="E111" i="4"/>
  <c r="D111" i="4"/>
  <c r="C111" i="4"/>
  <c r="B111" i="4"/>
  <c r="BU110" i="4"/>
  <c r="BR110" i="4"/>
  <c r="BQ110" i="4"/>
  <c r="BM110" i="4"/>
  <c r="BI110" i="4"/>
  <c r="BE110" i="4"/>
  <c r="BA110" i="4"/>
  <c r="AW110" i="4"/>
  <c r="AS110" i="4"/>
  <c r="AJ110" i="4"/>
  <c r="AI110" i="4"/>
  <c r="AH110" i="4"/>
  <c r="AG110" i="4"/>
  <c r="AF110" i="4"/>
  <c r="AE110" i="4"/>
  <c r="AD110" i="4"/>
  <c r="AC110" i="4"/>
  <c r="AB110" i="4"/>
  <c r="AA110" i="4"/>
  <c r="Z110" i="4"/>
  <c r="Y110" i="4"/>
  <c r="X110" i="4"/>
  <c r="W110" i="4"/>
  <c r="V110" i="4"/>
  <c r="U110" i="4"/>
  <c r="T110" i="4"/>
  <c r="S110" i="4"/>
  <c r="R110" i="4"/>
  <c r="Q110" i="4"/>
  <c r="P110" i="4"/>
  <c r="O110" i="4"/>
  <c r="N110" i="4"/>
  <c r="M110" i="4"/>
  <c r="L110" i="4"/>
  <c r="K110" i="4"/>
  <c r="J110" i="4"/>
  <c r="I110" i="4"/>
  <c r="H110" i="4"/>
  <c r="G110" i="4"/>
  <c r="F110" i="4"/>
  <c r="E110" i="4"/>
  <c r="D110" i="4"/>
  <c r="C110" i="4"/>
  <c r="B110" i="4"/>
  <c r="BU109" i="4"/>
  <c r="BQ109" i="4"/>
  <c r="BM109" i="4"/>
  <c r="BI109" i="4"/>
  <c r="BH109" i="4"/>
  <c r="BE109" i="4"/>
  <c r="AU109" i="4"/>
  <c r="AJ109" i="4"/>
  <c r="AI109" i="4"/>
  <c r="AH109" i="4"/>
  <c r="AG109" i="4"/>
  <c r="AF109" i="4"/>
  <c r="AE109" i="4"/>
  <c r="AD109" i="4"/>
  <c r="AC109" i="4"/>
  <c r="AB109" i="4"/>
  <c r="AA109" i="4"/>
  <c r="Z109" i="4"/>
  <c r="Y109" i="4"/>
  <c r="X109" i="4"/>
  <c r="W109" i="4"/>
  <c r="V109" i="4"/>
  <c r="U109" i="4"/>
  <c r="T109" i="4"/>
  <c r="S109" i="4"/>
  <c r="R109" i="4"/>
  <c r="Q109" i="4"/>
  <c r="P109" i="4"/>
  <c r="O109" i="4"/>
  <c r="N109" i="4"/>
  <c r="M109" i="4"/>
  <c r="L109" i="4"/>
  <c r="K109" i="4"/>
  <c r="J109" i="4"/>
  <c r="I109" i="4"/>
  <c r="H109" i="4"/>
  <c r="G109" i="4"/>
  <c r="F109" i="4"/>
  <c r="E109" i="4"/>
  <c r="D109" i="4"/>
  <c r="C109" i="4"/>
  <c r="B109" i="4"/>
  <c r="BU108" i="4"/>
  <c r="BQ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X108" i="4"/>
  <c r="W108" i="4"/>
  <c r="V108" i="4"/>
  <c r="U108" i="4"/>
  <c r="T108" i="4"/>
  <c r="S108" i="4"/>
  <c r="R108" i="4"/>
  <c r="Q108" i="4"/>
  <c r="P108" i="4"/>
  <c r="O108" i="4"/>
  <c r="N108" i="4"/>
  <c r="M108" i="4"/>
  <c r="L108" i="4"/>
  <c r="K108" i="4"/>
  <c r="J108" i="4"/>
  <c r="I108" i="4"/>
  <c r="H108" i="4"/>
  <c r="G108" i="4"/>
  <c r="F108" i="4"/>
  <c r="E108" i="4"/>
  <c r="D108" i="4"/>
  <c r="C108" i="4"/>
  <c r="B108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X107" i="4"/>
  <c r="W107" i="4"/>
  <c r="V107" i="4"/>
  <c r="U107" i="4"/>
  <c r="T107" i="4"/>
  <c r="S107" i="4"/>
  <c r="R107" i="4"/>
  <c r="Q107" i="4"/>
  <c r="P107" i="4"/>
  <c r="O107" i="4"/>
  <c r="N107" i="4"/>
  <c r="M107" i="4"/>
  <c r="L107" i="4"/>
  <c r="K107" i="4"/>
  <c r="J107" i="4"/>
  <c r="I107" i="4"/>
  <c r="H107" i="4"/>
  <c r="G107" i="4"/>
  <c r="F107" i="4"/>
  <c r="E107" i="4"/>
  <c r="D107" i="4"/>
  <c r="C107" i="4"/>
  <c r="B107" i="4"/>
  <c r="DF106" i="4"/>
  <c r="DE106" i="4"/>
  <c r="DD106" i="4"/>
  <c r="DC106" i="4"/>
  <c r="DB106" i="4"/>
  <c r="DA106" i="4"/>
  <c r="CZ106" i="4"/>
  <c r="CY106" i="4"/>
  <c r="CX106" i="4"/>
  <c r="CW106" i="4"/>
  <c r="CV106" i="4"/>
  <c r="CU106" i="4"/>
  <c r="CT106" i="4"/>
  <c r="CS106" i="4"/>
  <c r="CR106" i="4"/>
  <c r="CQ106" i="4"/>
  <c r="CP106" i="4"/>
  <c r="CO106" i="4"/>
  <c r="CN106" i="4"/>
  <c r="CM106" i="4"/>
  <c r="CL106" i="4"/>
  <c r="CK106" i="4"/>
  <c r="CJ106" i="4"/>
  <c r="CI106" i="4"/>
  <c r="CH106" i="4"/>
  <c r="CG106" i="4"/>
  <c r="CF106" i="4"/>
  <c r="CE106" i="4"/>
  <c r="CD106" i="4"/>
  <c r="CC106" i="4"/>
  <c r="CB106" i="4"/>
  <c r="CA106" i="4"/>
  <c r="BZ106" i="4"/>
  <c r="BY106" i="4"/>
  <c r="BX106" i="4"/>
  <c r="BU106" i="4"/>
  <c r="BT106" i="4"/>
  <c r="BS106" i="4"/>
  <c r="BR106" i="4"/>
  <c r="BQ106" i="4"/>
  <c r="BP106" i="4"/>
  <c r="BO106" i="4"/>
  <c r="BN106" i="4"/>
  <c r="BM106" i="4"/>
  <c r="BL106" i="4"/>
  <c r="BK106" i="4"/>
  <c r="BJ106" i="4"/>
  <c r="BI106" i="4"/>
  <c r="BH106" i="4"/>
  <c r="BG106" i="4"/>
  <c r="BF106" i="4"/>
  <c r="BE106" i="4"/>
  <c r="BD106" i="4"/>
  <c r="BC106" i="4"/>
  <c r="BB106" i="4"/>
  <c r="BA106" i="4"/>
  <c r="AZ106" i="4"/>
  <c r="AY106" i="4"/>
  <c r="AX106" i="4"/>
  <c r="AW106" i="4"/>
  <c r="AV106" i="4"/>
  <c r="AU106" i="4"/>
  <c r="AT106" i="4"/>
  <c r="AS106" i="4"/>
  <c r="AR106" i="4"/>
  <c r="AQ106" i="4"/>
  <c r="AP106" i="4"/>
  <c r="AO106" i="4"/>
  <c r="AN106" i="4"/>
  <c r="AM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X106" i="4"/>
  <c r="W106" i="4"/>
  <c r="V106" i="4"/>
  <c r="U106" i="4"/>
  <c r="T106" i="4"/>
  <c r="S106" i="4"/>
  <c r="R106" i="4"/>
  <c r="Q106" i="4"/>
  <c r="P106" i="4"/>
  <c r="O106" i="4"/>
  <c r="N106" i="4"/>
  <c r="M106" i="4"/>
  <c r="L106" i="4"/>
  <c r="K106" i="4"/>
  <c r="J106" i="4"/>
  <c r="I106" i="4"/>
  <c r="H106" i="4"/>
  <c r="G106" i="4"/>
  <c r="F106" i="4"/>
  <c r="E106" i="4"/>
  <c r="D106" i="4"/>
  <c r="C106" i="4"/>
  <c r="B106" i="4"/>
  <c r="P107" i="1"/>
  <c r="B107" i="1"/>
  <c r="AA124" i="5"/>
  <c r="AG130" i="5"/>
  <c r="CU115" i="5"/>
  <c r="AA130" i="5"/>
  <c r="CP107" i="5"/>
  <c r="CW108" i="5"/>
  <c r="BZ107" i="5"/>
  <c r="AC130" i="5"/>
  <c r="K124" i="5"/>
  <c r="C124" i="5"/>
  <c r="CV114" i="5"/>
  <c r="CM107" i="5"/>
  <c r="Q130" i="5"/>
  <c r="E124" i="5"/>
  <c r="CA107" i="5"/>
  <c r="CN114" i="4"/>
  <c r="BX107" i="4"/>
  <c r="CN107" i="4"/>
  <c r="D123" i="4"/>
  <c r="CA108" i="4"/>
  <c r="K123" i="4"/>
  <c r="CK107" i="4"/>
  <c r="CP115" i="4"/>
  <c r="J130" i="4"/>
  <c r="M130" i="4"/>
  <c r="CI114" i="4"/>
  <c r="W123" i="4"/>
  <c r="CN108" i="4"/>
  <c r="CJ114" i="4"/>
  <c r="CE108" i="4"/>
  <c r="O124" i="5"/>
  <c r="DC115" i="5"/>
  <c r="AJ130" i="5"/>
  <c r="B124" i="5"/>
  <c r="CJ108" i="5"/>
  <c r="CP108" i="5"/>
  <c r="AF123" i="5"/>
  <c r="CW107" i="5"/>
  <c r="AH123" i="5"/>
  <c r="CM115" i="5"/>
  <c r="D130" i="5"/>
  <c r="E123" i="5"/>
  <c r="Y130" i="5"/>
  <c r="P123" i="5"/>
  <c r="AA123" i="5"/>
  <c r="K123" i="5"/>
  <c r="CT114" i="4"/>
  <c r="AF123" i="4"/>
  <c r="DE114" i="4"/>
  <c r="CC108" i="4"/>
  <c r="K124" i="4"/>
  <c r="AF124" i="4"/>
  <c r="V124" i="4"/>
  <c r="CJ115" i="4"/>
  <c r="DD115" i="4"/>
  <c r="H124" i="4"/>
  <c r="Y130" i="4"/>
  <c r="DE115" i="4"/>
  <c r="CZ107" i="4"/>
  <c r="AH130" i="4"/>
  <c r="CB115" i="4"/>
  <c r="AH130" i="5"/>
  <c r="DB114" i="5"/>
  <c r="AI124" i="5"/>
  <c r="CY114" i="5"/>
  <c r="AG124" i="5"/>
  <c r="CL114" i="5"/>
  <c r="CI115" i="5"/>
  <c r="AE124" i="5"/>
  <c r="L123" i="4"/>
  <c r="CK108" i="4"/>
  <c r="AI130" i="4"/>
  <c r="AG123" i="5"/>
  <c r="CL115" i="5"/>
  <c r="CC114" i="5"/>
  <c r="BX107" i="5"/>
  <c r="CA114" i="5"/>
  <c r="CX114" i="5"/>
  <c r="CP115" i="5"/>
  <c r="Q124" i="5"/>
  <c r="Q123" i="5"/>
  <c r="DC114" i="5"/>
  <c r="CA108" i="5"/>
  <c r="G123" i="5"/>
  <c r="U124" i="5"/>
  <c r="CC115" i="5"/>
  <c r="CE107" i="5"/>
  <c r="BY115" i="5"/>
  <c r="DC107" i="4"/>
  <c r="I130" i="4"/>
  <c r="C124" i="4"/>
  <c r="O124" i="4"/>
  <c r="AJ130" i="4"/>
  <c r="AC130" i="4"/>
  <c r="BY107" i="4"/>
  <c r="CS115" i="4"/>
  <c r="B130" i="4"/>
  <c r="BX114" i="4"/>
  <c r="CY115" i="4"/>
  <c r="CS108" i="4"/>
  <c r="R123" i="4"/>
  <c r="AA123" i="4"/>
  <c r="CA114" i="4"/>
  <c r="BZ115" i="5"/>
  <c r="S130" i="5"/>
  <c r="N130" i="5"/>
  <c r="CC108" i="5"/>
  <c r="I124" i="5"/>
  <c r="CG108" i="5"/>
  <c r="AB123" i="5"/>
  <c r="W123" i="5"/>
  <c r="CQ114" i="5"/>
  <c r="C130" i="5"/>
  <c r="DA114" i="5"/>
  <c r="CH107" i="5"/>
  <c r="CE108" i="5"/>
  <c r="S124" i="5"/>
  <c r="U130" i="5"/>
  <c r="Z130" i="5"/>
  <c r="DB107" i="4"/>
  <c r="DD107" i="4"/>
  <c r="AE130" i="4"/>
  <c r="R130" i="4"/>
  <c r="CI115" i="4"/>
  <c r="Q123" i="4"/>
  <c r="U130" i="4"/>
  <c r="DA108" i="4"/>
  <c r="C123" i="4"/>
  <c r="BZ107" i="4"/>
  <c r="Z130" i="4"/>
  <c r="CD108" i="4"/>
  <c r="CF115" i="4"/>
  <c r="L124" i="4"/>
  <c r="F130" i="4"/>
  <c r="CN115" i="5"/>
  <c r="E130" i="5"/>
  <c r="CR108" i="5"/>
  <c r="V124" i="5"/>
  <c r="CX115" i="5"/>
  <c r="W124" i="5"/>
  <c r="DE108" i="5"/>
  <c r="Z124" i="5"/>
  <c r="CC107" i="4"/>
  <c r="BY114" i="4"/>
  <c r="CP114" i="4"/>
  <c r="DD114" i="4"/>
  <c r="CB107" i="4"/>
  <c r="CD114" i="4"/>
  <c r="AB124" i="4"/>
  <c r="M123" i="4"/>
  <c r="CU108" i="4"/>
  <c r="CX115" i="4"/>
  <c r="W130" i="4"/>
  <c r="CK107" i="5"/>
  <c r="Y124" i="5"/>
  <c r="N123" i="5"/>
  <c r="BY115" i="4"/>
  <c r="CH107" i="4"/>
  <c r="CC107" i="5"/>
  <c r="K130" i="5"/>
  <c r="G124" i="5"/>
  <c r="Z123" i="5"/>
  <c r="X130" i="5"/>
  <c r="M124" i="5"/>
  <c r="AF124" i="5"/>
  <c r="J130" i="5"/>
  <c r="CE107" i="4"/>
  <c r="J123" i="4"/>
  <c r="W124" i="4"/>
  <c r="CM107" i="4"/>
  <c r="DD115" i="5"/>
  <c r="C123" i="5"/>
  <c r="CO115" i="4"/>
  <c r="Q130" i="4"/>
  <c r="CK108" i="5"/>
  <c r="CT115" i="5"/>
  <c r="AF130" i="5"/>
  <c r="V123" i="5"/>
  <c r="DF107" i="5"/>
  <c r="CR114" i="5"/>
  <c r="CJ107" i="5"/>
  <c r="CK114" i="4"/>
  <c r="I124" i="4"/>
  <c r="CX107" i="4"/>
  <c r="DB114" i="4"/>
  <c r="BZ108" i="4"/>
  <c r="E123" i="4"/>
  <c r="B124" i="4"/>
  <c r="CZ115" i="4"/>
  <c r="AJ123" i="5"/>
  <c r="CU107" i="5"/>
  <c r="CE115" i="5"/>
  <c r="CE115" i="4"/>
  <c r="CH115" i="4"/>
  <c r="S130" i="4"/>
  <c r="CP114" i="5"/>
  <c r="CS114" i="5"/>
  <c r="T130" i="5"/>
  <c r="AE130" i="5"/>
  <c r="P130" i="5"/>
  <c r="CV108" i="5"/>
  <c r="DB108" i="5"/>
  <c r="CU108" i="5"/>
  <c r="DE114" i="5"/>
  <c r="N124" i="5"/>
  <c r="DE107" i="4"/>
  <c r="CS107" i="4"/>
  <c r="CS114" i="4"/>
  <c r="Z123" i="4"/>
  <c r="X124" i="4"/>
  <c r="AD130" i="4"/>
  <c r="CW114" i="4"/>
  <c r="U123" i="4"/>
  <c r="CY108" i="5"/>
  <c r="D123" i="5"/>
  <c r="DE107" i="5"/>
  <c r="CL108" i="5"/>
  <c r="CI108" i="5"/>
  <c r="CH114" i="5"/>
  <c r="CY115" i="5"/>
  <c r="CJ114" i="5"/>
  <c r="CF107" i="4"/>
  <c r="DF114" i="4"/>
  <c r="AE123" i="4"/>
  <c r="V123" i="4"/>
  <c r="AD123" i="4"/>
  <c r="CG115" i="4"/>
  <c r="BY108" i="4"/>
  <c r="S123" i="4"/>
  <c r="CW114" i="5"/>
  <c r="BY114" i="5"/>
  <c r="CI107" i="5"/>
  <c r="F130" i="5"/>
  <c r="DF108" i="4"/>
  <c r="CL107" i="4"/>
  <c r="AJ124" i="4"/>
  <c r="AC123" i="4"/>
  <c r="H123" i="4"/>
  <c r="M124" i="4"/>
  <c r="CO114" i="4"/>
  <c r="AE123" i="5"/>
  <c r="CG114" i="5"/>
  <c r="DA115" i="4"/>
  <c r="AH124" i="4"/>
  <c r="AD130" i="5"/>
  <c r="M130" i="5"/>
  <c r="I130" i="5"/>
  <c r="AI123" i="5"/>
  <c r="DD114" i="5"/>
  <c r="B130" i="5"/>
  <c r="CR114" i="4"/>
  <c r="Q124" i="4"/>
  <c r="CQ114" i="4"/>
  <c r="CJ115" i="5"/>
  <c r="G124" i="4"/>
  <c r="CD115" i="4"/>
  <c r="T123" i="5"/>
  <c r="H130" i="5"/>
  <c r="CZ114" i="5"/>
  <c r="CS115" i="5"/>
  <c r="CB107" i="5"/>
  <c r="R124" i="5"/>
  <c r="CF108" i="4"/>
  <c r="BX115" i="4"/>
  <c r="CM115" i="4"/>
  <c r="AC124" i="4"/>
  <c r="CB114" i="4"/>
  <c r="CO114" i="5"/>
  <c r="CX108" i="5"/>
  <c r="AG124" i="4"/>
  <c r="CD107" i="4"/>
  <c r="CV115" i="4"/>
  <c r="O123" i="5"/>
  <c r="CU107" i="4"/>
  <c r="CG108" i="4"/>
  <c r="CB114" i="5"/>
  <c r="S124" i="4"/>
  <c r="T123" i="4"/>
  <c r="CH114" i="4"/>
  <c r="G123" i="4"/>
  <c r="R124" i="4"/>
  <c r="CR107" i="4"/>
  <c r="AB130" i="4"/>
  <c r="CJ107" i="4"/>
  <c r="AC123" i="5"/>
  <c r="DA114" i="4"/>
  <c r="CM108" i="5"/>
  <c r="CD115" i="5"/>
  <c r="CE114" i="5"/>
  <c r="DD108" i="5"/>
  <c r="DF115" i="5"/>
  <c r="AB124" i="5"/>
  <c r="AG130" i="4"/>
  <c r="CZ108" i="4"/>
  <c r="Z124" i="4"/>
  <c r="O130" i="4"/>
  <c r="CZ114" i="4"/>
  <c r="CB108" i="4"/>
  <c r="F124" i="4"/>
  <c r="N130" i="4"/>
  <c r="BX115" i="5"/>
  <c r="DE115" i="5"/>
  <c r="CW115" i="5"/>
  <c r="AI130" i="5"/>
  <c r="CF108" i="5"/>
  <c r="CD114" i="5"/>
  <c r="CQ108" i="5"/>
  <c r="AH124" i="5"/>
  <c r="L130" i="4"/>
  <c r="CG107" i="4"/>
  <c r="CI108" i="4"/>
  <c r="E130" i="4"/>
  <c r="DD108" i="4"/>
  <c r="CC114" i="4"/>
  <c r="CT115" i="4"/>
  <c r="CQ115" i="5"/>
  <c r="CT108" i="5"/>
  <c r="CF115" i="5"/>
  <c r="CG107" i="5"/>
  <c r="CK114" i="5"/>
  <c r="DC115" i="4"/>
  <c r="DA107" i="4"/>
  <c r="CR108" i="4"/>
  <c r="AI123" i="4"/>
  <c r="CV108" i="4"/>
  <c r="F123" i="4"/>
  <c r="AH123" i="4"/>
  <c r="V130" i="5"/>
  <c r="CS108" i="5"/>
  <c r="I123" i="4"/>
  <c r="CA115" i="4"/>
  <c r="CH115" i="5"/>
  <c r="AD123" i="5"/>
  <c r="CN107" i="5"/>
  <c r="CI114" i="5"/>
  <c r="O130" i="5"/>
  <c r="DC114" i="4"/>
  <c r="CE114" i="4"/>
  <c r="CU115" i="4"/>
  <c r="DC108" i="4"/>
  <c r="H123" i="5"/>
  <c r="H130" i="4"/>
  <c r="CW115" i="4"/>
  <c r="CO107" i="5"/>
  <c r="F124" i="5"/>
  <c r="L130" i="5"/>
  <c r="F123" i="5"/>
  <c r="DA107" i="5"/>
  <c r="V130" i="4"/>
  <c r="AI124" i="4"/>
  <c r="CI107" i="4"/>
  <c r="G130" i="4"/>
  <c r="CQ115" i="4"/>
  <c r="CF114" i="4"/>
  <c r="H124" i="5"/>
  <c r="DC107" i="5"/>
  <c r="CY107" i="4"/>
  <c r="CO108" i="4"/>
  <c r="CU114" i="5"/>
  <c r="CT107" i="4"/>
  <c r="CX114" i="4"/>
  <c r="BX108" i="4"/>
  <c r="CG114" i="4"/>
  <c r="BX114" i="5"/>
  <c r="DA115" i="5"/>
  <c r="CQ108" i="4"/>
  <c r="AE124" i="4"/>
  <c r="CM108" i="4"/>
  <c r="D124" i="4"/>
  <c r="CB115" i="5"/>
  <c r="BZ114" i="4"/>
  <c r="S123" i="5"/>
  <c r="CA115" i="5"/>
  <c r="DF114" i="5"/>
  <c r="X123" i="4"/>
  <c r="BZ108" i="5"/>
  <c r="AB130" i="5"/>
  <c r="CR115" i="5"/>
  <c r="DA108" i="5"/>
  <c r="CK115" i="4"/>
  <c r="E124" i="4"/>
  <c r="CZ107" i="5"/>
  <c r="L124" i="5"/>
  <c r="CT107" i="5"/>
  <c r="J123" i="5"/>
  <c r="O123" i="4"/>
  <c r="CC115" i="4"/>
  <c r="T124" i="4"/>
  <c r="CL115" i="4"/>
  <c r="G130" i="5"/>
  <c r="DF108" i="5"/>
  <c r="DD107" i="5"/>
  <c r="CZ108" i="5"/>
  <c r="BY107" i="5"/>
  <c r="AA124" i="4"/>
  <c r="P130" i="4"/>
  <c r="CN115" i="4"/>
  <c r="CL108" i="4"/>
  <c r="D124" i="5"/>
  <c r="CZ115" i="5"/>
  <c r="DE108" i="4"/>
  <c r="T130" i="4"/>
  <c r="K130" i="4"/>
  <c r="CH108" i="5"/>
  <c r="DF115" i="4"/>
  <c r="B123" i="5"/>
  <c r="R123" i="5"/>
  <c r="CM114" i="4"/>
  <c r="CV114" i="4"/>
  <c r="AF130" i="4"/>
  <c r="AD124" i="5"/>
  <c r="M123" i="5"/>
  <c r="DB108" i="4"/>
  <c r="CA107" i="4"/>
  <c r="L123" i="5"/>
  <c r="I123" i="5"/>
  <c r="Y124" i="4"/>
  <c r="BY108" i="5"/>
  <c r="CD107" i="5"/>
  <c r="CO108" i="5"/>
  <c r="BZ114" i="5"/>
  <c r="Y123" i="5"/>
  <c r="CQ107" i="5"/>
  <c r="CL107" i="5"/>
  <c r="CQ107" i="4"/>
  <c r="N124" i="4"/>
  <c r="CU114" i="4"/>
  <c r="N123" i="4"/>
  <c r="P124" i="4"/>
  <c r="CH108" i="4"/>
  <c r="Y123" i="4"/>
  <c r="AB123" i="4"/>
  <c r="CF107" i="5"/>
  <c r="CR107" i="5"/>
  <c r="CF114" i="5"/>
  <c r="R130" i="5"/>
  <c r="AJ124" i="5"/>
  <c r="W130" i="5"/>
  <c r="CX108" i="4"/>
  <c r="CL114" i="4"/>
  <c r="D130" i="4"/>
  <c r="CR115" i="4"/>
  <c r="CV115" i="5"/>
  <c r="BX108" i="5"/>
  <c r="CP108" i="4"/>
  <c r="B123" i="4"/>
  <c r="U124" i="4"/>
  <c r="CW107" i="4"/>
  <c r="X130" i="4"/>
  <c r="CX107" i="5"/>
  <c r="DB107" i="5"/>
  <c r="CW108" i="4"/>
  <c r="AJ123" i="4"/>
  <c r="CT114" i="5"/>
  <c r="X124" i="5"/>
  <c r="DB115" i="4"/>
  <c r="CP107" i="4"/>
  <c r="CS107" i="5"/>
  <c r="AG123" i="4"/>
  <c r="CM114" i="5"/>
  <c r="DB115" i="5"/>
  <c r="U123" i="5"/>
  <c r="CN108" i="5"/>
  <c r="C130" i="4"/>
  <c r="CJ108" i="4"/>
  <c r="CD108" i="5"/>
  <c r="DC108" i="5"/>
  <c r="CK115" i="5"/>
  <c r="CY108" i="4"/>
  <c r="CT108" i="4"/>
  <c r="DF107" i="4"/>
  <c r="P124" i="5"/>
  <c r="CY107" i="5"/>
  <c r="CO107" i="4"/>
  <c r="P123" i="4"/>
  <c r="AD124" i="4"/>
  <c r="X123" i="5"/>
  <c r="AA130" i="4"/>
  <c r="CB108" i="5"/>
  <c r="T124" i="5"/>
  <c r="CV107" i="5"/>
  <c r="BZ115" i="4"/>
  <c r="CO115" i="5"/>
  <c r="J124" i="5"/>
  <c r="CN114" i="5"/>
  <c r="AC124" i="5"/>
  <c r="CY114" i="4"/>
  <c r="CV107" i="4"/>
  <c r="CG115" i="5"/>
  <c r="J124" i="4"/>
  <c r="AZ109" i="4" l="1"/>
  <c r="BM114" i="4" a="1"/>
  <c r="BM114" i="4" s="1"/>
  <c r="BM108" i="4" s="1"/>
  <c r="BB110" i="4"/>
  <c r="BA114" i="4" a="1"/>
  <c r="BA114" i="4" s="1"/>
  <c r="BA108" i="4" s="1"/>
  <c r="AN109" i="4"/>
  <c r="AT109" i="4"/>
  <c r="BL109" i="4"/>
  <c r="AP110" i="4"/>
  <c r="BF110" i="4"/>
  <c r="E115" i="4"/>
  <c r="I115" i="4"/>
  <c r="M115" i="4"/>
  <c r="AX110" i="4"/>
  <c r="BN110" i="4"/>
  <c r="AV114" i="4" a="1"/>
  <c r="AV114" i="4" s="1"/>
  <c r="AV108" i="4" s="1"/>
  <c r="BD114" i="4" a="1"/>
  <c r="BD114" i="4" s="1"/>
  <c r="BD108" i="4" s="1"/>
  <c r="BT109" i="4"/>
  <c r="AR109" i="4"/>
  <c r="BJ109" i="4"/>
  <c r="BP109" i="4"/>
  <c r="AW114" i="4" a="1"/>
  <c r="AW114" i="4" s="1"/>
  <c r="AW108" i="4" s="1"/>
  <c r="BE114" i="4" a="1"/>
  <c r="BE114" i="4" s="1"/>
  <c r="BE108" i="4" s="1"/>
  <c r="AO109" i="4"/>
  <c r="AS109" i="4"/>
  <c r="AW109" i="4"/>
  <c r="BA109" i="4"/>
  <c r="Q115" i="4"/>
  <c r="U115" i="4"/>
  <c r="Y115" i="4"/>
  <c r="AC115" i="4"/>
  <c r="AG115" i="4"/>
  <c r="BK110" i="4"/>
  <c r="BS110" i="4"/>
  <c r="Z132" i="5"/>
  <c r="BY117" i="5"/>
  <c r="J132" i="5"/>
  <c r="CO117" i="5"/>
  <c r="CN110" i="5"/>
  <c r="B132" i="5"/>
  <c r="F132" i="5"/>
  <c r="U132" i="5"/>
  <c r="DA110" i="5"/>
  <c r="W132" i="5"/>
  <c r="CC117" i="5"/>
  <c r="Q132" i="5"/>
  <c r="CZ117" i="5"/>
  <c r="CE117" i="5"/>
  <c r="CQ110" i="5"/>
  <c r="O132" i="5"/>
  <c r="CY117" i="5"/>
  <c r="BX110" i="5"/>
  <c r="CB117" i="5"/>
  <c r="CE110" i="5"/>
  <c r="Y132" i="5"/>
  <c r="DE110" i="5"/>
  <c r="CK117" i="5"/>
  <c r="DF117" i="5"/>
  <c r="CI117" i="5"/>
  <c r="BZ110" i="5"/>
  <c r="CS110" i="5"/>
  <c r="CA110" i="5"/>
  <c r="CS117" i="5"/>
  <c r="D132" i="5"/>
  <c r="CZ110" i="5"/>
  <c r="DD110" i="5"/>
  <c r="R132" i="5"/>
  <c r="CU110" i="5"/>
  <c r="C132" i="5"/>
  <c r="X132" i="5"/>
  <c r="CM117" i="5"/>
  <c r="CX110" i="5"/>
  <c r="CF110" i="5"/>
  <c r="CR117" i="5"/>
  <c r="CI110" i="5"/>
  <c r="DA117" i="5"/>
  <c r="L132" i="5"/>
  <c r="CA117" i="5"/>
  <c r="AC132" i="5"/>
  <c r="CX117" i="5"/>
  <c r="DB110" i="5"/>
  <c r="CH110" i="5"/>
  <c r="CF117" i="5"/>
  <c r="CG117" i="5"/>
  <c r="AI132" i="5"/>
  <c r="DB117" i="5"/>
  <c r="I132" i="5"/>
  <c r="CL110" i="5"/>
  <c r="CO110" i="5"/>
  <c r="CJ117" i="5"/>
  <c r="CP117" i="5"/>
  <c r="CW110" i="5"/>
  <c r="DC110" i="5"/>
  <c r="CD117" i="5"/>
  <c r="AF132" i="5"/>
  <c r="CV110" i="5"/>
  <c r="CG110" i="5"/>
  <c r="CP110" i="5"/>
  <c r="V132" i="5"/>
  <c r="CW117" i="5"/>
  <c r="H132" i="5"/>
  <c r="CV117" i="5"/>
  <c r="M132" i="5"/>
  <c r="CJ110" i="5"/>
  <c r="AA132" i="5"/>
  <c r="CR110" i="5"/>
  <c r="DF110" i="5"/>
  <c r="CM110" i="5"/>
  <c r="CT117" i="5"/>
  <c r="CB110" i="5"/>
  <c r="AE132" i="5"/>
  <c r="CC110" i="5"/>
  <c r="K132" i="5"/>
  <c r="CU117" i="5"/>
  <c r="CT110" i="5"/>
  <c r="DE117" i="5"/>
  <c r="P132" i="5"/>
  <c r="T132" i="5"/>
  <c r="N132" i="5"/>
  <c r="CH117" i="5"/>
  <c r="AJ132" i="5"/>
  <c r="AG132" i="5"/>
  <c r="E132" i="5"/>
  <c r="DD117" i="5"/>
  <c r="CD110" i="5"/>
  <c r="CK110" i="5"/>
  <c r="AD132" i="5"/>
  <c r="S132" i="5"/>
  <c r="CL117" i="5"/>
  <c r="DC117" i="5"/>
  <c r="CN117" i="5"/>
  <c r="BX117" i="5"/>
  <c r="BY110" i="5"/>
  <c r="AH132" i="5"/>
  <c r="CY110" i="5"/>
  <c r="G132" i="5"/>
  <c r="BZ117" i="5"/>
  <c r="AB132" i="5"/>
  <c r="CQ117" i="5"/>
  <c r="AM118" i="4" a="1"/>
  <c r="AM118" i="4" s="1"/>
  <c r="AM111" i="4" s="1"/>
  <c r="BC118" i="4" a="1"/>
  <c r="BC118" i="4" s="1"/>
  <c r="BC111" i="4" s="1"/>
  <c r="BG118" i="4" a="1"/>
  <c r="BG118" i="4" s="1"/>
  <c r="BG111" i="4" s="1"/>
  <c r="AQ109" i="4"/>
  <c r="AO110" i="4"/>
  <c r="AY114" i="4" a="1"/>
  <c r="AY114" i="4" s="1"/>
  <c r="AY108" i="4" s="1"/>
  <c r="BC114" i="4" a="1"/>
  <c r="BC114" i="4" s="1"/>
  <c r="BC108" i="4" s="1"/>
  <c r="AN118" i="4" a="1"/>
  <c r="AN118" i="4" s="1"/>
  <c r="AN111" i="4" s="1"/>
  <c r="AR118" i="4" a="1"/>
  <c r="AR118" i="4" s="1"/>
  <c r="AR111" i="4" s="1"/>
  <c r="AV118" i="4" a="1"/>
  <c r="AV118" i="4" s="1"/>
  <c r="AV111" i="4" s="1"/>
  <c r="AZ118" i="4" a="1"/>
  <c r="AZ118" i="4" s="1"/>
  <c r="AZ111" i="4" s="1"/>
  <c r="BD118" i="4" a="1"/>
  <c r="BD118" i="4" s="1"/>
  <c r="BD111" i="4" s="1"/>
  <c r="BH118" i="4" a="1"/>
  <c r="BH118" i="4" s="1"/>
  <c r="BH111" i="4" s="1"/>
  <c r="BL118" i="4" a="1"/>
  <c r="BL118" i="4" s="1"/>
  <c r="BL111" i="4" s="1"/>
  <c r="BP118" i="4" a="1"/>
  <c r="BP118" i="4" s="1"/>
  <c r="BP111" i="4" s="1"/>
  <c r="BT118" i="4" a="1"/>
  <c r="BT118" i="4" s="1"/>
  <c r="BT111" i="4" s="1"/>
  <c r="AU118" i="4" a="1"/>
  <c r="AU118" i="4" s="1"/>
  <c r="AU111" i="4" s="1"/>
  <c r="BO118" i="4" a="1"/>
  <c r="BO118" i="4" s="1"/>
  <c r="BO111" i="4" s="1"/>
  <c r="BO108" i="4"/>
  <c r="AU110" i="4"/>
  <c r="BC110" i="4"/>
  <c r="BG110" i="4"/>
  <c r="BO110" i="4"/>
  <c r="BG114" i="4" a="1"/>
  <c r="BG114" i="4" s="1"/>
  <c r="BG108" i="4" s="1"/>
  <c r="BK114" i="4" a="1"/>
  <c r="BK114" i="4" s="1"/>
  <c r="BK108" i="4" s="1"/>
  <c r="AK135" i="4"/>
  <c r="AQ118" i="4" a="1"/>
  <c r="AQ118" i="4" s="1"/>
  <c r="AQ111" i="4" s="1"/>
  <c r="AY118" i="4" a="1"/>
  <c r="AY118" i="4" s="1"/>
  <c r="AY111" i="4" s="1"/>
  <c r="BK118" i="4" a="1"/>
  <c r="BK118" i="4" s="1"/>
  <c r="BK111" i="4" s="1"/>
  <c r="BK109" i="4"/>
  <c r="BO109" i="4"/>
  <c r="AY110" i="4"/>
  <c r="AO114" i="4" a="1"/>
  <c r="AO114" i="4" s="1"/>
  <c r="AO108" i="4" s="1"/>
  <c r="AS114" i="4" a="1"/>
  <c r="AS114" i="4" s="1"/>
  <c r="AS108" i="4" s="1"/>
  <c r="AK132" i="5"/>
  <c r="AK133" i="5" s="1"/>
  <c r="AU108" i="5"/>
  <c r="AM121" i="5"/>
  <c r="AQ107" i="5" s="1"/>
  <c r="AM108" i="5"/>
  <c r="AQ108" i="5"/>
  <c r="BR108" i="5"/>
  <c r="BN108" i="5"/>
  <c r="BJ108" i="5"/>
  <c r="BF108" i="5"/>
  <c r="BB108" i="5"/>
  <c r="AX108" i="5"/>
  <c r="AT108" i="5"/>
  <c r="AP108" i="5"/>
  <c r="CN117" i="4"/>
  <c r="BY110" i="4"/>
  <c r="CD110" i="4"/>
  <c r="CI110" i="4"/>
  <c r="CO110" i="4"/>
  <c r="CT110" i="4"/>
  <c r="CY110" i="4"/>
  <c r="DE110" i="4"/>
  <c r="DD117" i="4"/>
  <c r="J132" i="4"/>
  <c r="CC110" i="4"/>
  <c r="CH110" i="4"/>
  <c r="CM110" i="4"/>
  <c r="CS110" i="4"/>
  <c r="CX110" i="4"/>
  <c r="DC110" i="4"/>
  <c r="BZ110" i="4"/>
  <c r="CE110" i="4"/>
  <c r="CK110" i="4"/>
  <c r="CP110" i="4"/>
  <c r="CU110" i="4"/>
  <c r="DA110" i="4"/>
  <c r="DF110" i="4"/>
  <c r="Z132" i="4"/>
  <c r="CA110" i="4"/>
  <c r="CG110" i="4"/>
  <c r="CL110" i="4"/>
  <c r="CQ110" i="4"/>
  <c r="CW110" i="4"/>
  <c r="DB110" i="4"/>
  <c r="BX117" i="4"/>
  <c r="BX110" i="4"/>
  <c r="CB110" i="4"/>
  <c r="CF110" i="4"/>
  <c r="CJ110" i="4"/>
  <c r="CN110" i="4"/>
  <c r="CR110" i="4"/>
  <c r="CV110" i="4"/>
  <c r="CZ110" i="4"/>
  <c r="DD110" i="4"/>
  <c r="CB117" i="4"/>
  <c r="CR117" i="4"/>
  <c r="N132" i="4"/>
  <c r="AD132" i="4"/>
  <c r="CF117" i="4"/>
  <c r="CV117" i="4"/>
  <c r="B132" i="4"/>
  <c r="R132" i="4"/>
  <c r="AH132" i="4"/>
  <c r="CJ117" i="4"/>
  <c r="CZ117" i="4"/>
  <c r="F132" i="4"/>
  <c r="V132" i="4"/>
  <c r="BY117" i="4"/>
  <c r="CC117" i="4"/>
  <c r="CG117" i="4"/>
  <c r="CK117" i="4"/>
  <c r="CO117" i="4"/>
  <c r="CS117" i="4"/>
  <c r="CW117" i="4"/>
  <c r="DA117" i="4"/>
  <c r="DE117" i="4"/>
  <c r="C132" i="4"/>
  <c r="G132" i="4"/>
  <c r="K132" i="4"/>
  <c r="O132" i="4"/>
  <c r="S132" i="4"/>
  <c r="W132" i="4"/>
  <c r="AA132" i="4"/>
  <c r="AE132" i="4"/>
  <c r="AI132" i="4"/>
  <c r="BZ117" i="4"/>
  <c r="CD117" i="4"/>
  <c r="CH117" i="4"/>
  <c r="CL117" i="4"/>
  <c r="CP117" i="4"/>
  <c r="CT117" i="4"/>
  <c r="CX117" i="4"/>
  <c r="DB117" i="4"/>
  <c r="DF117" i="4"/>
  <c r="D132" i="4"/>
  <c r="H132" i="4"/>
  <c r="L132" i="4"/>
  <c r="P132" i="4"/>
  <c r="T132" i="4"/>
  <c r="X132" i="4"/>
  <c r="AB132" i="4"/>
  <c r="AF132" i="4"/>
  <c r="AJ132" i="4"/>
  <c r="CA117" i="4"/>
  <c r="CE117" i="4"/>
  <c r="CI117" i="4"/>
  <c r="CM117" i="4"/>
  <c r="CQ117" i="4"/>
  <c r="CU117" i="4"/>
  <c r="CY117" i="4"/>
  <c r="DC117" i="4"/>
  <c r="E132" i="4"/>
  <c r="I132" i="4"/>
  <c r="M132" i="4"/>
  <c r="Q132" i="4"/>
  <c r="U132" i="4"/>
  <c r="Y132" i="4"/>
  <c r="AC132" i="4"/>
  <c r="AG132" i="4"/>
  <c r="AR108" i="4"/>
  <c r="AQ108" i="4"/>
  <c r="AP108" i="4"/>
  <c r="AT108" i="4"/>
  <c r="AX108" i="4"/>
  <c r="BB114" i="4" a="1"/>
  <c r="BB114" i="4" s="1"/>
  <c r="BF108" i="4"/>
  <c r="BJ114" i="4" a="1"/>
  <c r="BJ114" i="4" s="1"/>
  <c r="BJ108" i="4" s="1"/>
  <c r="BN108" i="4"/>
  <c r="BR114" i="4" a="1"/>
  <c r="BR114" i="4" s="1"/>
  <c r="BR108" i="4" s="1"/>
  <c r="AM110" i="4"/>
  <c r="AQ110" i="4"/>
  <c r="AP118" i="4" a="1"/>
  <c r="AP118" i="4" s="1"/>
  <c r="AP111" i="4" s="1"/>
  <c r="AT118" i="4" a="1"/>
  <c r="AT118" i="4" s="1"/>
  <c r="AT111" i="4" s="1"/>
  <c r="AX118" i="4" a="1"/>
  <c r="AX118" i="4" s="1"/>
  <c r="AX111" i="4" s="1"/>
  <c r="BB118" i="4" a="1"/>
  <c r="BB118" i="4" s="1"/>
  <c r="BB111" i="4" s="1"/>
  <c r="BF118" i="4" a="1"/>
  <c r="BF118" i="4" s="1"/>
  <c r="BF111" i="4" s="1"/>
  <c r="BJ118" i="4" a="1"/>
  <c r="BJ118" i="4" s="1"/>
  <c r="BJ111" i="4" s="1"/>
  <c r="BN118" i="4" a="1"/>
  <c r="BN118" i="4" s="1"/>
  <c r="BN111" i="4" s="1"/>
  <c r="BR118" i="4" a="1"/>
  <c r="BR118" i="4" s="1"/>
  <c r="BR111" i="4" s="1"/>
  <c r="BS118" i="4" a="1"/>
  <c r="BS118" i="4" s="1"/>
  <c r="BS111" i="4" s="1"/>
  <c r="BS114" i="4" a="1"/>
  <c r="BS114" i="4" s="1"/>
  <c r="AK131" i="4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B131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B129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C128" i="1"/>
  <c r="B128" i="1"/>
  <c r="BB124" i="1"/>
  <c r="BT123" i="1"/>
  <c r="BQ123" i="1"/>
  <c r="BN123" i="1"/>
  <c r="BM123" i="1"/>
  <c r="BK123" i="1"/>
  <c r="BH123" i="1"/>
  <c r="BB123" i="1"/>
  <c r="AS123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D122" i="1"/>
  <c r="C122" i="1"/>
  <c r="B122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C121" i="1"/>
  <c r="B121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C120" i="1"/>
  <c r="B120" i="1"/>
  <c r="BU119" i="1"/>
  <c r="BT119" i="1"/>
  <c r="BS119" i="1"/>
  <c r="BR119" i="1"/>
  <c r="BQ119" i="1"/>
  <c r="BP119" i="1"/>
  <c r="BO119" i="1"/>
  <c r="BN119" i="1"/>
  <c r="BM119" i="1"/>
  <c r="BL119" i="1"/>
  <c r="BK119" i="1"/>
  <c r="BJ119" i="1"/>
  <c r="BI119" i="1"/>
  <c r="BH119" i="1"/>
  <c r="BG119" i="1"/>
  <c r="BF119" i="1"/>
  <c r="BE119" i="1"/>
  <c r="BD119" i="1"/>
  <c r="BC119" i="1"/>
  <c r="BB119" i="1"/>
  <c r="BA119" i="1"/>
  <c r="AZ119" i="1"/>
  <c r="AY119" i="1"/>
  <c r="AX119" i="1"/>
  <c r="AW119" i="1"/>
  <c r="AV119" i="1"/>
  <c r="AU119" i="1"/>
  <c r="AT119" i="1"/>
  <c r="AS119" i="1"/>
  <c r="AR119" i="1"/>
  <c r="AQ119" i="1"/>
  <c r="AP119" i="1"/>
  <c r="AO119" i="1"/>
  <c r="AN119" i="1"/>
  <c r="AM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B119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C118" i="1"/>
  <c r="B118" i="1"/>
  <c r="BU117" i="1"/>
  <c r="BT117" i="1"/>
  <c r="BT110" i="1" s="1"/>
  <c r="BS117" i="1"/>
  <c r="BR117" i="1"/>
  <c r="BQ117" i="1"/>
  <c r="BP117" i="1"/>
  <c r="BP110" i="1" s="1"/>
  <c r="BO117" i="1"/>
  <c r="BN117" i="1"/>
  <c r="BM117" i="1"/>
  <c r="BL117" i="1"/>
  <c r="BL110" i="1" s="1"/>
  <c r="BK117" i="1"/>
  <c r="BJ117" i="1"/>
  <c r="BI117" i="1"/>
  <c r="BH117" i="1"/>
  <c r="BH110" i="1" s="1"/>
  <c r="BG117" i="1"/>
  <c r="BF117" i="1"/>
  <c r="BE117" i="1"/>
  <c r="BD117" i="1"/>
  <c r="BD110" i="1" s="1"/>
  <c r="BC117" i="1"/>
  <c r="BB117" i="1"/>
  <c r="BA117" i="1"/>
  <c r="AZ117" i="1"/>
  <c r="AZ110" i="1" s="1"/>
  <c r="AY117" i="1"/>
  <c r="AX117" i="1"/>
  <c r="AW117" i="1"/>
  <c r="AV117" i="1"/>
  <c r="AV110" i="1" s="1"/>
  <c r="AU117" i="1"/>
  <c r="AT117" i="1"/>
  <c r="AS117" i="1"/>
  <c r="AR117" i="1"/>
  <c r="AR110" i="1" s="1"/>
  <c r="AQ117" i="1"/>
  <c r="AP117" i="1"/>
  <c r="AO117" i="1"/>
  <c r="AN117" i="1"/>
  <c r="AN110" i="1" s="1"/>
  <c r="AM117" i="1"/>
  <c r="AJ117" i="1"/>
  <c r="AI117" i="1"/>
  <c r="AH117" i="1"/>
  <c r="AG117" i="1"/>
  <c r="AF117" i="1"/>
  <c r="AE117" i="1"/>
  <c r="AD117" i="1"/>
  <c r="AC117" i="1"/>
  <c r="AC115" i="1" s="1"/>
  <c r="AB117" i="1"/>
  <c r="AA117" i="1"/>
  <c r="Z117" i="1"/>
  <c r="Y117" i="1"/>
  <c r="X117" i="1"/>
  <c r="W117" i="1"/>
  <c r="V117" i="1"/>
  <c r="V115" i="1" s="1"/>
  <c r="U117" i="1"/>
  <c r="T117" i="1"/>
  <c r="S117" i="1"/>
  <c r="R117" i="1"/>
  <c r="Q117" i="1"/>
  <c r="P117" i="1"/>
  <c r="O117" i="1"/>
  <c r="N117" i="1"/>
  <c r="M117" i="1"/>
  <c r="L117" i="1"/>
  <c r="K117" i="1"/>
  <c r="J117" i="1"/>
  <c r="J115" i="1" s="1"/>
  <c r="I117" i="1"/>
  <c r="H117" i="1"/>
  <c r="G117" i="1"/>
  <c r="F117" i="1"/>
  <c r="E117" i="1"/>
  <c r="E115" i="1" s="1"/>
  <c r="D117" i="1"/>
  <c r="C117" i="1"/>
  <c r="B117" i="1"/>
  <c r="BU116" i="1"/>
  <c r="BU110" i="1" s="1"/>
  <c r="BT116" i="1"/>
  <c r="BS116" i="1"/>
  <c r="BR116" i="1"/>
  <c r="BR109" i="1" s="1"/>
  <c r="BQ116" i="1"/>
  <c r="BQ110" i="1" s="1"/>
  <c r="BP116" i="1"/>
  <c r="BO116" i="1"/>
  <c r="BN116" i="1"/>
  <c r="BM116" i="1"/>
  <c r="BM110" i="1" s="1"/>
  <c r="BL116" i="1"/>
  <c r="BK116" i="1"/>
  <c r="BJ116" i="1"/>
  <c r="BJ109" i="1" s="1"/>
  <c r="BI116" i="1"/>
  <c r="BI110" i="1" s="1"/>
  <c r="BH116" i="1"/>
  <c r="BG116" i="1"/>
  <c r="BF116" i="1"/>
  <c r="BF109" i="1" s="1"/>
  <c r="BE116" i="1"/>
  <c r="BD116" i="1"/>
  <c r="BC116" i="1"/>
  <c r="BB116" i="1"/>
  <c r="BA116" i="1"/>
  <c r="BA110" i="1" s="1"/>
  <c r="AZ116" i="1"/>
  <c r="AY116" i="1"/>
  <c r="AX116" i="1"/>
  <c r="AX109" i="1" s="1"/>
  <c r="AW116" i="1"/>
  <c r="AW110" i="1" s="1"/>
  <c r="AV116" i="1"/>
  <c r="AU116" i="1"/>
  <c r="AT116" i="1"/>
  <c r="AS116" i="1"/>
  <c r="AS110" i="1" s="1"/>
  <c r="AR116" i="1"/>
  <c r="AQ116" i="1"/>
  <c r="AP116" i="1"/>
  <c r="AP109" i="1" s="1"/>
  <c r="AO116" i="1"/>
  <c r="AN116" i="1"/>
  <c r="AM116" i="1"/>
  <c r="AJ116" i="1"/>
  <c r="AJ115" i="1" s="1"/>
  <c r="AI116" i="1"/>
  <c r="AH116" i="1"/>
  <c r="AG116" i="1"/>
  <c r="AF116" i="1"/>
  <c r="AE116" i="1"/>
  <c r="AD116" i="1"/>
  <c r="AC116" i="1"/>
  <c r="AB116" i="1"/>
  <c r="AB115" i="1" s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P115" i="1" s="1"/>
  <c r="O116" i="1"/>
  <c r="N116" i="1"/>
  <c r="M116" i="1"/>
  <c r="L116" i="1"/>
  <c r="K116" i="1"/>
  <c r="J116" i="1"/>
  <c r="I116" i="1"/>
  <c r="H116" i="1"/>
  <c r="H115" i="1" s="1"/>
  <c r="G116" i="1"/>
  <c r="F116" i="1"/>
  <c r="E116" i="1"/>
  <c r="D116" i="1"/>
  <c r="D115" i="1" s="1"/>
  <c r="C116" i="1"/>
  <c r="B116" i="1"/>
  <c r="BU115" i="1"/>
  <c r="BU118" i="1" s="1" a="1"/>
  <c r="BU118" i="1" s="1"/>
  <c r="BT115" i="1"/>
  <c r="BT114" i="1" s="1" a="1"/>
  <c r="BT114" i="1" s="1"/>
  <c r="BS115" i="1"/>
  <c r="BS114" i="1" s="1" a="1"/>
  <c r="BS114" i="1" s="1"/>
  <c r="BR115" i="1"/>
  <c r="BR114" i="1" s="1" a="1"/>
  <c r="BR114" i="1" s="1"/>
  <c r="BQ115" i="1"/>
  <c r="BQ118" i="1" s="1" a="1"/>
  <c r="BQ118" i="1" s="1"/>
  <c r="BP115" i="1"/>
  <c r="BP114" i="1" s="1" a="1"/>
  <c r="BP114" i="1" s="1"/>
  <c r="BP108" i="1" s="1"/>
  <c r="BO115" i="1"/>
  <c r="BO114" i="1" s="1" a="1"/>
  <c r="BO114" i="1" s="1"/>
  <c r="BN115" i="1"/>
  <c r="BN114" i="1" s="1" a="1"/>
  <c r="BN114" i="1" s="1"/>
  <c r="BN108" i="1" s="1"/>
  <c r="BM115" i="1"/>
  <c r="BM118" i="1" s="1" a="1"/>
  <c r="BM118" i="1" s="1"/>
  <c r="BL115" i="1"/>
  <c r="BL114" i="1" s="1" a="1"/>
  <c r="BL114" i="1" s="1"/>
  <c r="BK115" i="1"/>
  <c r="BK114" i="1" s="1" a="1"/>
  <c r="BK114" i="1" s="1"/>
  <c r="BK108" i="1" s="1"/>
  <c r="BJ115" i="1"/>
  <c r="BJ114" i="1" s="1" a="1"/>
  <c r="BJ114" i="1" s="1"/>
  <c r="BJ108" i="1" s="1"/>
  <c r="BI115" i="1"/>
  <c r="BI118" i="1" s="1" a="1"/>
  <c r="BI118" i="1" s="1"/>
  <c r="BH115" i="1"/>
  <c r="BH114" i="1" s="1" a="1"/>
  <c r="BH114" i="1" s="1"/>
  <c r="BG115" i="1"/>
  <c r="BG114" i="1" s="1" a="1"/>
  <c r="BG114" i="1" s="1"/>
  <c r="BG108" i="1" s="1"/>
  <c r="BF115" i="1"/>
  <c r="BF114" i="1" s="1" a="1"/>
  <c r="BF114" i="1" s="1"/>
  <c r="BF108" i="1" s="1"/>
  <c r="BE115" i="1"/>
  <c r="BE118" i="1" s="1" a="1"/>
  <c r="BE118" i="1" s="1"/>
  <c r="BD115" i="1"/>
  <c r="BD114" i="1" s="1" a="1"/>
  <c r="BD114" i="1" s="1"/>
  <c r="BD108" i="1" s="1"/>
  <c r="BC115" i="1"/>
  <c r="BC114" i="1" s="1" a="1"/>
  <c r="BC114" i="1" s="1"/>
  <c r="BB115" i="1"/>
  <c r="BB114" i="1" s="1" a="1"/>
  <c r="BB114" i="1" s="1"/>
  <c r="BA115" i="1"/>
  <c r="BA118" i="1" s="1" a="1"/>
  <c r="BA118" i="1" s="1"/>
  <c r="AZ115" i="1"/>
  <c r="AZ114" i="1" s="1" a="1"/>
  <c r="AZ114" i="1" s="1"/>
  <c r="AZ108" i="1" s="1"/>
  <c r="AY115" i="1"/>
  <c r="AY114" i="1" s="1" a="1"/>
  <c r="AY114" i="1" s="1"/>
  <c r="AY108" i="1" s="1"/>
  <c r="AX115" i="1"/>
  <c r="AX114" i="1" s="1" a="1"/>
  <c r="AX114" i="1" s="1"/>
  <c r="AX108" i="1" s="1"/>
  <c r="AW115" i="1"/>
  <c r="AW118" i="1" s="1" a="1"/>
  <c r="AW118" i="1" s="1"/>
  <c r="AV115" i="1"/>
  <c r="AV114" i="1" s="1" a="1"/>
  <c r="AV114" i="1" s="1"/>
  <c r="AV108" i="1" s="1"/>
  <c r="AU115" i="1"/>
  <c r="AU114" i="1" s="1" a="1"/>
  <c r="AU114" i="1" s="1"/>
  <c r="AU108" i="1" s="1"/>
  <c r="AT115" i="1"/>
  <c r="AT114" i="1" s="1" a="1"/>
  <c r="AT114" i="1" s="1"/>
  <c r="AT108" i="1" s="1"/>
  <c r="AS115" i="1"/>
  <c r="AS118" i="1" s="1" a="1"/>
  <c r="AS118" i="1" s="1"/>
  <c r="AS111" i="1" s="1"/>
  <c r="AR115" i="1"/>
  <c r="AR114" i="1" s="1" a="1"/>
  <c r="AR114" i="1" s="1"/>
  <c r="AR108" i="1" s="1"/>
  <c r="AQ115" i="1"/>
  <c r="AQ114" i="1" s="1" a="1"/>
  <c r="AQ114" i="1" s="1"/>
  <c r="AQ108" i="1" s="1"/>
  <c r="AP115" i="1"/>
  <c r="AP114" i="1" s="1" a="1"/>
  <c r="AP114" i="1" s="1"/>
  <c r="AP108" i="1" s="1"/>
  <c r="AO115" i="1"/>
  <c r="AN115" i="1"/>
  <c r="AN114" i="1" s="1" a="1"/>
  <c r="AN114" i="1" s="1"/>
  <c r="AN108" i="1" s="1"/>
  <c r="AM115" i="1"/>
  <c r="AM114" i="1" s="1" a="1"/>
  <c r="AM114" i="1" s="1"/>
  <c r="AM108" i="1" s="1"/>
  <c r="BU114" i="1" a="1"/>
  <c r="BU114" i="1" s="1"/>
  <c r="BQ114" i="1" a="1"/>
  <c r="BQ114" i="1" s="1"/>
  <c r="BM114" i="1" a="1"/>
  <c r="BM114" i="1" s="1"/>
  <c r="BI114" i="1" a="1"/>
  <c r="BI114" i="1" s="1"/>
  <c r="BE114" i="1" a="1"/>
  <c r="BE114" i="1" s="1"/>
  <c r="BA114" i="1" a="1"/>
  <c r="BA114" i="1" s="1"/>
  <c r="BA108" i="1" s="1"/>
  <c r="AO114" i="1" a="1"/>
  <c r="AO114" i="1" s="1"/>
  <c r="AO108" i="1" s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B114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C113" i="1"/>
  <c r="B113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B112" i="1"/>
  <c r="BU111" i="1"/>
  <c r="BQ111" i="1"/>
  <c r="BM111" i="1"/>
  <c r="BI111" i="1"/>
  <c r="BE111" i="1"/>
  <c r="BA111" i="1"/>
  <c r="AW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C111" i="1"/>
  <c r="B111" i="1"/>
  <c r="BE110" i="1"/>
  <c r="AO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B110" i="1"/>
  <c r="BS109" i="1"/>
  <c r="BN109" i="1"/>
  <c r="BB109" i="1"/>
  <c r="AT109" i="1"/>
  <c r="AQ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DF106" i="1"/>
  <c r="DE106" i="1"/>
  <c r="DD106" i="1"/>
  <c r="DC106" i="1"/>
  <c r="DB106" i="1"/>
  <c r="DA106" i="1"/>
  <c r="CZ106" i="1"/>
  <c r="CY106" i="1"/>
  <c r="CX106" i="1"/>
  <c r="CW106" i="1"/>
  <c r="CV106" i="1"/>
  <c r="CU106" i="1"/>
  <c r="CT106" i="1"/>
  <c r="CS106" i="1"/>
  <c r="CR106" i="1"/>
  <c r="CQ106" i="1"/>
  <c r="CP106" i="1"/>
  <c r="CO106" i="1"/>
  <c r="CN106" i="1"/>
  <c r="CM106" i="1"/>
  <c r="CL106" i="1"/>
  <c r="CK106" i="1"/>
  <c r="CJ106" i="1"/>
  <c r="CI106" i="1"/>
  <c r="CH106" i="1"/>
  <c r="CG106" i="1"/>
  <c r="CF106" i="1"/>
  <c r="CE106" i="1"/>
  <c r="CD106" i="1"/>
  <c r="CC106" i="1"/>
  <c r="CB106" i="1"/>
  <c r="CA106" i="1"/>
  <c r="BZ106" i="1"/>
  <c r="BY106" i="1"/>
  <c r="BX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B131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/>
  <c r="D129" i="2"/>
  <c r="C129" i="2"/>
  <c r="B129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/>
  <c r="P128" i="2"/>
  <c r="O128" i="2"/>
  <c r="N128" i="2"/>
  <c r="M128" i="2"/>
  <c r="L128" i="2"/>
  <c r="K128" i="2"/>
  <c r="J128" i="2"/>
  <c r="I128" i="2"/>
  <c r="H128" i="2"/>
  <c r="G128" i="2"/>
  <c r="F128" i="2"/>
  <c r="E128" i="2"/>
  <c r="D128" i="2"/>
  <c r="C128" i="2"/>
  <c r="B128" i="2"/>
  <c r="BB124" i="2"/>
  <c r="BT123" i="2"/>
  <c r="BQ123" i="2"/>
  <c r="BN123" i="2"/>
  <c r="BM123" i="2"/>
  <c r="BK123" i="2"/>
  <c r="BH123" i="2"/>
  <c r="BB123" i="2"/>
  <c r="AS123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B122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C121" i="2"/>
  <c r="B121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B120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/>
  <c r="D119" i="2"/>
  <c r="C119" i="2"/>
  <c r="B119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B118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T110" i="2" s="1"/>
  <c r="AS117" i="2"/>
  <c r="AR117" i="2"/>
  <c r="AQ117" i="2"/>
  <c r="AP117" i="2"/>
  <c r="AO117" i="2"/>
  <c r="AN117" i="2"/>
  <c r="AM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T115" i="2" s="1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C117" i="2"/>
  <c r="B117" i="2"/>
  <c r="BU116" i="2"/>
  <c r="BT116" i="2"/>
  <c r="BS116" i="2"/>
  <c r="BR116" i="2"/>
  <c r="BQ116" i="2"/>
  <c r="BP116" i="2"/>
  <c r="BP110" i="2" s="1"/>
  <c r="BO116" i="2"/>
  <c r="BN116" i="2"/>
  <c r="BM116" i="2"/>
  <c r="BL116" i="2"/>
  <c r="BK116" i="2"/>
  <c r="BJ116" i="2"/>
  <c r="BI116" i="2"/>
  <c r="BH116" i="2"/>
  <c r="BH110" i="2" s="1"/>
  <c r="BG116" i="2"/>
  <c r="BF116" i="2"/>
  <c r="BE116" i="2"/>
  <c r="BD116" i="2"/>
  <c r="BD110" i="2" s="1"/>
  <c r="BC116" i="2"/>
  <c r="BB116" i="2"/>
  <c r="BA116" i="2"/>
  <c r="AZ116" i="2"/>
  <c r="AZ110" i="2" s="1"/>
  <c r="AY116" i="2"/>
  <c r="AX116" i="2"/>
  <c r="AW116" i="2"/>
  <c r="AV116" i="2"/>
  <c r="AU116" i="2"/>
  <c r="AT116" i="2"/>
  <c r="AS116" i="2"/>
  <c r="AR116" i="2"/>
  <c r="AR110" i="2" s="1"/>
  <c r="AQ116" i="2"/>
  <c r="AP116" i="2"/>
  <c r="AO116" i="2"/>
  <c r="AN116" i="2"/>
  <c r="AM116" i="2"/>
  <c r="AJ116" i="2"/>
  <c r="AI116" i="2"/>
  <c r="AH116" i="2"/>
  <c r="AH115" i="2" s="1"/>
  <c r="AG116" i="2"/>
  <c r="AF116" i="2"/>
  <c r="AE116" i="2"/>
  <c r="AD116" i="2"/>
  <c r="AC116" i="2"/>
  <c r="AB116" i="2"/>
  <c r="AA116" i="2"/>
  <c r="Z116" i="2"/>
  <c r="Z115" i="2" s="1"/>
  <c r="Y116" i="2"/>
  <c r="X116" i="2"/>
  <c r="W116" i="2"/>
  <c r="V116" i="2"/>
  <c r="V115" i="2" s="1"/>
  <c r="U116" i="2"/>
  <c r="T116" i="2"/>
  <c r="S116" i="2"/>
  <c r="R116" i="2"/>
  <c r="R115" i="2" s="1"/>
  <c r="Q116" i="2"/>
  <c r="P116" i="2"/>
  <c r="O116" i="2"/>
  <c r="N116" i="2"/>
  <c r="M116" i="2"/>
  <c r="L116" i="2"/>
  <c r="K116" i="2"/>
  <c r="J116" i="2"/>
  <c r="J115" i="2" s="1"/>
  <c r="I116" i="2"/>
  <c r="H116" i="2"/>
  <c r="G116" i="2"/>
  <c r="F116" i="2"/>
  <c r="F115" i="2" s="1"/>
  <c r="E116" i="2"/>
  <c r="D116" i="2"/>
  <c r="C116" i="2"/>
  <c r="B116" i="2"/>
  <c r="B115" i="2" s="1"/>
  <c r="BU115" i="2"/>
  <c r="BU114" i="2" s="1" a="1"/>
  <c r="BU114" i="2" s="1"/>
  <c r="BT115" i="2"/>
  <c r="BT118" i="2" s="1" a="1"/>
  <c r="BT118" i="2" s="1"/>
  <c r="BT111" i="2" s="1"/>
  <c r="BS115" i="2"/>
  <c r="BR115" i="2"/>
  <c r="BR114" i="2" s="1" a="1"/>
  <c r="BR114" i="2" s="1"/>
  <c r="BQ115" i="2"/>
  <c r="BQ114" i="2" s="1" a="1"/>
  <c r="BQ114" i="2" s="1"/>
  <c r="BP115" i="2"/>
  <c r="BP118" i="2" s="1" a="1"/>
  <c r="BP118" i="2" s="1"/>
  <c r="BP111" i="2" s="1"/>
  <c r="BO115" i="2"/>
  <c r="BN115" i="2"/>
  <c r="BN114" i="2" s="1" a="1"/>
  <c r="BN114" i="2" s="1"/>
  <c r="BM115" i="2"/>
  <c r="BM114" i="2" s="1" a="1"/>
  <c r="BM114" i="2" s="1"/>
  <c r="BM108" i="2" s="1"/>
  <c r="BL115" i="2"/>
  <c r="BL118" i="2" s="1" a="1"/>
  <c r="BL118" i="2" s="1"/>
  <c r="BL111" i="2" s="1"/>
  <c r="BK115" i="2"/>
  <c r="BJ115" i="2"/>
  <c r="BJ114" i="2" s="1" a="1"/>
  <c r="BJ114" i="2" s="1"/>
  <c r="BI115" i="2"/>
  <c r="BI114" i="2" s="1" a="1"/>
  <c r="BI114" i="2" s="1"/>
  <c r="BH115" i="2"/>
  <c r="BH118" i="2" s="1" a="1"/>
  <c r="BH118" i="2" s="1"/>
  <c r="BH111" i="2" s="1"/>
  <c r="BG115" i="2"/>
  <c r="BF115" i="2"/>
  <c r="BF114" i="2" s="1" a="1"/>
  <c r="BF114" i="2" s="1"/>
  <c r="BE115" i="2"/>
  <c r="BE114" i="2" s="1" a="1"/>
  <c r="BE114" i="2" s="1"/>
  <c r="BD115" i="2"/>
  <c r="BD118" i="2" s="1" a="1"/>
  <c r="BD118" i="2" s="1"/>
  <c r="BD111" i="2" s="1"/>
  <c r="BC115" i="2"/>
  <c r="BB115" i="2"/>
  <c r="BA115" i="2"/>
  <c r="BA114" i="2" s="1" a="1"/>
  <c r="BA114" i="2" s="1"/>
  <c r="AZ115" i="2"/>
  <c r="AZ118" i="2" s="1" a="1"/>
  <c r="AZ118" i="2" s="1"/>
  <c r="AZ111" i="2" s="1"/>
  <c r="AY115" i="2"/>
  <c r="AX115" i="2"/>
  <c r="AX114" i="2" s="1" a="1"/>
  <c r="AX114" i="2" s="1"/>
  <c r="AW115" i="2"/>
  <c r="AW114" i="2" s="1" a="1"/>
  <c r="AW114" i="2" s="1"/>
  <c r="AV115" i="2"/>
  <c r="AV118" i="2" s="1" a="1"/>
  <c r="AV118" i="2" s="1"/>
  <c r="AV111" i="2" s="1"/>
  <c r="AU115" i="2"/>
  <c r="AT115" i="2"/>
  <c r="AT114" i="2" s="1" a="1"/>
  <c r="AT114" i="2" s="1"/>
  <c r="AS115" i="2"/>
  <c r="AS114" i="2" s="1" a="1"/>
  <c r="AS114" i="2" s="1"/>
  <c r="AR115" i="2"/>
  <c r="AR118" i="2" s="1" a="1"/>
  <c r="AR118" i="2" s="1"/>
  <c r="AR111" i="2" s="1"/>
  <c r="AQ115" i="2"/>
  <c r="AP115" i="2"/>
  <c r="AP114" i="2" s="1" a="1"/>
  <c r="AP114" i="2" s="1"/>
  <c r="AO115" i="2"/>
  <c r="AO114" i="2" s="1" a="1"/>
  <c r="AO114" i="2" s="1"/>
  <c r="AN115" i="2"/>
  <c r="AN118" i="2" s="1" a="1"/>
  <c r="AN118" i="2" s="1"/>
  <c r="AN111" i="2" s="1"/>
  <c r="AM115" i="2"/>
  <c r="AJ115" i="2"/>
  <c r="AD115" i="2"/>
  <c r="AB115" i="2"/>
  <c r="P115" i="2"/>
  <c r="N115" i="2"/>
  <c r="H115" i="2"/>
  <c r="D115" i="2"/>
  <c r="BP114" i="2" a="1"/>
  <c r="BP114" i="2" s="1"/>
  <c r="BP108" i="2" s="1"/>
  <c r="BL114" i="2" a="1"/>
  <c r="BL114" i="2" s="1"/>
  <c r="BL108" i="2" s="1"/>
  <c r="BB114" i="2" a="1"/>
  <c r="BB114" i="2" s="1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B114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C113" i="2"/>
  <c r="B113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B111" i="2"/>
  <c r="BT110" i="2"/>
  <c r="BR110" i="2"/>
  <c r="BL110" i="2"/>
  <c r="BJ110" i="2"/>
  <c r="BF110" i="2"/>
  <c r="BB110" i="2"/>
  <c r="AX110" i="2"/>
  <c r="AV110" i="2"/>
  <c r="AP110" i="2"/>
  <c r="AN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BT109" i="2"/>
  <c r="BR109" i="2"/>
  <c r="BN109" i="2"/>
  <c r="BL109" i="2"/>
  <c r="BJ109" i="2"/>
  <c r="BF109" i="2"/>
  <c r="BD109" i="2"/>
  <c r="BB109" i="2"/>
  <c r="AX109" i="2"/>
  <c r="AV109" i="2"/>
  <c r="AT109" i="2"/>
  <c r="AP109" i="2"/>
  <c r="AN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B109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B108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C107" i="2"/>
  <c r="B107" i="2"/>
  <c r="DF106" i="2"/>
  <c r="DE106" i="2"/>
  <c r="DD106" i="2"/>
  <c r="DC106" i="2"/>
  <c r="DB106" i="2"/>
  <c r="DA106" i="2"/>
  <c r="CZ106" i="2"/>
  <c r="CY106" i="2"/>
  <c r="CX106" i="2"/>
  <c r="CW106" i="2"/>
  <c r="CV106" i="2"/>
  <c r="CU106" i="2"/>
  <c r="CT106" i="2"/>
  <c r="CS106" i="2"/>
  <c r="CR106" i="2"/>
  <c r="CQ106" i="2"/>
  <c r="CP106" i="2"/>
  <c r="CO106" i="2"/>
  <c r="CN106" i="2"/>
  <c r="CM106" i="2"/>
  <c r="CL106" i="2"/>
  <c r="CK106" i="2"/>
  <c r="CJ106" i="2"/>
  <c r="CI106" i="2"/>
  <c r="CH106" i="2"/>
  <c r="CG106" i="2"/>
  <c r="CF106" i="2"/>
  <c r="CE106" i="2"/>
  <c r="CD106" i="2"/>
  <c r="CC106" i="2"/>
  <c r="CB106" i="2"/>
  <c r="CA106" i="2"/>
  <c r="BZ106" i="2"/>
  <c r="BY106" i="2"/>
  <c r="BX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B106" i="2"/>
  <c r="AJ131" i="3"/>
  <c r="AI131" i="3"/>
  <c r="AH131" i="3"/>
  <c r="AG131" i="3"/>
  <c r="AF131" i="3"/>
  <c r="AE131" i="3"/>
  <c r="AD131" i="3"/>
  <c r="AC131" i="3"/>
  <c r="AB131" i="3"/>
  <c r="AA131" i="3"/>
  <c r="Z131" i="3"/>
  <c r="Y131" i="3"/>
  <c r="X131" i="3"/>
  <c r="W131" i="3"/>
  <c r="V131" i="3"/>
  <c r="U131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AJ129" i="3"/>
  <c r="AI129" i="3"/>
  <c r="AH129" i="3"/>
  <c r="AG129" i="3"/>
  <c r="AF129" i="3"/>
  <c r="AE129" i="3"/>
  <c r="AD129" i="3"/>
  <c r="AC129" i="3"/>
  <c r="AB129" i="3"/>
  <c r="AA129" i="3"/>
  <c r="Z129" i="3"/>
  <c r="Y129" i="3"/>
  <c r="X129" i="3"/>
  <c r="W129" i="3"/>
  <c r="V129" i="3"/>
  <c r="U129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B129" i="3"/>
  <c r="AJ128" i="3"/>
  <c r="AI128" i="3"/>
  <c r="AH128" i="3"/>
  <c r="AG128" i="3"/>
  <c r="AF128" i="3"/>
  <c r="AE128" i="3"/>
  <c r="AD128" i="3"/>
  <c r="AC128" i="3"/>
  <c r="AB128" i="3"/>
  <c r="AA128" i="3"/>
  <c r="Z128" i="3"/>
  <c r="Y128" i="3"/>
  <c r="X128" i="3"/>
  <c r="W128" i="3"/>
  <c r="V128" i="3"/>
  <c r="U128" i="3"/>
  <c r="T128" i="3"/>
  <c r="S128" i="3"/>
  <c r="R128" i="3"/>
  <c r="Q128" i="3"/>
  <c r="P128" i="3"/>
  <c r="O128" i="3"/>
  <c r="N128" i="3"/>
  <c r="M128" i="3"/>
  <c r="L128" i="3"/>
  <c r="K128" i="3"/>
  <c r="J128" i="3"/>
  <c r="I128" i="3"/>
  <c r="H128" i="3"/>
  <c r="G128" i="3"/>
  <c r="F128" i="3"/>
  <c r="E128" i="3"/>
  <c r="D128" i="3"/>
  <c r="C128" i="3"/>
  <c r="B128" i="3"/>
  <c r="BB124" i="3"/>
  <c r="BT123" i="3"/>
  <c r="BQ123" i="3"/>
  <c r="BN123" i="3"/>
  <c r="BM123" i="3"/>
  <c r="BK123" i="3"/>
  <c r="BH123" i="3"/>
  <c r="BB123" i="3"/>
  <c r="AS123" i="3"/>
  <c r="AJ122" i="3"/>
  <c r="AI122" i="3"/>
  <c r="AH122" i="3"/>
  <c r="AG12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AJ121" i="3"/>
  <c r="AI121" i="3"/>
  <c r="AH121" i="3"/>
  <c r="AG121" i="3"/>
  <c r="AF121" i="3"/>
  <c r="AE121" i="3"/>
  <c r="AD121" i="3"/>
  <c r="AC121" i="3"/>
  <c r="AB121" i="3"/>
  <c r="AA121" i="3"/>
  <c r="Z121" i="3"/>
  <c r="Y121" i="3"/>
  <c r="X121" i="3"/>
  <c r="W121" i="3"/>
  <c r="V121" i="3"/>
  <c r="U121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AJ120" i="3"/>
  <c r="AI120" i="3"/>
  <c r="AH120" i="3"/>
  <c r="AG120" i="3"/>
  <c r="AF120" i="3"/>
  <c r="AE120" i="3"/>
  <c r="AD120" i="3"/>
  <c r="AC120" i="3"/>
  <c r="AB120" i="3"/>
  <c r="AA120" i="3"/>
  <c r="Z120" i="3"/>
  <c r="Y120" i="3"/>
  <c r="X120" i="3"/>
  <c r="W120" i="3"/>
  <c r="V120" i="3"/>
  <c r="U120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B120" i="3"/>
  <c r="BU119" i="3"/>
  <c r="BT119" i="3"/>
  <c r="BS119" i="3"/>
  <c r="BR119" i="3"/>
  <c r="BQ119" i="3"/>
  <c r="BP119" i="3"/>
  <c r="BO119" i="3"/>
  <c r="BN119" i="3"/>
  <c r="BM119" i="3"/>
  <c r="BL119" i="3"/>
  <c r="BK119" i="3"/>
  <c r="BJ119" i="3"/>
  <c r="BI119" i="3"/>
  <c r="BH119" i="3"/>
  <c r="BG119" i="3"/>
  <c r="BF119" i="3"/>
  <c r="BE119" i="3"/>
  <c r="BD119" i="3"/>
  <c r="BC119" i="3"/>
  <c r="BB119" i="3"/>
  <c r="BA119" i="3"/>
  <c r="AZ119" i="3"/>
  <c r="AY119" i="3"/>
  <c r="AX119" i="3"/>
  <c r="AW119" i="3"/>
  <c r="AV119" i="3"/>
  <c r="AU119" i="3"/>
  <c r="AT119" i="3"/>
  <c r="AS119" i="3"/>
  <c r="AR119" i="3"/>
  <c r="AQ119" i="3"/>
  <c r="AP119" i="3"/>
  <c r="AO119" i="3"/>
  <c r="AN119" i="3"/>
  <c r="AM119" i="3"/>
  <c r="AJ119" i="3"/>
  <c r="AI119" i="3"/>
  <c r="AH119" i="3"/>
  <c r="AG119" i="3"/>
  <c r="AF119" i="3"/>
  <c r="AE119" i="3"/>
  <c r="AD119" i="3"/>
  <c r="AC119" i="3"/>
  <c r="AB119" i="3"/>
  <c r="AA119" i="3"/>
  <c r="Z119" i="3"/>
  <c r="Y119" i="3"/>
  <c r="X119" i="3"/>
  <c r="W119" i="3"/>
  <c r="V119" i="3"/>
  <c r="U119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B119" i="3"/>
  <c r="AJ118" i="3"/>
  <c r="AI118" i="3"/>
  <c r="AH118" i="3"/>
  <c r="AG118" i="3"/>
  <c r="AF118" i="3"/>
  <c r="AE118" i="3"/>
  <c r="AD118" i="3"/>
  <c r="AC118" i="3"/>
  <c r="AB118" i="3"/>
  <c r="AA118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B118" i="3"/>
  <c r="BU117" i="3"/>
  <c r="BT117" i="3"/>
  <c r="BT110" i="3" s="1"/>
  <c r="BS117" i="3"/>
  <c r="BR117" i="3"/>
  <c r="BQ117" i="3"/>
  <c r="BP117" i="3"/>
  <c r="BP110" i="3" s="1"/>
  <c r="BO117" i="3"/>
  <c r="BN117" i="3"/>
  <c r="BM117" i="3"/>
  <c r="BL117" i="3"/>
  <c r="BL110" i="3" s="1"/>
  <c r="BK117" i="3"/>
  <c r="BJ117" i="3"/>
  <c r="BI117" i="3"/>
  <c r="BH117" i="3"/>
  <c r="BH110" i="3" s="1"/>
  <c r="BG117" i="3"/>
  <c r="BF117" i="3"/>
  <c r="BE117" i="3"/>
  <c r="BD117" i="3"/>
  <c r="BD110" i="3" s="1"/>
  <c r="BC117" i="3"/>
  <c r="BB117" i="3"/>
  <c r="BA117" i="3"/>
  <c r="AZ117" i="3"/>
  <c r="AZ110" i="3" s="1"/>
  <c r="AY117" i="3"/>
  <c r="AX117" i="3"/>
  <c r="AW117" i="3"/>
  <c r="AV117" i="3"/>
  <c r="AV110" i="3" s="1"/>
  <c r="AU117" i="3"/>
  <c r="AT117" i="3"/>
  <c r="AS117" i="3"/>
  <c r="AR117" i="3"/>
  <c r="AR110" i="3" s="1"/>
  <c r="AQ117" i="3"/>
  <c r="AP117" i="3"/>
  <c r="AO117" i="3"/>
  <c r="AN117" i="3"/>
  <c r="AN110" i="3" s="1"/>
  <c r="AM117" i="3"/>
  <c r="AJ117" i="3"/>
  <c r="AI117" i="3"/>
  <c r="AH117" i="3"/>
  <c r="AG117" i="3"/>
  <c r="AF117" i="3"/>
  <c r="AE117" i="3"/>
  <c r="AD117" i="3"/>
  <c r="AC117" i="3"/>
  <c r="AB117" i="3"/>
  <c r="AA117" i="3"/>
  <c r="Z117" i="3"/>
  <c r="Z115" i="3" s="1"/>
  <c r="Y117" i="3"/>
  <c r="X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F115" i="3" s="1"/>
  <c r="E117" i="3"/>
  <c r="D117" i="3"/>
  <c r="C117" i="3"/>
  <c r="B117" i="3"/>
  <c r="BU116" i="3"/>
  <c r="BT116" i="3"/>
  <c r="BS116" i="3"/>
  <c r="BR116" i="3"/>
  <c r="BR109" i="3" s="1"/>
  <c r="BQ116" i="3"/>
  <c r="BP116" i="3"/>
  <c r="BO116" i="3"/>
  <c r="BN116" i="3"/>
  <c r="BN109" i="3" s="1"/>
  <c r="BM116" i="3"/>
  <c r="BL116" i="3"/>
  <c r="BK116" i="3"/>
  <c r="BJ116" i="3"/>
  <c r="BJ109" i="3" s="1"/>
  <c r="BI116" i="3"/>
  <c r="BH116" i="3"/>
  <c r="BG116" i="3"/>
  <c r="BF116" i="3"/>
  <c r="BF109" i="3" s="1"/>
  <c r="BE116" i="3"/>
  <c r="BD116" i="3"/>
  <c r="BC116" i="3"/>
  <c r="BB116" i="3"/>
  <c r="BB109" i="3" s="1"/>
  <c r="BA116" i="3"/>
  <c r="AZ116" i="3"/>
  <c r="AY116" i="3"/>
  <c r="AX116" i="3"/>
  <c r="AW116" i="3"/>
  <c r="AV116" i="3"/>
  <c r="AU116" i="3"/>
  <c r="AT116" i="3"/>
  <c r="AT109" i="3" s="1"/>
  <c r="AS116" i="3"/>
  <c r="AR116" i="3"/>
  <c r="AQ116" i="3"/>
  <c r="AQ110" i="3" s="1"/>
  <c r="AP116" i="3"/>
  <c r="AP109" i="3" s="1"/>
  <c r="AO116" i="3"/>
  <c r="AN116" i="3"/>
  <c r="AM116" i="3"/>
  <c r="AJ116" i="3"/>
  <c r="AI116" i="3"/>
  <c r="AH116" i="3"/>
  <c r="AG116" i="3"/>
  <c r="AF116" i="3"/>
  <c r="AF115" i="3" s="1"/>
  <c r="AE116" i="3"/>
  <c r="AD116" i="3"/>
  <c r="AC116" i="3"/>
  <c r="AB116" i="3"/>
  <c r="AA116" i="3"/>
  <c r="Z116" i="3"/>
  <c r="Y116" i="3"/>
  <c r="X116" i="3"/>
  <c r="W116" i="3"/>
  <c r="V116" i="3"/>
  <c r="U116" i="3"/>
  <c r="T116" i="3"/>
  <c r="T115" i="3" s="1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D115" i="3" s="1"/>
  <c r="C116" i="3"/>
  <c r="B116" i="3"/>
  <c r="BU115" i="3"/>
  <c r="BU114" i="3" s="1" a="1"/>
  <c r="BU114" i="3" s="1"/>
  <c r="BU108" i="3" s="1"/>
  <c r="BT115" i="3"/>
  <c r="BT114" i="3" s="1" a="1"/>
  <c r="BT114" i="3" s="1"/>
  <c r="BT108" i="3" s="1"/>
  <c r="BS115" i="3"/>
  <c r="BS114" i="3" s="1" a="1"/>
  <c r="BS114" i="3" s="1"/>
  <c r="BS108" i="3" s="1"/>
  <c r="BR115" i="3"/>
  <c r="BR114" i="3" s="1" a="1"/>
  <c r="BQ115" i="3"/>
  <c r="BQ114" i="3" s="1" a="1"/>
  <c r="BQ114" i="3" s="1"/>
  <c r="BQ108" i="3" s="1"/>
  <c r="BP115" i="3"/>
  <c r="BP114" i="3" s="1" a="1"/>
  <c r="BP114" i="3" s="1"/>
  <c r="BP108" i="3" s="1"/>
  <c r="BO115" i="3"/>
  <c r="BO114" i="3" s="1" a="1"/>
  <c r="BO114" i="3" s="1"/>
  <c r="BO108" i="3" s="1"/>
  <c r="BN115" i="3"/>
  <c r="BN114" i="3" s="1" a="1"/>
  <c r="BN114" i="3" s="1"/>
  <c r="BN108" i="3" s="1"/>
  <c r="BM115" i="3"/>
  <c r="BM114" i="3" s="1" a="1"/>
  <c r="BM114" i="3" s="1"/>
  <c r="BM108" i="3" s="1"/>
  <c r="BL115" i="3"/>
  <c r="BL114" i="3" s="1" a="1"/>
  <c r="BL114" i="3" s="1"/>
  <c r="BL108" i="3" s="1"/>
  <c r="BK115" i="3"/>
  <c r="BK114" i="3" s="1" a="1"/>
  <c r="BK114" i="3" s="1"/>
  <c r="BK108" i="3" s="1"/>
  <c r="BJ115" i="3"/>
  <c r="BJ114" i="3" s="1" a="1"/>
  <c r="BJ114" i="3" s="1"/>
  <c r="BJ108" i="3" s="1"/>
  <c r="BI115" i="3"/>
  <c r="BH115" i="3"/>
  <c r="BH114" i="3" s="1" a="1"/>
  <c r="BH114" i="3" s="1"/>
  <c r="BH108" i="3" s="1"/>
  <c r="BG115" i="3"/>
  <c r="BG114" i="3" s="1" a="1"/>
  <c r="BG114" i="3" s="1"/>
  <c r="BF115" i="3"/>
  <c r="BF114" i="3" s="1" a="1"/>
  <c r="BE115" i="3"/>
  <c r="BE114" i="3" s="1" a="1"/>
  <c r="BE114" i="3" s="1"/>
  <c r="BD115" i="3"/>
  <c r="BD114" i="3" s="1" a="1"/>
  <c r="BD114" i="3" s="1"/>
  <c r="BC115" i="3"/>
  <c r="BC114" i="3" s="1" a="1"/>
  <c r="BC114" i="3" s="1"/>
  <c r="BB115" i="3"/>
  <c r="BA115" i="3"/>
  <c r="BA114" i="3" s="1" a="1"/>
  <c r="BA114" i="3" s="1"/>
  <c r="BA108" i="3" s="1"/>
  <c r="AZ115" i="3"/>
  <c r="AZ114" i="3" s="1" a="1"/>
  <c r="AZ114" i="3" s="1"/>
  <c r="AY115" i="3"/>
  <c r="AY114" i="3" s="1" a="1"/>
  <c r="AY114" i="3" s="1"/>
  <c r="AX115" i="3"/>
  <c r="AX114" i="3" s="1" a="1"/>
  <c r="AX114" i="3" s="1"/>
  <c r="AX108" i="3" s="1"/>
  <c r="AW115" i="3"/>
  <c r="AW114" i="3" s="1" a="1"/>
  <c r="AW114" i="3" s="1"/>
  <c r="AW108" i="3" s="1"/>
  <c r="AV115" i="3"/>
  <c r="AU115" i="3"/>
  <c r="AU114" i="3" s="1" a="1"/>
  <c r="AU114" i="3" s="1"/>
  <c r="AT115" i="3"/>
  <c r="AT114" i="3" s="1" a="1"/>
  <c r="AT114" i="3" s="1"/>
  <c r="AT108" i="3" s="1"/>
  <c r="AS115" i="3"/>
  <c r="AS114" i="3" s="1" a="1"/>
  <c r="AS114" i="3" s="1"/>
  <c r="AS108" i="3" s="1"/>
  <c r="AR115" i="3"/>
  <c r="AR114" i="3" s="1" a="1"/>
  <c r="AR114" i="3" s="1"/>
  <c r="AR108" i="3" s="1"/>
  <c r="AQ115" i="3"/>
  <c r="AP115" i="3"/>
  <c r="AP114" i="3" s="1" a="1"/>
  <c r="AP114" i="3" s="1"/>
  <c r="AP108" i="3" s="1"/>
  <c r="AO115" i="3"/>
  <c r="AO114" i="3" s="1" a="1"/>
  <c r="AO114" i="3" s="1"/>
  <c r="AO108" i="3" s="1"/>
  <c r="AN115" i="3"/>
  <c r="AN114" i="3" s="1" a="1"/>
  <c r="AN114" i="3" s="1"/>
  <c r="AN108" i="3" s="1"/>
  <c r="AM115" i="3"/>
  <c r="AM114" i="3" s="1" a="1"/>
  <c r="AM114" i="3" s="1"/>
  <c r="BR114" i="3"/>
  <c r="BR108" i="3" s="1"/>
  <c r="BF114" i="3"/>
  <c r="BF108" i="3" s="1"/>
  <c r="BB114" i="3" a="1"/>
  <c r="BB114" i="3" s="1"/>
  <c r="BB108" i="3" s="1"/>
  <c r="AJ114" i="3"/>
  <c r="AI114" i="3"/>
  <c r="AH114" i="3"/>
  <c r="AG114" i="3"/>
  <c r="AF114" i="3"/>
  <c r="AE114" i="3"/>
  <c r="AD114" i="3"/>
  <c r="AC114" i="3"/>
  <c r="AB114" i="3"/>
  <c r="AA114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B114" i="3"/>
  <c r="AJ113" i="3"/>
  <c r="AI113" i="3"/>
  <c r="AH113" i="3"/>
  <c r="AG113" i="3"/>
  <c r="AF113" i="3"/>
  <c r="AE113" i="3"/>
  <c r="AD113" i="3"/>
  <c r="AC113" i="3"/>
  <c r="AB113" i="3"/>
  <c r="AA113" i="3"/>
  <c r="Z113" i="3"/>
  <c r="Y113" i="3"/>
  <c r="X113" i="3"/>
  <c r="W113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B113" i="3"/>
  <c r="AJ112" i="3"/>
  <c r="AI112" i="3"/>
  <c r="AH112" i="3"/>
  <c r="AG11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AJ111" i="3"/>
  <c r="AI111" i="3"/>
  <c r="AH111" i="3"/>
  <c r="AG111" i="3"/>
  <c r="AF111" i="3"/>
  <c r="AE111" i="3"/>
  <c r="AD111" i="3"/>
  <c r="AC111" i="3"/>
  <c r="AB111" i="3"/>
  <c r="AA111" i="3"/>
  <c r="Z111" i="3"/>
  <c r="Y111" i="3"/>
  <c r="X111" i="3"/>
  <c r="W111" i="3"/>
  <c r="V111" i="3"/>
  <c r="U111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B111" i="3"/>
  <c r="AJ110" i="3"/>
  <c r="AI110" i="3"/>
  <c r="AH110" i="3"/>
  <c r="AG110" i="3"/>
  <c r="AF110" i="3"/>
  <c r="AE110" i="3"/>
  <c r="AD110" i="3"/>
  <c r="AC110" i="3"/>
  <c r="AB110" i="3"/>
  <c r="AA110" i="3"/>
  <c r="Z110" i="3"/>
  <c r="Y110" i="3"/>
  <c r="X110" i="3"/>
  <c r="W110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B110" i="3"/>
  <c r="AX109" i="3"/>
  <c r="AJ109" i="3"/>
  <c r="AI109" i="3"/>
  <c r="AH109" i="3"/>
  <c r="AG109" i="3"/>
  <c r="AF109" i="3"/>
  <c r="AE109" i="3"/>
  <c r="AD109" i="3"/>
  <c r="AC109" i="3"/>
  <c r="AB109" i="3"/>
  <c r="AA109" i="3"/>
  <c r="Z109" i="3"/>
  <c r="Y109" i="3"/>
  <c r="X109" i="3"/>
  <c r="W109" i="3"/>
  <c r="V109" i="3"/>
  <c r="U109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AJ108" i="3"/>
  <c r="AI108" i="3"/>
  <c r="AH108" i="3"/>
  <c r="AG108" i="3"/>
  <c r="AF108" i="3"/>
  <c r="AE108" i="3"/>
  <c r="AD108" i="3"/>
  <c r="AC108" i="3"/>
  <c r="AB108" i="3"/>
  <c r="AA108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AJ107" i="3"/>
  <c r="AI107" i="3"/>
  <c r="AH107" i="3"/>
  <c r="AG107" i="3"/>
  <c r="AF107" i="3"/>
  <c r="AE107" i="3"/>
  <c r="AD107" i="3"/>
  <c r="AC107" i="3"/>
  <c r="AB107" i="3"/>
  <c r="AA107" i="3"/>
  <c r="Z107" i="3"/>
  <c r="Y107" i="3"/>
  <c r="X107" i="3"/>
  <c r="W107" i="3"/>
  <c r="V107" i="3"/>
  <c r="U107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D107" i="3"/>
  <c r="C107" i="3"/>
  <c r="B107" i="3"/>
  <c r="DF106" i="3"/>
  <c r="DE106" i="3"/>
  <c r="DD106" i="3"/>
  <c r="DC106" i="3"/>
  <c r="DB106" i="3"/>
  <c r="DA106" i="3"/>
  <c r="CZ106" i="3"/>
  <c r="CY106" i="3"/>
  <c r="CX106" i="3"/>
  <c r="CW106" i="3"/>
  <c r="CV106" i="3"/>
  <c r="CU106" i="3"/>
  <c r="CT106" i="3"/>
  <c r="CS106" i="3"/>
  <c r="CR106" i="3"/>
  <c r="CQ106" i="3"/>
  <c r="CP106" i="3"/>
  <c r="CO106" i="3"/>
  <c r="CN106" i="3"/>
  <c r="CM106" i="3"/>
  <c r="CL106" i="3"/>
  <c r="CK106" i="3"/>
  <c r="CJ106" i="3"/>
  <c r="CI106" i="3"/>
  <c r="CH106" i="3"/>
  <c r="CG106" i="3"/>
  <c r="CF106" i="3"/>
  <c r="CE106" i="3"/>
  <c r="CD106" i="3"/>
  <c r="CC106" i="3"/>
  <c r="CB106" i="3"/>
  <c r="CA106" i="3"/>
  <c r="BZ106" i="3"/>
  <c r="BY106" i="3"/>
  <c r="BX106" i="3"/>
  <c r="BU106" i="3"/>
  <c r="BT106" i="3"/>
  <c r="BS106" i="3"/>
  <c r="BR106" i="3"/>
  <c r="BQ106" i="3"/>
  <c r="BP106" i="3"/>
  <c r="BO106" i="3"/>
  <c r="BN106" i="3"/>
  <c r="BM106" i="3"/>
  <c r="BL106" i="3"/>
  <c r="BK106" i="3"/>
  <c r="BJ106" i="3"/>
  <c r="BI106" i="3"/>
  <c r="BH106" i="3"/>
  <c r="BG106" i="3"/>
  <c r="BF106" i="3"/>
  <c r="BE106" i="3"/>
  <c r="BD106" i="3"/>
  <c r="BC106" i="3"/>
  <c r="BB106" i="3"/>
  <c r="BA106" i="3"/>
  <c r="AZ106" i="3"/>
  <c r="AY106" i="3"/>
  <c r="AX106" i="3"/>
  <c r="AW106" i="3"/>
  <c r="AV106" i="3"/>
  <c r="AU106" i="3"/>
  <c r="AT106" i="3"/>
  <c r="AS106" i="3"/>
  <c r="AR106" i="3"/>
  <c r="AQ106" i="3"/>
  <c r="AP106" i="3"/>
  <c r="AO106" i="3"/>
  <c r="AN106" i="3"/>
  <c r="AM106" i="3"/>
  <c r="AJ106" i="3"/>
  <c r="AI106" i="3"/>
  <c r="AH106" i="3"/>
  <c r="AG106" i="3"/>
  <c r="AF106" i="3"/>
  <c r="AE106" i="3"/>
  <c r="AD106" i="3"/>
  <c r="AC106" i="3"/>
  <c r="AB106" i="3"/>
  <c r="AA106" i="3"/>
  <c r="Z106" i="3"/>
  <c r="Y106" i="3"/>
  <c r="X106" i="3"/>
  <c r="W106" i="3"/>
  <c r="V106" i="3"/>
  <c r="U106" i="3"/>
  <c r="T106" i="3"/>
  <c r="S106" i="3"/>
  <c r="R106" i="3"/>
  <c r="Q106" i="3"/>
  <c r="P106" i="3"/>
  <c r="O106" i="3"/>
  <c r="N106" i="3"/>
  <c r="M106" i="3"/>
  <c r="L106" i="3"/>
  <c r="K106" i="3"/>
  <c r="J106" i="3"/>
  <c r="I106" i="3"/>
  <c r="H106" i="3"/>
  <c r="G106" i="3"/>
  <c r="F106" i="3"/>
  <c r="E106" i="3"/>
  <c r="D106" i="3"/>
  <c r="C106" i="3"/>
  <c r="B106" i="3"/>
  <c r="AK134" i="5"/>
  <c r="P105" i="1" l="1"/>
  <c r="BK109" i="1"/>
  <c r="BC108" i="1"/>
  <c r="BC109" i="1"/>
  <c r="BO108" i="1"/>
  <c r="AU109" i="1"/>
  <c r="BG109" i="1"/>
  <c r="BO109" i="1"/>
  <c r="BS108" i="1"/>
  <c r="AM109" i="1"/>
  <c r="AY109" i="1"/>
  <c r="BT108" i="1"/>
  <c r="BL108" i="1"/>
  <c r="B115" i="1"/>
  <c r="F115" i="1"/>
  <c r="N115" i="1"/>
  <c r="R115" i="1"/>
  <c r="Z115" i="1"/>
  <c r="AD115" i="1"/>
  <c r="AH115" i="1"/>
  <c r="AN109" i="1"/>
  <c r="AR109" i="1"/>
  <c r="AV109" i="1"/>
  <c r="AZ109" i="1"/>
  <c r="BD109" i="1"/>
  <c r="BH109" i="1"/>
  <c r="BL109" i="1"/>
  <c r="BP109" i="1"/>
  <c r="BT109" i="1"/>
  <c r="L115" i="1"/>
  <c r="T115" i="1"/>
  <c r="X115" i="1"/>
  <c r="AF115" i="1"/>
  <c r="AP110" i="1"/>
  <c r="AT110" i="1"/>
  <c r="AX110" i="1"/>
  <c r="BB110" i="1"/>
  <c r="BF110" i="1"/>
  <c r="BJ110" i="1"/>
  <c r="BN110" i="1"/>
  <c r="BR110" i="1"/>
  <c r="AO109" i="1"/>
  <c r="AS109" i="1"/>
  <c r="AW109" i="1"/>
  <c r="BA109" i="1"/>
  <c r="BE109" i="1"/>
  <c r="BI109" i="1"/>
  <c r="BM109" i="1"/>
  <c r="BQ109" i="1"/>
  <c r="BU109" i="1"/>
  <c r="M115" i="1"/>
  <c r="U115" i="1"/>
  <c r="AM110" i="1"/>
  <c r="AQ110" i="1"/>
  <c r="AU110" i="1"/>
  <c r="AY110" i="1"/>
  <c r="BC110" i="1"/>
  <c r="BG110" i="1"/>
  <c r="BK110" i="1"/>
  <c r="BO110" i="1"/>
  <c r="BS110" i="1"/>
  <c r="BN110" i="2"/>
  <c r="AR109" i="2"/>
  <c r="AZ109" i="2"/>
  <c r="BH109" i="2"/>
  <c r="BP109" i="2"/>
  <c r="L115" i="2"/>
  <c r="BH114" i="2" a="1"/>
  <c r="BH114" i="2" s="1"/>
  <c r="BH108" i="2" s="1"/>
  <c r="BT114" i="2" a="1"/>
  <c r="BT114" i="2" s="1"/>
  <c r="BT108" i="2" s="1"/>
  <c r="AI115" i="2"/>
  <c r="BS109" i="3"/>
  <c r="BA110" i="3"/>
  <c r="BR107" i="5"/>
  <c r="BH108" i="1"/>
  <c r="BR108" i="1"/>
  <c r="E115" i="2"/>
  <c r="I115" i="2"/>
  <c r="M115" i="2"/>
  <c r="Q115" i="2"/>
  <c r="U115" i="2"/>
  <c r="Y115" i="2"/>
  <c r="AC115" i="2"/>
  <c r="AG115" i="2"/>
  <c r="AM109" i="2"/>
  <c r="AQ109" i="2"/>
  <c r="AU109" i="2"/>
  <c r="AY109" i="2"/>
  <c r="BC109" i="2"/>
  <c r="BG109" i="2"/>
  <c r="BK109" i="2"/>
  <c r="BO109" i="2"/>
  <c r="BS109" i="2"/>
  <c r="C115" i="2"/>
  <c r="G115" i="2"/>
  <c r="O115" i="2"/>
  <c r="S115" i="2"/>
  <c r="W115" i="2"/>
  <c r="AE115" i="2"/>
  <c r="AK135" i="2"/>
  <c r="X115" i="2"/>
  <c r="AF115" i="2"/>
  <c r="BE108" i="3"/>
  <c r="AS109" i="3"/>
  <c r="BI114" i="3" a="1"/>
  <c r="BI114" i="3" s="1"/>
  <c r="BI108" i="3" s="1"/>
  <c r="BI109" i="3"/>
  <c r="AQ109" i="3"/>
  <c r="AO110" i="3"/>
  <c r="AS110" i="3"/>
  <c r="AW109" i="3"/>
  <c r="BA109" i="3"/>
  <c r="BE110" i="3"/>
  <c r="BI110" i="3"/>
  <c r="BM109" i="3"/>
  <c r="BQ109" i="3"/>
  <c r="BU110" i="3"/>
  <c r="E115" i="3"/>
  <c r="M115" i="3"/>
  <c r="U115" i="3"/>
  <c r="AC115" i="3"/>
  <c r="AM110" i="3"/>
  <c r="AU110" i="3"/>
  <c r="AY110" i="3"/>
  <c r="BC110" i="3"/>
  <c r="BG110" i="3"/>
  <c r="BK110" i="3"/>
  <c r="BO110" i="3"/>
  <c r="BS110" i="3"/>
  <c r="H115" i="3"/>
  <c r="L115" i="3"/>
  <c r="P115" i="3"/>
  <c r="X115" i="3"/>
  <c r="AB115" i="3"/>
  <c r="AJ115" i="3"/>
  <c r="AP110" i="3"/>
  <c r="AT110" i="3"/>
  <c r="AX110" i="3"/>
  <c r="BB110" i="3"/>
  <c r="BF110" i="3"/>
  <c r="BJ110" i="3"/>
  <c r="BN110" i="3"/>
  <c r="BR110" i="3"/>
  <c r="AP107" i="5"/>
  <c r="AX107" i="5"/>
  <c r="BF107" i="5"/>
  <c r="AT107" i="5"/>
  <c r="BB107" i="5"/>
  <c r="BJ107" i="5"/>
  <c r="AK136" i="5"/>
  <c r="AK138" i="5" s="1"/>
  <c r="BD107" i="5"/>
  <c r="AZ107" i="5"/>
  <c r="BU112" i="5"/>
  <c r="AR107" i="5"/>
  <c r="BH107" i="5"/>
  <c r="BL107" i="5"/>
  <c r="BT107" i="5"/>
  <c r="AN107" i="5"/>
  <c r="AV107" i="5"/>
  <c r="BN107" i="5"/>
  <c r="AU107" i="5"/>
  <c r="AM107" i="5"/>
  <c r="BS112" i="5"/>
  <c r="BO112" i="5"/>
  <c r="BK112" i="5"/>
  <c r="BG112" i="5"/>
  <c r="BC112" i="5"/>
  <c r="AY112" i="5"/>
  <c r="AU112" i="5"/>
  <c r="AQ112" i="5"/>
  <c r="AM112" i="5"/>
  <c r="BQ112" i="5"/>
  <c r="BM112" i="5"/>
  <c r="BI112" i="5"/>
  <c r="BE112" i="5"/>
  <c r="BA112" i="5"/>
  <c r="AW112" i="5"/>
  <c r="AS112" i="5"/>
  <c r="AO112" i="5"/>
  <c r="BP107" i="5"/>
  <c r="BT112" i="5"/>
  <c r="BL112" i="5"/>
  <c r="BD112" i="5"/>
  <c r="AV112" i="5"/>
  <c r="AN112" i="5"/>
  <c r="BR112" i="5"/>
  <c r="BJ112" i="5"/>
  <c r="BB112" i="5"/>
  <c r="AT112" i="5"/>
  <c r="BU107" i="5"/>
  <c r="BM107" i="5"/>
  <c r="BE107" i="5"/>
  <c r="AW107" i="5"/>
  <c r="AO107" i="5"/>
  <c r="BS107" i="5"/>
  <c r="BC107" i="5"/>
  <c r="BO107" i="5"/>
  <c r="BG107" i="5"/>
  <c r="AY107" i="5"/>
  <c r="BP112" i="5"/>
  <c r="BH112" i="5"/>
  <c r="AZ112" i="5"/>
  <c r="AR112" i="5"/>
  <c r="BK107" i="5"/>
  <c r="BN112" i="5"/>
  <c r="BF112" i="5"/>
  <c r="AX112" i="5"/>
  <c r="AP112" i="5"/>
  <c r="BQ107" i="5"/>
  <c r="BI107" i="5"/>
  <c r="BA107" i="5"/>
  <c r="AS107" i="5"/>
  <c r="AM121" i="4"/>
  <c r="BR107" i="4" s="1"/>
  <c r="AK132" i="4"/>
  <c r="AK133" i="4" s="1"/>
  <c r="BB108" i="4"/>
  <c r="BS108" i="4"/>
  <c r="BO107" i="4"/>
  <c r="BI107" i="4"/>
  <c r="BM107" i="4"/>
  <c r="AU107" i="4"/>
  <c r="BI112" i="4"/>
  <c r="AM112" i="4"/>
  <c r="BO112" i="4"/>
  <c r="AT112" i="4"/>
  <c r="BF107" i="4"/>
  <c r="AQ114" i="3" a="1"/>
  <c r="AQ114" i="3" s="1"/>
  <c r="AQ108" i="3" s="1"/>
  <c r="BC109" i="3"/>
  <c r="BQ110" i="3"/>
  <c r="AM109" i="3"/>
  <c r="AO109" i="3"/>
  <c r="AY109" i="3"/>
  <c r="BE109" i="3"/>
  <c r="BO109" i="3"/>
  <c r="BU109" i="3"/>
  <c r="B115" i="3"/>
  <c r="J115" i="3"/>
  <c r="N115" i="3"/>
  <c r="R115" i="3"/>
  <c r="V115" i="3"/>
  <c r="AD115" i="3"/>
  <c r="AH115" i="3"/>
  <c r="AW110" i="3"/>
  <c r="BM110" i="3"/>
  <c r="AU109" i="3"/>
  <c r="BK109" i="3"/>
  <c r="I115" i="3"/>
  <c r="Q115" i="3"/>
  <c r="Y115" i="3"/>
  <c r="AG115" i="3"/>
  <c r="BG109" i="3"/>
  <c r="AS114" i="1" a="1"/>
  <c r="AS114" i="1" s="1"/>
  <c r="AS108" i="1" s="1"/>
  <c r="AW114" i="1" a="1"/>
  <c r="AW114" i="1" s="1"/>
  <c r="AW108" i="1" s="1"/>
  <c r="C115" i="1"/>
  <c r="G115" i="1"/>
  <c r="K115" i="1"/>
  <c r="O115" i="1"/>
  <c r="S115" i="1"/>
  <c r="W115" i="1"/>
  <c r="AA115" i="1"/>
  <c r="AE115" i="1"/>
  <c r="AI115" i="1"/>
  <c r="I115" i="1"/>
  <c r="Q115" i="1"/>
  <c r="Y115" i="1"/>
  <c r="AG115" i="1"/>
  <c r="BH118" i="1" a="1"/>
  <c r="BH118" i="1" s="1"/>
  <c r="BH111" i="1" s="1"/>
  <c r="BL118" i="1" a="1"/>
  <c r="BL118" i="1" s="1"/>
  <c r="BL111" i="1" s="1"/>
  <c r="BP118" i="1" a="1"/>
  <c r="BP118" i="1" s="1"/>
  <c r="BP111" i="1" s="1"/>
  <c r="BT118" i="1" a="1"/>
  <c r="BT118" i="1" s="1"/>
  <c r="BT111" i="1" s="1"/>
  <c r="AO118" i="1" a="1"/>
  <c r="AO118" i="1" s="1"/>
  <c r="AO111" i="1" s="1"/>
  <c r="AK135" i="1"/>
  <c r="AO118" i="2" a="1"/>
  <c r="AO118" i="2" s="1"/>
  <c r="AO111" i="2" s="1"/>
  <c r="AW118" i="2" a="1"/>
  <c r="AW118" i="2" s="1"/>
  <c r="AW111" i="2" s="1"/>
  <c r="BE118" i="2" a="1"/>
  <c r="BE118" i="2" s="1"/>
  <c r="BE111" i="2" s="1"/>
  <c r="BI118" i="2" a="1"/>
  <c r="BI118" i="2" s="1"/>
  <c r="BI111" i="2" s="1"/>
  <c r="BQ118" i="2" a="1"/>
  <c r="BQ118" i="2" s="1"/>
  <c r="BQ111" i="2" s="1"/>
  <c r="BU118" i="2" a="1"/>
  <c r="BU118" i="2" s="1"/>
  <c r="BU111" i="2" s="1"/>
  <c r="BE108" i="2"/>
  <c r="AO109" i="2"/>
  <c r="AS109" i="2"/>
  <c r="AW109" i="2"/>
  <c r="BA109" i="2"/>
  <c r="BE109" i="2"/>
  <c r="BI109" i="2"/>
  <c r="BM109" i="2"/>
  <c r="BQ109" i="2"/>
  <c r="BU109" i="2"/>
  <c r="AM110" i="2"/>
  <c r="AQ110" i="2"/>
  <c r="AU110" i="2"/>
  <c r="AY110" i="2"/>
  <c r="BC110" i="2"/>
  <c r="BG110" i="2"/>
  <c r="BK110" i="2"/>
  <c r="BO110" i="2"/>
  <c r="BS110" i="2"/>
  <c r="BF108" i="2"/>
  <c r="BJ108" i="2"/>
  <c r="BN108" i="2"/>
  <c r="K115" i="2"/>
  <c r="AA115" i="2"/>
  <c r="AM118" i="2" a="1"/>
  <c r="AM118" i="2" s="1"/>
  <c r="AM111" i="2" s="1"/>
  <c r="AQ118" i="2" a="1"/>
  <c r="AQ118" i="2" s="1"/>
  <c r="AQ111" i="2" s="1"/>
  <c r="AU118" i="2" a="1"/>
  <c r="AU118" i="2" s="1"/>
  <c r="AU111" i="2" s="1"/>
  <c r="AY118" i="2" a="1"/>
  <c r="AY118" i="2" s="1"/>
  <c r="AY111" i="2" s="1"/>
  <c r="AS118" i="2" a="1"/>
  <c r="AS118" i="2" s="1"/>
  <c r="AS111" i="2" s="1"/>
  <c r="BA118" i="2" a="1"/>
  <c r="BA118" i="2" s="1"/>
  <c r="BA111" i="2" s="1"/>
  <c r="BM118" i="2" a="1"/>
  <c r="BM118" i="2" s="1"/>
  <c r="BM111" i="2" s="1"/>
  <c r="BU108" i="2"/>
  <c r="AO110" i="2"/>
  <c r="AS110" i="2"/>
  <c r="AW110" i="2"/>
  <c r="BA110" i="2"/>
  <c r="BE110" i="2"/>
  <c r="BI110" i="2"/>
  <c r="BM110" i="2"/>
  <c r="BQ110" i="2"/>
  <c r="BU110" i="2"/>
  <c r="BD108" i="3"/>
  <c r="AV114" i="3" a="1"/>
  <c r="AV114" i="3" s="1"/>
  <c r="AV108" i="3" s="1"/>
  <c r="AO118" i="3" a="1"/>
  <c r="AO118" i="3" s="1"/>
  <c r="AO111" i="3" s="1"/>
  <c r="AS118" i="3" a="1"/>
  <c r="AS118" i="3" s="1"/>
  <c r="AS111" i="3" s="1"/>
  <c r="AW118" i="3" a="1"/>
  <c r="AW118" i="3" s="1"/>
  <c r="AW111" i="3" s="1"/>
  <c r="BA118" i="3" a="1"/>
  <c r="BA118" i="3" s="1"/>
  <c r="BA111" i="3" s="1"/>
  <c r="BE118" i="3" a="1"/>
  <c r="BE118" i="3" s="1"/>
  <c r="BE111" i="3" s="1"/>
  <c r="BI118" i="3" a="1"/>
  <c r="BI118" i="3" s="1"/>
  <c r="BI111" i="3" s="1"/>
  <c r="BM118" i="3" a="1"/>
  <c r="BM118" i="3" s="1"/>
  <c r="BM111" i="3" s="1"/>
  <c r="BQ118" i="3" a="1"/>
  <c r="BQ118" i="3" s="1"/>
  <c r="BQ111" i="3" s="1"/>
  <c r="BU118" i="3" a="1"/>
  <c r="BU118" i="3" s="1"/>
  <c r="BU111" i="3" s="1"/>
  <c r="AK135" i="3"/>
  <c r="AZ108" i="3"/>
  <c r="AN109" i="3"/>
  <c r="AR109" i="3"/>
  <c r="AV109" i="3"/>
  <c r="AZ109" i="3"/>
  <c r="BD109" i="3"/>
  <c r="BH109" i="3"/>
  <c r="BL109" i="3"/>
  <c r="BP109" i="3"/>
  <c r="BT109" i="3"/>
  <c r="BT118" i="3" a="1"/>
  <c r="BT118" i="3" s="1"/>
  <c r="BT111" i="3" s="1"/>
  <c r="C115" i="3"/>
  <c r="G115" i="3"/>
  <c r="K115" i="3"/>
  <c r="O115" i="3"/>
  <c r="S115" i="3"/>
  <c r="W115" i="3"/>
  <c r="AA115" i="3"/>
  <c r="AE115" i="3"/>
  <c r="AI115" i="3"/>
  <c r="BK118" i="3" a="1"/>
  <c r="BK118" i="3" s="1"/>
  <c r="BK111" i="3" s="1"/>
  <c r="BO118" i="3" a="1"/>
  <c r="BO118" i="3" s="1"/>
  <c r="BO111" i="3" s="1"/>
  <c r="BS118" i="3" a="1"/>
  <c r="BS118" i="3" s="1"/>
  <c r="BS111" i="3" s="1"/>
  <c r="AK134" i="4"/>
  <c r="BF112" i="4" l="1"/>
  <c r="BE107" i="4"/>
  <c r="AO107" i="4"/>
  <c r="BQ107" i="4"/>
  <c r="BE112" i="4"/>
  <c r="BA107" i="4"/>
  <c r="AX112" i="4"/>
  <c r="BS112" i="4"/>
  <c r="BC107" i="4"/>
  <c r="AU112" i="4"/>
  <c r="BQ112" i="4"/>
  <c r="AN107" i="4"/>
  <c r="AW112" i="4"/>
  <c r="BL107" i="4"/>
  <c r="AY112" i="4"/>
  <c r="AS107" i="4"/>
  <c r="AS112" i="4"/>
  <c r="BN112" i="4"/>
  <c r="AY107" i="4"/>
  <c r="AP112" i="4"/>
  <c r="BK112" i="4"/>
  <c r="BP107" i="4"/>
  <c r="AQ112" i="4"/>
  <c r="BP112" i="4"/>
  <c r="AP107" i="4"/>
  <c r="AO112" i="4"/>
  <c r="BJ112" i="4"/>
  <c r="BU107" i="4"/>
  <c r="BC112" i="4"/>
  <c r="AM107" i="4"/>
  <c r="BH107" i="4"/>
  <c r="BA112" i="4"/>
  <c r="AW107" i="4"/>
  <c r="BD107" i="4"/>
  <c r="BR112" i="4"/>
  <c r="BH112" i="4"/>
  <c r="AV107" i="4"/>
  <c r="BN107" i="4"/>
  <c r="BB112" i="4"/>
  <c r="AR112" i="4"/>
  <c r="AZ107" i="4"/>
  <c r="BT107" i="4"/>
  <c r="BG112" i="4"/>
  <c r="AZ112" i="4"/>
  <c r="BG107" i="4"/>
  <c r="AV112" i="4"/>
  <c r="BL112" i="4"/>
  <c r="BS107" i="4"/>
  <c r="BJ107" i="4"/>
  <c r="BM112" i="4"/>
  <c r="AN112" i="4"/>
  <c r="BD112" i="4"/>
  <c r="BT112" i="4"/>
  <c r="AK136" i="4"/>
  <c r="AK138" i="4" s="1"/>
  <c r="AX107" i="4"/>
  <c r="AT107" i="4"/>
  <c r="BK107" i="4"/>
  <c r="AQ107" i="4"/>
  <c r="AR107" i="4"/>
  <c r="BU112" i="4"/>
  <c r="BB107" i="4"/>
  <c r="BQ108" i="1"/>
  <c r="BM108" i="1"/>
  <c r="BB108" i="1"/>
  <c r="BI108" i="1"/>
  <c r="AM121" i="1"/>
  <c r="BQ107" i="1" s="1"/>
  <c r="BE108" i="1"/>
  <c r="BU108" i="1"/>
  <c r="AP118" i="1" a="1"/>
  <c r="AP118" i="1" s="1"/>
  <c r="AP111" i="1" s="1"/>
  <c r="AT118" i="1" a="1"/>
  <c r="AT118" i="1" s="1"/>
  <c r="AT111" i="1" s="1"/>
  <c r="AX118" i="1" a="1"/>
  <c r="AX118" i="1" s="1"/>
  <c r="AX111" i="1" s="1"/>
  <c r="BB118" i="1" a="1"/>
  <c r="BB118" i="1" s="1"/>
  <c r="BB111" i="1" s="1"/>
  <c r="BF118" i="1" a="1"/>
  <c r="BF118" i="1" s="1"/>
  <c r="BF111" i="1" s="1"/>
  <c r="BJ118" i="1" a="1"/>
  <c r="BJ118" i="1" s="1"/>
  <c r="BJ111" i="1" s="1"/>
  <c r="BN118" i="1" a="1"/>
  <c r="BN118" i="1" s="1"/>
  <c r="BN111" i="1" s="1"/>
  <c r="BR118" i="1" a="1"/>
  <c r="BR118" i="1" s="1"/>
  <c r="BR111" i="1" s="1"/>
  <c r="AM118" i="1" a="1"/>
  <c r="AM118" i="1" s="1"/>
  <c r="AM111" i="1" s="1"/>
  <c r="AQ118" i="1" a="1"/>
  <c r="AQ118" i="1" s="1"/>
  <c r="AQ111" i="1" s="1"/>
  <c r="AU118" i="1" a="1"/>
  <c r="AU118" i="1" s="1"/>
  <c r="AU111" i="1" s="1"/>
  <c r="AY118" i="1" a="1"/>
  <c r="AY118" i="1" s="1"/>
  <c r="AY111" i="1" s="1"/>
  <c r="BC118" i="1" a="1"/>
  <c r="BC118" i="1" s="1"/>
  <c r="BC111" i="1" s="1"/>
  <c r="BG118" i="1" a="1"/>
  <c r="BG118" i="1" s="1"/>
  <c r="BG111" i="1" s="1"/>
  <c r="BK118" i="1" a="1"/>
  <c r="BK118" i="1" s="1"/>
  <c r="BK111" i="1" s="1"/>
  <c r="BO118" i="1" a="1"/>
  <c r="BO118" i="1" s="1"/>
  <c r="BO111" i="1" s="1"/>
  <c r="BS118" i="1" a="1"/>
  <c r="BS118" i="1" s="1"/>
  <c r="BS111" i="1" s="1"/>
  <c r="AN118" i="1" a="1"/>
  <c r="AN118" i="1" s="1"/>
  <c r="AN111" i="1" s="1"/>
  <c r="AR118" i="1" a="1"/>
  <c r="AR118" i="1" s="1"/>
  <c r="AR111" i="1" s="1"/>
  <c r="AV118" i="1" a="1"/>
  <c r="AV118" i="1" s="1"/>
  <c r="AV111" i="1" s="1"/>
  <c r="AZ118" i="1" a="1"/>
  <c r="AZ118" i="1" s="1"/>
  <c r="AZ111" i="1" s="1"/>
  <c r="BD118" i="1" a="1"/>
  <c r="BD118" i="1" s="1"/>
  <c r="BD111" i="1" s="1"/>
  <c r="AK131" i="1"/>
  <c r="BB108" i="2"/>
  <c r="BR108" i="2"/>
  <c r="AO108" i="2"/>
  <c r="AS108" i="2"/>
  <c r="AW108" i="2"/>
  <c r="BA108" i="2"/>
  <c r="BI108" i="2"/>
  <c r="BQ108" i="2"/>
  <c r="AP108" i="2"/>
  <c r="AT108" i="2"/>
  <c r="AX108" i="2"/>
  <c r="AM114" i="2" a="1"/>
  <c r="AM114" i="2" s="1"/>
  <c r="AQ114" i="2" a="1"/>
  <c r="AQ114" i="2" s="1"/>
  <c r="AU114" i="2" a="1"/>
  <c r="AU114" i="2" s="1"/>
  <c r="AY114" i="2" a="1"/>
  <c r="AY114" i="2" s="1"/>
  <c r="BD114" i="2" a="1"/>
  <c r="BD114" i="2" s="1"/>
  <c r="AP118" i="2" a="1"/>
  <c r="AP118" i="2" s="1"/>
  <c r="AP111" i="2" s="1"/>
  <c r="AT118" i="2" a="1"/>
  <c r="AT118" i="2" s="1"/>
  <c r="AT111" i="2" s="1"/>
  <c r="AX118" i="2" a="1"/>
  <c r="AX118" i="2" s="1"/>
  <c r="AX111" i="2" s="1"/>
  <c r="BB118" i="2" a="1"/>
  <c r="BB118" i="2" s="1"/>
  <c r="BB111" i="2" s="1"/>
  <c r="BF118" i="2" a="1"/>
  <c r="BF118" i="2" s="1"/>
  <c r="BF111" i="2" s="1"/>
  <c r="BJ118" i="2" a="1"/>
  <c r="BJ118" i="2" s="1"/>
  <c r="BJ111" i="2" s="1"/>
  <c r="BN118" i="2" a="1"/>
  <c r="BN118" i="2" s="1"/>
  <c r="BN111" i="2" s="1"/>
  <c r="BR118" i="2" a="1"/>
  <c r="BR118" i="2" s="1"/>
  <c r="BR111" i="2" s="1"/>
  <c r="BC118" i="2" a="1"/>
  <c r="BC118" i="2" s="1"/>
  <c r="BC111" i="2" s="1"/>
  <c r="BC114" i="2" a="1"/>
  <c r="BC114" i="2" s="1"/>
  <c r="BG118" i="2" a="1"/>
  <c r="BG118" i="2" s="1"/>
  <c r="BG111" i="2" s="1"/>
  <c r="BG114" i="2" a="1"/>
  <c r="BG114" i="2" s="1"/>
  <c r="BK118" i="2" a="1"/>
  <c r="BK118" i="2" s="1"/>
  <c r="BK111" i="2" s="1"/>
  <c r="BK114" i="2" a="1"/>
  <c r="BK114" i="2" s="1"/>
  <c r="BO118" i="2" a="1"/>
  <c r="BO118" i="2" s="1"/>
  <c r="BO111" i="2" s="1"/>
  <c r="BO114" i="2" a="1"/>
  <c r="BO114" i="2" s="1"/>
  <c r="BS118" i="2" a="1"/>
  <c r="BS118" i="2" s="1"/>
  <c r="BS111" i="2" s="1"/>
  <c r="BS114" i="2" a="1"/>
  <c r="BS114" i="2" s="1"/>
  <c r="AN114" i="2" a="1"/>
  <c r="AN114" i="2" s="1"/>
  <c r="AR114" i="2" a="1"/>
  <c r="AR114" i="2" s="1"/>
  <c r="AV114" i="2" a="1"/>
  <c r="AV114" i="2" s="1"/>
  <c r="AZ114" i="2" a="1"/>
  <c r="AZ114" i="2" s="1"/>
  <c r="AK131" i="2"/>
  <c r="AM121" i="3"/>
  <c r="AY107" i="3" s="1"/>
  <c r="AM108" i="3"/>
  <c r="AU108" i="3"/>
  <c r="BC108" i="3"/>
  <c r="BG108" i="3"/>
  <c r="AY108" i="3"/>
  <c r="AP118" i="3" a="1"/>
  <c r="AP118" i="3" s="1"/>
  <c r="AP111" i="3" s="1"/>
  <c r="AT118" i="3" a="1"/>
  <c r="AT118" i="3" s="1"/>
  <c r="AT111" i="3" s="1"/>
  <c r="AX118" i="3" a="1"/>
  <c r="AX118" i="3" s="1"/>
  <c r="AX111" i="3" s="1"/>
  <c r="BB118" i="3" a="1"/>
  <c r="BB118" i="3" s="1"/>
  <c r="BB111" i="3" s="1"/>
  <c r="BF118" i="3" a="1"/>
  <c r="BF118" i="3" s="1"/>
  <c r="BF111" i="3" s="1"/>
  <c r="BJ118" i="3" a="1"/>
  <c r="BJ118" i="3" s="1"/>
  <c r="BJ111" i="3" s="1"/>
  <c r="BN118" i="3" a="1"/>
  <c r="BN118" i="3" s="1"/>
  <c r="BN111" i="3" s="1"/>
  <c r="BR118" i="3" a="1"/>
  <c r="BR118" i="3" s="1"/>
  <c r="BR111" i="3" s="1"/>
  <c r="AM118" i="3" a="1"/>
  <c r="AM118" i="3" s="1"/>
  <c r="AM111" i="3" s="1"/>
  <c r="AQ118" i="3" a="1"/>
  <c r="AQ118" i="3" s="1"/>
  <c r="AQ111" i="3" s="1"/>
  <c r="AU118" i="3" a="1"/>
  <c r="AU118" i="3" s="1"/>
  <c r="AU111" i="3" s="1"/>
  <c r="AY118" i="3" a="1"/>
  <c r="AY118" i="3" s="1"/>
  <c r="AY111" i="3" s="1"/>
  <c r="BC118" i="3" a="1"/>
  <c r="BC118" i="3" s="1"/>
  <c r="BC111" i="3" s="1"/>
  <c r="BG118" i="3" a="1"/>
  <c r="BG118" i="3" s="1"/>
  <c r="BG111" i="3" s="1"/>
  <c r="AN118" i="3" a="1"/>
  <c r="AN118" i="3" s="1"/>
  <c r="AN111" i="3" s="1"/>
  <c r="AR118" i="3" a="1"/>
  <c r="AR118" i="3" s="1"/>
  <c r="AR111" i="3" s="1"/>
  <c r="AV118" i="3" a="1"/>
  <c r="AV118" i="3" s="1"/>
  <c r="AV111" i="3" s="1"/>
  <c r="AZ118" i="3" a="1"/>
  <c r="AZ118" i="3" s="1"/>
  <c r="AZ111" i="3" s="1"/>
  <c r="BD118" i="3" a="1"/>
  <c r="BD118" i="3" s="1"/>
  <c r="BD111" i="3" s="1"/>
  <c r="BH118" i="3" a="1"/>
  <c r="BH118" i="3" s="1"/>
  <c r="BH111" i="3" s="1"/>
  <c r="BL118" i="3" a="1"/>
  <c r="BL118" i="3" s="1"/>
  <c r="BL111" i="3" s="1"/>
  <c r="BP118" i="3" a="1"/>
  <c r="BP118" i="3" s="1"/>
  <c r="BP111" i="3" s="1"/>
  <c r="AK131" i="3"/>
  <c r="BO107" i="1" l="1"/>
  <c r="BM107" i="1"/>
  <c r="BK107" i="1"/>
  <c r="BI107" i="1"/>
  <c r="BE107" i="1"/>
  <c r="AY107" i="1"/>
  <c r="AU107" i="1"/>
  <c r="BG107" i="3"/>
  <c r="BC107" i="3"/>
  <c r="AM107" i="3"/>
  <c r="BG107" i="1"/>
  <c r="AQ107" i="1"/>
  <c r="AU107" i="3"/>
  <c r="BU107" i="1"/>
  <c r="BS107" i="1"/>
  <c r="BC107" i="1"/>
  <c r="AM107" i="1"/>
  <c r="BB107" i="1"/>
  <c r="BT112" i="1"/>
  <c r="BP112" i="1"/>
  <c r="BL112" i="1"/>
  <c r="BH112" i="1"/>
  <c r="BD112" i="1"/>
  <c r="AZ112" i="1"/>
  <c r="AV112" i="1"/>
  <c r="AR112" i="1"/>
  <c r="AN112" i="1"/>
  <c r="BR107" i="1"/>
  <c r="BN107" i="1"/>
  <c r="BJ107" i="1"/>
  <c r="BF107" i="1"/>
  <c r="AX107" i="1"/>
  <c r="AT107" i="1"/>
  <c r="AP107" i="1"/>
  <c r="BS112" i="1"/>
  <c r="BO112" i="1"/>
  <c r="BK112" i="1"/>
  <c r="BG112" i="1"/>
  <c r="BC112" i="1"/>
  <c r="AY112" i="1"/>
  <c r="AU112" i="1"/>
  <c r="AQ112" i="1"/>
  <c r="AM112" i="1"/>
  <c r="BR112" i="1"/>
  <c r="BN112" i="1"/>
  <c r="BJ112" i="1"/>
  <c r="BF112" i="1"/>
  <c r="BB112" i="1"/>
  <c r="AX112" i="1"/>
  <c r="AT112" i="1"/>
  <c r="AP112" i="1"/>
  <c r="BA107" i="1"/>
  <c r="AW107" i="1"/>
  <c r="AS107" i="1"/>
  <c r="AO107" i="1"/>
  <c r="BU112" i="1"/>
  <c r="BQ112" i="1"/>
  <c r="BM112" i="1"/>
  <c r="BI112" i="1"/>
  <c r="BE112" i="1"/>
  <c r="BA112" i="1"/>
  <c r="AW112" i="1"/>
  <c r="AS112" i="1"/>
  <c r="AO112" i="1"/>
  <c r="AZ107" i="1"/>
  <c r="BD107" i="1"/>
  <c r="BL107" i="1"/>
  <c r="AV107" i="1"/>
  <c r="BH107" i="1"/>
  <c r="AR107" i="1"/>
  <c r="BT107" i="1"/>
  <c r="AN107" i="1"/>
  <c r="BP107" i="1"/>
  <c r="AZ108" i="2"/>
  <c r="AV108" i="2"/>
  <c r="AR108" i="2"/>
  <c r="AN108" i="2"/>
  <c r="BS108" i="2"/>
  <c r="BO108" i="2"/>
  <c r="BK108" i="2"/>
  <c r="BG108" i="2"/>
  <c r="BC108" i="2"/>
  <c r="BD108" i="2"/>
  <c r="AY108" i="2"/>
  <c r="AU108" i="2"/>
  <c r="AQ108" i="2"/>
  <c r="AM121" i="2"/>
  <c r="AN107" i="2" s="1"/>
  <c r="AM108" i="2"/>
  <c r="BT112" i="3"/>
  <c r="BP112" i="3"/>
  <c r="BL112" i="3"/>
  <c r="BH112" i="3"/>
  <c r="BD112" i="3"/>
  <c r="AZ112" i="3"/>
  <c r="AV112" i="3"/>
  <c r="AR112" i="3"/>
  <c r="AN112" i="3"/>
  <c r="BK107" i="3"/>
  <c r="BS112" i="3"/>
  <c r="BO112" i="3"/>
  <c r="BK112" i="3"/>
  <c r="BG112" i="3"/>
  <c r="BC112" i="3"/>
  <c r="AY112" i="3"/>
  <c r="AU112" i="3"/>
  <c r="AQ112" i="3"/>
  <c r="AM112" i="3"/>
  <c r="BR112" i="3"/>
  <c r="BN112" i="3"/>
  <c r="BJ112" i="3"/>
  <c r="BF112" i="3"/>
  <c r="BB112" i="3"/>
  <c r="AX112" i="3"/>
  <c r="AT112" i="3"/>
  <c r="AP112" i="3"/>
  <c r="BU112" i="3"/>
  <c r="BQ112" i="3"/>
  <c r="BM112" i="3"/>
  <c r="BI112" i="3"/>
  <c r="BE112" i="3"/>
  <c r="BA112" i="3"/>
  <c r="AW112" i="3"/>
  <c r="AS112" i="3"/>
  <c r="AO112" i="3"/>
  <c r="BT107" i="3"/>
  <c r="BP107" i="3"/>
  <c r="BL107" i="3"/>
  <c r="BH107" i="3"/>
  <c r="BD107" i="3"/>
  <c r="AZ107" i="3"/>
  <c r="AV107" i="3"/>
  <c r="AR107" i="3"/>
  <c r="AN107" i="3"/>
  <c r="BS107" i="3"/>
  <c r="BO107" i="3"/>
  <c r="AQ107" i="3"/>
  <c r="BN107" i="3"/>
  <c r="BF107" i="3"/>
  <c r="AX107" i="3"/>
  <c r="AP107" i="3"/>
  <c r="BU107" i="3"/>
  <c r="BM107" i="3"/>
  <c r="BE107" i="3"/>
  <c r="AW107" i="3"/>
  <c r="AO107" i="3"/>
  <c r="BQ107" i="3"/>
  <c r="BI107" i="3"/>
  <c r="BA107" i="3"/>
  <c r="AS107" i="3"/>
  <c r="BR107" i="3"/>
  <c r="BJ107" i="3"/>
  <c r="BB107" i="3"/>
  <c r="AT107" i="3"/>
  <c r="AZ107" i="2" l="1"/>
  <c r="BD107" i="2"/>
  <c r="AR107" i="2"/>
  <c r="AQ107" i="2"/>
  <c r="AM107" i="2"/>
  <c r="AY107" i="2"/>
  <c r="BC107" i="2"/>
  <c r="BK107" i="2"/>
  <c r="BS107" i="2"/>
  <c r="AX107" i="2"/>
  <c r="BN107" i="2"/>
  <c r="AW107" i="2"/>
  <c r="AP107" i="2"/>
  <c r="AT107" i="2"/>
  <c r="BA107" i="2"/>
  <c r="BB107" i="2"/>
  <c r="BF107" i="2"/>
  <c r="AS107" i="2"/>
  <c r="BQ107" i="2"/>
  <c r="BR107" i="2"/>
  <c r="BJ107" i="2"/>
  <c r="AO107" i="2"/>
  <c r="BI107" i="2"/>
  <c r="AU107" i="2"/>
  <c r="BG107" i="2"/>
  <c r="BO107" i="2"/>
  <c r="AV107" i="2"/>
  <c r="BR112" i="2"/>
  <c r="BN112" i="2"/>
  <c r="BJ112" i="2"/>
  <c r="BF112" i="2"/>
  <c r="BB112" i="2"/>
  <c r="AX112" i="2"/>
  <c r="AT112" i="2"/>
  <c r="AP112" i="2"/>
  <c r="BU107" i="2"/>
  <c r="BP107" i="2"/>
  <c r="BU112" i="2"/>
  <c r="BQ112" i="2"/>
  <c r="BM112" i="2"/>
  <c r="BI112" i="2"/>
  <c r="BE112" i="2"/>
  <c r="BA112" i="2"/>
  <c r="AW112" i="2"/>
  <c r="AS112" i="2"/>
  <c r="AO112" i="2"/>
  <c r="BT112" i="2"/>
  <c r="BP112" i="2"/>
  <c r="BL112" i="2"/>
  <c r="BH112" i="2"/>
  <c r="BD112" i="2"/>
  <c r="AZ112" i="2"/>
  <c r="AV112" i="2"/>
  <c r="AR112" i="2"/>
  <c r="AN112" i="2"/>
  <c r="BM107" i="2"/>
  <c r="BE107" i="2"/>
  <c r="BH107" i="2"/>
  <c r="BS112" i="2"/>
  <c r="BO112" i="2"/>
  <c r="BK112" i="2"/>
  <c r="BG112" i="2"/>
  <c r="BC112" i="2"/>
  <c r="AY112" i="2"/>
  <c r="AU112" i="2"/>
  <c r="AQ112" i="2"/>
  <c r="AM112" i="2"/>
  <c r="BT107" i="2"/>
  <c r="BL107" i="2"/>
  <c r="AJ130" i="3"/>
  <c r="CG114" i="1"/>
  <c r="CV107" i="1"/>
  <c r="CU107" i="3"/>
  <c r="CK115" i="2"/>
  <c r="BY114" i="3"/>
  <c r="AI123" i="1"/>
  <c r="K123" i="3"/>
  <c r="CE114" i="3"/>
  <c r="CI107" i="2"/>
  <c r="CX115" i="1"/>
  <c r="V123" i="1"/>
  <c r="AH123" i="2"/>
  <c r="T123" i="1"/>
  <c r="DE108" i="2"/>
  <c r="CG115" i="2"/>
  <c r="W130" i="3"/>
  <c r="CT114" i="1"/>
  <c r="CR108" i="1"/>
  <c r="CH107" i="2"/>
  <c r="Y123" i="2"/>
  <c r="CF107" i="2"/>
  <c r="AD130" i="2"/>
  <c r="CD114" i="2"/>
  <c r="AF124" i="1"/>
  <c r="Y124" i="2"/>
  <c r="CB114" i="1"/>
  <c r="K130" i="3"/>
  <c r="AC123" i="1"/>
  <c r="CW114" i="1"/>
  <c r="F130" i="2"/>
  <c r="CT115" i="1"/>
  <c r="BZ107" i="3"/>
  <c r="R124" i="1"/>
  <c r="DE107" i="1"/>
  <c r="P130" i="1"/>
  <c r="CH108" i="1"/>
  <c r="N124" i="2"/>
  <c r="CE108" i="3"/>
  <c r="CX107" i="3"/>
  <c r="W123" i="1"/>
  <c r="CW107" i="3"/>
  <c r="AI123" i="2"/>
  <c r="BX114" i="1"/>
  <c r="DB107" i="3"/>
  <c r="I130" i="1"/>
  <c r="CX108" i="2"/>
  <c r="CB108" i="2"/>
  <c r="CC107" i="2"/>
  <c r="CY108" i="3"/>
  <c r="CR114" i="3"/>
  <c r="AH123" i="3"/>
  <c r="CQ115" i="2"/>
  <c r="CI115" i="1"/>
  <c r="AF130" i="3"/>
  <c r="U123" i="1"/>
  <c r="O123" i="3"/>
  <c r="BY107" i="3"/>
  <c r="V124" i="3"/>
  <c r="AF123" i="3"/>
  <c r="X123" i="2"/>
  <c r="DF107" i="2"/>
  <c r="G123" i="3"/>
  <c r="CZ114" i="1"/>
  <c r="DE115" i="3"/>
  <c r="AI124" i="3"/>
  <c r="C124" i="1"/>
  <c r="CD115" i="1"/>
  <c r="DC108" i="3"/>
  <c r="DD107" i="3"/>
  <c r="CF107" i="3"/>
  <c r="U123" i="2"/>
  <c r="BZ107" i="2"/>
  <c r="F123" i="2"/>
  <c r="CE115" i="2"/>
  <c r="Q124" i="3"/>
  <c r="CC114" i="2"/>
  <c r="CN108" i="2"/>
  <c r="CL115" i="3"/>
  <c r="AE123" i="3"/>
  <c r="M123" i="2"/>
  <c r="CY108" i="1"/>
  <c r="CL108" i="3"/>
  <c r="CR107" i="1"/>
  <c r="CZ108" i="1"/>
  <c r="V130" i="2"/>
  <c r="CT115" i="2"/>
  <c r="CE108" i="1"/>
  <c r="CS114" i="3"/>
  <c r="CJ114" i="2"/>
  <c r="AG123" i="2"/>
  <c r="L124" i="1"/>
  <c r="I124" i="3"/>
  <c r="B130" i="2"/>
  <c r="CQ107" i="3"/>
  <c r="DA114" i="2"/>
  <c r="CX108" i="3"/>
  <c r="CE107" i="2"/>
  <c r="BY108" i="1"/>
  <c r="B123" i="3"/>
  <c r="CQ107" i="1"/>
  <c r="CP108" i="2"/>
  <c r="AC130" i="2"/>
  <c r="CM115" i="3"/>
  <c r="CB115" i="2"/>
  <c r="X124" i="2"/>
  <c r="CK108" i="2"/>
  <c r="R124" i="3"/>
  <c r="DD114" i="2"/>
  <c r="CE107" i="1"/>
  <c r="CI114" i="1"/>
  <c r="DD115" i="2"/>
  <c r="F130" i="3"/>
  <c r="CW107" i="2"/>
  <c r="CC115" i="1"/>
  <c r="CM114" i="1"/>
  <c r="DA115" i="1"/>
  <c r="AE124" i="2"/>
  <c r="L123" i="2"/>
  <c r="CA114" i="2"/>
  <c r="K124" i="3"/>
  <c r="CD115" i="2"/>
  <c r="AI130" i="1"/>
  <c r="CA108" i="2"/>
  <c r="DB107" i="1"/>
  <c r="C130" i="1"/>
  <c r="P123" i="2"/>
  <c r="AE130" i="2"/>
  <c r="CF115" i="1"/>
  <c r="CV114" i="2"/>
  <c r="G124" i="2"/>
  <c r="P123" i="1"/>
  <c r="CW114" i="2"/>
  <c r="BZ108" i="3"/>
  <c r="DA107" i="3"/>
  <c r="CZ108" i="3"/>
  <c r="N130" i="2"/>
  <c r="CC114" i="3"/>
  <c r="CM115" i="2"/>
  <c r="CP115" i="3"/>
  <c r="BZ115" i="1"/>
  <c r="DD115" i="3"/>
  <c r="U124" i="1"/>
  <c r="CY114" i="3"/>
  <c r="AG130" i="2"/>
  <c r="AF130" i="2"/>
  <c r="O130" i="1"/>
  <c r="O124" i="2"/>
  <c r="CH114" i="2"/>
  <c r="AJ124" i="3"/>
  <c r="AD130" i="3"/>
  <c r="CV114" i="3"/>
  <c r="BZ114" i="3"/>
  <c r="DF115" i="3"/>
  <c r="CS108" i="2"/>
  <c r="B124" i="2"/>
  <c r="CA115" i="1"/>
  <c r="AI130" i="3"/>
  <c r="K130" i="1"/>
  <c r="E123" i="2"/>
  <c r="DB114" i="2"/>
  <c r="I130" i="3"/>
  <c r="L130" i="1"/>
  <c r="Y130" i="1"/>
  <c r="DC107" i="1"/>
  <c r="CL115" i="2"/>
  <c r="H124" i="2"/>
  <c r="CM107" i="3"/>
  <c r="CF115" i="3"/>
  <c r="AC130" i="1"/>
  <c r="G123" i="1"/>
  <c r="CI108" i="3"/>
  <c r="AB130" i="3"/>
  <c r="J124" i="3"/>
  <c r="CV108" i="3"/>
  <c r="W130" i="1"/>
  <c r="AA130" i="2"/>
  <c r="CR108" i="2"/>
  <c r="CD107" i="2"/>
  <c r="CL115" i="1"/>
  <c r="CF114" i="2"/>
  <c r="CX115" i="3"/>
  <c r="Y123" i="1"/>
  <c r="E124" i="1"/>
  <c r="CK114" i="3"/>
  <c r="CA107" i="1"/>
  <c r="CP115" i="1"/>
  <c r="Z130" i="1"/>
  <c r="CF108" i="2"/>
  <c r="AF123" i="2"/>
  <c r="CB107" i="3"/>
  <c r="CF108" i="3"/>
  <c r="CZ115" i="3"/>
  <c r="CN107" i="1"/>
  <c r="AE123" i="1"/>
  <c r="Z123" i="3"/>
  <c r="CE107" i="3"/>
  <c r="G130" i="2"/>
  <c r="DD114" i="3"/>
  <c r="K123" i="2"/>
  <c r="CJ114" i="3"/>
  <c r="CF108" i="1"/>
  <c r="U130" i="1"/>
  <c r="CH115" i="1"/>
  <c r="CP114" i="3"/>
  <c r="B130" i="3"/>
  <c r="AD123" i="1"/>
  <c r="DF115" i="2"/>
  <c r="AG123" i="3"/>
  <c r="CC108" i="2"/>
  <c r="B124" i="1"/>
  <c r="CR114" i="1"/>
  <c r="CO107" i="1"/>
  <c r="Q130" i="3"/>
  <c r="CA114" i="3"/>
  <c r="CT107" i="1"/>
  <c r="CT115" i="3"/>
  <c r="AC124" i="3"/>
  <c r="CW108" i="1"/>
  <c r="Q130" i="2"/>
  <c r="AI130" i="2"/>
  <c r="CG108" i="3"/>
  <c r="CU107" i="1"/>
  <c r="CE114" i="1"/>
  <c r="CG107" i="2"/>
  <c r="D123" i="1"/>
  <c r="J130" i="2"/>
  <c r="L124" i="2"/>
  <c r="H124" i="3"/>
  <c r="CP108" i="3"/>
  <c r="CX114" i="1"/>
  <c r="CM115" i="1"/>
  <c r="CB107" i="2"/>
  <c r="CW108" i="2"/>
  <c r="CI108" i="2"/>
  <c r="CI114" i="2"/>
  <c r="E130" i="1"/>
  <c r="CP114" i="1"/>
  <c r="CP107" i="2"/>
  <c r="DF108" i="1"/>
  <c r="DA108" i="3"/>
  <c r="P124" i="1"/>
  <c r="T123" i="3"/>
  <c r="S124" i="2"/>
  <c r="CK107" i="1"/>
  <c r="AI124" i="1"/>
  <c r="H124" i="1"/>
  <c r="G124" i="1"/>
  <c r="CJ107" i="2"/>
  <c r="S123" i="1"/>
  <c r="AF124" i="2"/>
  <c r="X123" i="1"/>
  <c r="AA123" i="1"/>
  <c r="CU114" i="1"/>
  <c r="DF114" i="3"/>
  <c r="V124" i="1"/>
  <c r="U124" i="3"/>
  <c r="DB107" i="2"/>
  <c r="C123" i="1"/>
  <c r="S124" i="3"/>
  <c r="AB124" i="3"/>
  <c r="CZ107" i="2"/>
  <c r="CU115" i="1"/>
  <c r="CG107" i="3"/>
  <c r="J124" i="2"/>
  <c r="S130" i="1"/>
  <c r="AB124" i="2"/>
  <c r="BX108" i="1"/>
  <c r="CO114" i="3"/>
  <c r="BZ107" i="1"/>
  <c r="DA114" i="3"/>
  <c r="CX115" i="2"/>
  <c r="M123" i="3"/>
  <c r="CJ108" i="3"/>
  <c r="CV108" i="1"/>
  <c r="CJ115" i="2"/>
  <c r="DD115" i="1"/>
  <c r="I130" i="2"/>
  <c r="N130" i="3"/>
  <c r="AA123" i="2"/>
  <c r="AD124" i="1"/>
  <c r="C130" i="3"/>
  <c r="M124" i="1"/>
  <c r="AF130" i="1"/>
  <c r="U123" i="3"/>
  <c r="AA130" i="1"/>
  <c r="CB115" i="1"/>
  <c r="CU108" i="2"/>
  <c r="AB123" i="1"/>
  <c r="V123" i="2"/>
  <c r="CT107" i="2"/>
  <c r="CK107" i="2"/>
  <c r="BZ108" i="1"/>
  <c r="P124" i="3"/>
  <c r="BX107" i="2"/>
  <c r="CD108" i="1"/>
  <c r="DC114" i="1"/>
  <c r="CP115" i="2"/>
  <c r="CS115" i="1"/>
  <c r="R124" i="2"/>
  <c r="CJ108" i="2"/>
  <c r="CA107" i="3"/>
  <c r="CO115" i="2"/>
  <c r="L130" i="3"/>
  <c r="AH130" i="1"/>
  <c r="M124" i="3"/>
  <c r="AH124" i="1"/>
  <c r="CS114" i="2"/>
  <c r="DE114" i="2"/>
  <c r="F124" i="1"/>
  <c r="CA115" i="2"/>
  <c r="AJ123" i="3"/>
  <c r="CT108" i="3"/>
  <c r="Y123" i="3"/>
  <c r="CT108" i="1"/>
  <c r="AF124" i="3"/>
  <c r="Z123" i="2"/>
  <c r="O123" i="1"/>
  <c r="DB115" i="3"/>
  <c r="CG115" i="3"/>
  <c r="CD114" i="1"/>
  <c r="CX107" i="2"/>
  <c r="Y124" i="1"/>
  <c r="O123" i="2"/>
  <c r="AE124" i="3"/>
  <c r="CN108" i="1"/>
  <c r="DB108" i="2"/>
  <c r="T130" i="3"/>
  <c r="CH114" i="1"/>
  <c r="Z130" i="2"/>
  <c r="CQ114" i="1"/>
  <c r="DD108" i="2"/>
  <c r="AC124" i="2"/>
  <c r="DA107" i="2"/>
  <c r="CG108" i="2"/>
  <c r="CS107" i="2"/>
  <c r="P130" i="3"/>
  <c r="BY107" i="2"/>
  <c r="DB115" i="1"/>
  <c r="O130" i="2"/>
  <c r="X130" i="3"/>
  <c r="CN107" i="2"/>
  <c r="AJ124" i="1"/>
  <c r="H130" i="2"/>
  <c r="AG124" i="2"/>
  <c r="S123" i="2"/>
  <c r="AB123" i="3"/>
  <c r="DC108" i="1"/>
  <c r="CC115" i="2"/>
  <c r="I124" i="2"/>
  <c r="CW115" i="3"/>
  <c r="O130" i="3"/>
  <c r="U130" i="2"/>
  <c r="CG108" i="1"/>
  <c r="BZ114" i="1"/>
  <c r="AH130" i="2"/>
  <c r="AD124" i="2"/>
  <c r="E124" i="2"/>
  <c r="CH107" i="3"/>
  <c r="CK114" i="1"/>
  <c r="J130" i="3"/>
  <c r="CM108" i="1"/>
  <c r="CZ115" i="1"/>
  <c r="P123" i="3"/>
  <c r="CL108" i="1"/>
  <c r="CS114" i="1"/>
  <c r="AA124" i="3"/>
  <c r="DA108" i="2"/>
  <c r="DF114" i="2"/>
  <c r="AD124" i="3"/>
  <c r="CY107" i="1"/>
  <c r="DC114" i="3"/>
  <c r="BX114" i="2"/>
  <c r="F130" i="1"/>
  <c r="Q124" i="1"/>
  <c r="H130" i="1"/>
  <c r="K130" i="2"/>
  <c r="O124" i="3"/>
  <c r="DC115" i="3"/>
  <c r="BY114" i="1"/>
  <c r="CV108" i="2"/>
  <c r="BZ114" i="2"/>
  <c r="S123" i="3"/>
  <c r="CB115" i="3"/>
  <c r="CJ114" i="1"/>
  <c r="DB114" i="1"/>
  <c r="CJ115" i="1"/>
  <c r="DA114" i="1"/>
  <c r="CH115" i="3"/>
  <c r="CV115" i="1"/>
  <c r="DE114" i="1"/>
  <c r="AE124" i="1"/>
  <c r="AB130" i="1"/>
  <c r="CR115" i="2"/>
  <c r="CB114" i="2"/>
  <c r="CT107" i="3"/>
  <c r="DC115" i="2"/>
  <c r="AG124" i="3"/>
  <c r="CV114" i="1"/>
  <c r="DC107" i="3"/>
  <c r="DC115" i="1"/>
  <c r="CX114" i="3"/>
  <c r="DD108" i="1"/>
  <c r="E123" i="3"/>
  <c r="B130" i="1"/>
  <c r="S130" i="3"/>
  <c r="BY114" i="2"/>
  <c r="I123" i="3"/>
  <c r="E123" i="1"/>
  <c r="CS108" i="3"/>
  <c r="CS107" i="3"/>
  <c r="AF123" i="1"/>
  <c r="AC130" i="3"/>
  <c r="CQ114" i="2"/>
  <c r="CB114" i="3"/>
  <c r="CA114" i="1"/>
  <c r="CU107" i="2"/>
  <c r="T130" i="1"/>
  <c r="X130" i="2"/>
  <c r="CK115" i="3"/>
  <c r="CV107" i="3"/>
  <c r="CO115" i="3"/>
  <c r="CZ107" i="3"/>
  <c r="AC123" i="3"/>
  <c r="CS115" i="3"/>
  <c r="AA130" i="3"/>
  <c r="CZ114" i="2"/>
  <c r="N130" i="1"/>
  <c r="CP107" i="1"/>
  <c r="CQ114" i="3"/>
  <c r="BY108" i="3"/>
  <c r="DE115" i="1"/>
  <c r="CN107" i="3"/>
  <c r="CJ107" i="3"/>
  <c r="CK108" i="3"/>
  <c r="CL107" i="1"/>
  <c r="BZ115" i="3"/>
  <c r="AG123" i="1"/>
  <c r="CU114" i="2"/>
  <c r="CU115" i="2"/>
  <c r="Z123" i="1"/>
  <c r="CD107" i="1"/>
  <c r="CO108" i="1"/>
  <c r="CP114" i="2"/>
  <c r="P124" i="2"/>
  <c r="CB107" i="1"/>
  <c r="J123" i="1"/>
  <c r="CB108" i="1"/>
  <c r="CQ108" i="2"/>
  <c r="E130" i="3"/>
  <c r="CN114" i="3"/>
  <c r="D124" i="3"/>
  <c r="J124" i="1"/>
  <c r="DF114" i="1"/>
  <c r="CH107" i="1"/>
  <c r="AH124" i="2"/>
  <c r="CQ115" i="1"/>
  <c r="CR115" i="3"/>
  <c r="C130" i="2"/>
  <c r="CE115" i="3"/>
  <c r="CU108" i="3"/>
  <c r="D130" i="3"/>
  <c r="DD107" i="1"/>
  <c r="CK115" i="1"/>
  <c r="M130" i="1"/>
  <c r="CO107" i="2"/>
  <c r="DD114" i="1"/>
  <c r="K123" i="1"/>
  <c r="Z124" i="2"/>
  <c r="AD123" i="2"/>
  <c r="BX115" i="1"/>
  <c r="AA124" i="2"/>
  <c r="AJ123" i="2"/>
  <c r="B123" i="2"/>
  <c r="BX115" i="2"/>
  <c r="D130" i="1"/>
  <c r="M123" i="1"/>
  <c r="CZ107" i="1"/>
  <c r="CC114" i="1"/>
  <c r="V130" i="1"/>
  <c r="T123" i="2"/>
  <c r="CD107" i="3"/>
  <c r="S124" i="1"/>
  <c r="N123" i="1"/>
  <c r="CZ114" i="3"/>
  <c r="CQ108" i="1"/>
  <c r="W130" i="2"/>
  <c r="CU115" i="3"/>
  <c r="BZ115" i="2"/>
  <c r="G124" i="3"/>
  <c r="CW107" i="1"/>
  <c r="G130" i="1"/>
  <c r="CI108" i="1"/>
  <c r="N123" i="2"/>
  <c r="CN108" i="3"/>
  <c r="DF107" i="1"/>
  <c r="CV107" i="2"/>
  <c r="CF114" i="1"/>
  <c r="CS108" i="1"/>
  <c r="CM114" i="2"/>
  <c r="CQ107" i="2"/>
  <c r="CC108" i="3"/>
  <c r="AJ124" i="2"/>
  <c r="AE130" i="3"/>
  <c r="W123" i="2"/>
  <c r="CX108" i="1"/>
  <c r="U124" i="2"/>
  <c r="AH130" i="3"/>
  <c r="CZ108" i="2"/>
  <c r="BX114" i="3"/>
  <c r="CL107" i="3"/>
  <c r="DF115" i="1"/>
  <c r="X123" i="3"/>
  <c r="CJ115" i="3"/>
  <c r="CF107" i="1"/>
  <c r="C124" i="3"/>
  <c r="N123" i="3"/>
  <c r="DE114" i="3"/>
  <c r="H123" i="1"/>
  <c r="Y130" i="3"/>
  <c r="B124" i="3"/>
  <c r="DE108" i="3"/>
  <c r="CD108" i="3"/>
  <c r="CT108" i="2"/>
  <c r="BX107" i="1"/>
  <c r="L123" i="1"/>
  <c r="G123" i="2"/>
  <c r="CK107" i="3"/>
  <c r="F123" i="1"/>
  <c r="H130" i="3"/>
  <c r="CY115" i="1"/>
  <c r="CC108" i="1"/>
  <c r="BY115" i="2"/>
  <c r="CL114" i="1"/>
  <c r="CD108" i="2"/>
  <c r="CK108" i="1"/>
  <c r="O124" i="1"/>
  <c r="CI115" i="2"/>
  <c r="Y124" i="3"/>
  <c r="AC123" i="2"/>
  <c r="Z124" i="1"/>
  <c r="AH123" i="1"/>
  <c r="AC124" i="1"/>
  <c r="N124" i="3"/>
  <c r="T124" i="3"/>
  <c r="CO114" i="2"/>
  <c r="CC107" i="1"/>
  <c r="F123" i="3"/>
  <c r="CQ115" i="3"/>
  <c r="M130" i="2"/>
  <c r="Q130" i="1"/>
  <c r="N124" i="1"/>
  <c r="DE108" i="1"/>
  <c r="CR115" i="1"/>
  <c r="AG130" i="1"/>
  <c r="CM107" i="1"/>
  <c r="BX108" i="2"/>
  <c r="AI124" i="2"/>
  <c r="W123" i="3"/>
  <c r="CN115" i="2"/>
  <c r="CE108" i="2"/>
  <c r="CW115" i="1"/>
  <c r="CM108" i="3"/>
  <c r="BY115" i="1"/>
  <c r="DF108" i="2"/>
  <c r="Q123" i="1"/>
  <c r="P130" i="2"/>
  <c r="CJ107" i="1"/>
  <c r="AE123" i="2"/>
  <c r="BY115" i="3"/>
  <c r="M130" i="3"/>
  <c r="CM107" i="2"/>
  <c r="CL107" i="2"/>
  <c r="CO108" i="3"/>
  <c r="AJ130" i="2"/>
  <c r="BY107" i="1"/>
  <c r="CH108" i="3"/>
  <c r="R123" i="1"/>
  <c r="DB108" i="1"/>
  <c r="BX115" i="3"/>
  <c r="CJ108" i="1"/>
  <c r="CY114" i="2"/>
  <c r="CP108" i="1"/>
  <c r="R130" i="2"/>
  <c r="J130" i="1"/>
  <c r="CS107" i="1"/>
  <c r="CC107" i="3"/>
  <c r="CF114" i="3"/>
  <c r="CT114" i="3"/>
  <c r="AH124" i="3"/>
  <c r="E130" i="2"/>
  <c r="CD115" i="3"/>
  <c r="T124" i="1"/>
  <c r="CN114" i="1"/>
  <c r="DA107" i="1"/>
  <c r="CV115" i="2"/>
  <c r="AB123" i="2"/>
  <c r="CW108" i="3"/>
  <c r="CR114" i="2"/>
  <c r="CL108" i="2"/>
  <c r="J123" i="3"/>
  <c r="CM108" i="2"/>
  <c r="CK114" i="2"/>
  <c r="CX107" i="1"/>
  <c r="J123" i="2"/>
  <c r="DB114" i="3"/>
  <c r="DA115" i="3"/>
  <c r="AD123" i="3"/>
  <c r="K124" i="2"/>
  <c r="CO107" i="3"/>
  <c r="D123" i="2"/>
  <c r="DF108" i="3"/>
  <c r="CG107" i="1"/>
  <c r="AG124" i="1"/>
  <c r="C123" i="3"/>
  <c r="R130" i="1"/>
  <c r="CM114" i="3"/>
  <c r="CR107" i="3"/>
  <c r="CO114" i="1"/>
  <c r="AB124" i="1"/>
  <c r="CL114" i="2"/>
  <c r="S130" i="2"/>
  <c r="DA108" i="1"/>
  <c r="CN114" i="2"/>
  <c r="DF107" i="3"/>
  <c r="CT114" i="2"/>
  <c r="X124" i="3"/>
  <c r="G130" i="3"/>
  <c r="I123" i="1"/>
  <c r="AD130" i="1"/>
  <c r="DD108" i="3"/>
  <c r="CW115" i="2"/>
  <c r="DC107" i="2"/>
  <c r="DB108" i="3"/>
  <c r="CI114" i="3"/>
  <c r="C124" i="2"/>
  <c r="CR107" i="2"/>
  <c r="W124" i="2"/>
  <c r="DD107" i="2"/>
  <c r="CY115" i="3"/>
  <c r="Q123" i="3"/>
  <c r="W124" i="1"/>
  <c r="Q124" i="2"/>
  <c r="CB108" i="3"/>
  <c r="BX108" i="3"/>
  <c r="CU114" i="3"/>
  <c r="AG130" i="3"/>
  <c r="DE107" i="2"/>
  <c r="DC108" i="2"/>
  <c r="I124" i="1"/>
  <c r="R123" i="2"/>
  <c r="CR108" i="3"/>
  <c r="CS115" i="2"/>
  <c r="BY108" i="2"/>
  <c r="CN115" i="3"/>
  <c r="CC115" i="3"/>
  <c r="R123" i="3"/>
  <c r="X130" i="1"/>
  <c r="CE114" i="2"/>
  <c r="CI107" i="1"/>
  <c r="DC114" i="2"/>
  <c r="L130" i="2"/>
  <c r="M124" i="2"/>
  <c r="CY107" i="2"/>
  <c r="CO108" i="2"/>
  <c r="AI123" i="3"/>
  <c r="CL114" i="3"/>
  <c r="K124" i="1"/>
  <c r="CY115" i="2"/>
  <c r="CG114" i="3"/>
  <c r="D124" i="1"/>
  <c r="AA123" i="3"/>
  <c r="CG115" i="1"/>
  <c r="B123" i="1"/>
  <c r="V123" i="3"/>
  <c r="CO115" i="1"/>
  <c r="CH115" i="2"/>
  <c r="AB130" i="2"/>
  <c r="CH114" i="3"/>
  <c r="CV115" i="3"/>
  <c r="L123" i="3"/>
  <c r="CA108" i="3"/>
  <c r="CA108" i="1"/>
  <c r="CQ108" i="3"/>
  <c r="CA115" i="3"/>
  <c r="D130" i="2"/>
  <c r="E124" i="3"/>
  <c r="DE115" i="2"/>
  <c r="T130" i="2"/>
  <c r="DB115" i="2"/>
  <c r="DE107" i="3"/>
  <c r="V124" i="2"/>
  <c r="CU108" i="1"/>
  <c r="AA124" i="1"/>
  <c r="CI115" i="3"/>
  <c r="Z130" i="3"/>
  <c r="CY114" i="1"/>
  <c r="I123" i="2"/>
  <c r="U130" i="3"/>
  <c r="CY108" i="2"/>
  <c r="DA115" i="2"/>
  <c r="Q123" i="2"/>
  <c r="Z124" i="3"/>
  <c r="CY107" i="3"/>
  <c r="H123" i="3"/>
  <c r="R130" i="3"/>
  <c r="X124" i="1"/>
  <c r="BZ108" i="2"/>
  <c r="CP107" i="3"/>
  <c r="C123" i="2"/>
  <c r="CD114" i="3"/>
  <c r="CG114" i="2"/>
  <c r="F124" i="2"/>
  <c r="T124" i="2"/>
  <c r="CF115" i="2"/>
  <c r="V130" i="3"/>
  <c r="CW114" i="3"/>
  <c r="F124" i="3"/>
  <c r="AJ130" i="1"/>
  <c r="CI107" i="3"/>
  <c r="CH108" i="2"/>
  <c r="CE115" i="1"/>
  <c r="AJ123" i="1"/>
  <c r="CA107" i="2"/>
  <c r="D124" i="2"/>
  <c r="L124" i="3"/>
  <c r="BX107" i="3"/>
  <c r="CZ115" i="2"/>
  <c r="H123" i="2"/>
  <c r="Y130" i="2"/>
  <c r="CX114" i="2"/>
  <c r="W124" i="3"/>
  <c r="AE130" i="1"/>
  <c r="CN115" i="1"/>
  <c r="D123" i="3"/>
  <c r="CN117" i="1" l="1"/>
  <c r="AE132" i="1"/>
  <c r="Y132" i="2"/>
  <c r="CZ117" i="2"/>
  <c r="CE117" i="1"/>
  <c r="CH110" i="2"/>
  <c r="AJ132" i="1"/>
  <c r="V132" i="3"/>
  <c r="CF117" i="2"/>
  <c r="BZ110" i="2"/>
  <c r="R132" i="3"/>
  <c r="DA117" i="2"/>
  <c r="CY110" i="2"/>
  <c r="U132" i="3"/>
  <c r="Z132" i="3"/>
  <c r="CI117" i="3"/>
  <c r="CU110" i="1"/>
  <c r="DB117" i="2"/>
  <c r="T132" i="2"/>
  <c r="DE117" i="2"/>
  <c r="D132" i="2"/>
  <c r="CA117" i="3"/>
  <c r="CQ110" i="3"/>
  <c r="CA110" i="1"/>
  <c r="CA110" i="3"/>
  <c r="CV117" i="3"/>
  <c r="AB132" i="2"/>
  <c r="CH117" i="2"/>
  <c r="CO117" i="1"/>
  <c r="CG117" i="1"/>
  <c r="CY117" i="2"/>
  <c r="CO110" i="2"/>
  <c r="L132" i="2"/>
  <c r="X132" i="1"/>
  <c r="CC117" i="3"/>
  <c r="CN117" i="3"/>
  <c r="BY110" i="2"/>
  <c r="CS117" i="2"/>
  <c r="CR110" i="3"/>
  <c r="DC110" i="2"/>
  <c r="AG132" i="3"/>
  <c r="BX110" i="3"/>
  <c r="CB110" i="3"/>
  <c r="CY117" i="3"/>
  <c r="DB110" i="3"/>
  <c r="CW117" i="2"/>
  <c r="DD110" i="3"/>
  <c r="AD132" i="1"/>
  <c r="G132" i="3"/>
  <c r="DA110" i="1"/>
  <c r="S132" i="2"/>
  <c r="R132" i="1"/>
  <c r="DF110" i="3"/>
  <c r="DA117" i="3"/>
  <c r="CM110" i="2"/>
  <c r="CL110" i="2"/>
  <c r="CW110" i="3"/>
  <c r="CV117" i="2"/>
  <c r="CD117" i="3"/>
  <c r="E132" i="2"/>
  <c r="J132" i="1"/>
  <c r="R132" i="2"/>
  <c r="CP110" i="1"/>
  <c r="CJ110" i="1"/>
  <c r="BX117" i="3"/>
  <c r="DB110" i="1"/>
  <c r="CH110" i="3"/>
  <c r="AJ132" i="2"/>
  <c r="CO110" i="3"/>
  <c r="M132" i="3"/>
  <c r="BY117" i="3"/>
  <c r="P132" i="2"/>
  <c r="DF110" i="2"/>
  <c r="BY117" i="1"/>
  <c r="CM110" i="3"/>
  <c r="CW117" i="1"/>
  <c r="CE110" i="2"/>
  <c r="CN117" i="2"/>
  <c r="BX110" i="2"/>
  <c r="AG132" i="1"/>
  <c r="CR117" i="1"/>
  <c r="DE110" i="1"/>
  <c r="Q132" i="1"/>
  <c r="M132" i="2"/>
  <c r="CQ117" i="3"/>
  <c r="CI117" i="2"/>
  <c r="CK110" i="1"/>
  <c r="CD110" i="2"/>
  <c r="BY117" i="2"/>
  <c r="CC110" i="1"/>
  <c r="CY117" i="1"/>
  <c r="H132" i="3"/>
  <c r="CT110" i="2"/>
  <c r="CD110" i="3"/>
  <c r="DE110" i="3"/>
  <c r="Y132" i="3"/>
  <c r="CJ117" i="3"/>
  <c r="DF117" i="1"/>
  <c r="CZ110" i="2"/>
  <c r="AH132" i="3"/>
  <c r="CX110" i="1"/>
  <c r="AE132" i="3"/>
  <c r="CC110" i="3"/>
  <c r="CS110" i="1"/>
  <c r="CN110" i="3"/>
  <c r="CI110" i="1"/>
  <c r="G132" i="1"/>
  <c r="BZ117" i="2"/>
  <c r="CU117" i="3"/>
  <c r="W132" i="2"/>
  <c r="CQ110" i="1"/>
  <c r="V132" i="1"/>
  <c r="D132" i="1"/>
  <c r="BX117" i="2"/>
  <c r="BX117" i="1"/>
  <c r="M132" i="1"/>
  <c r="CK117" i="1"/>
  <c r="D132" i="3"/>
  <c r="CU110" i="3"/>
  <c r="CE117" i="3"/>
  <c r="C132" i="2"/>
  <c r="CR117" i="3"/>
  <c r="CQ117" i="1"/>
  <c r="E132" i="3"/>
  <c r="CQ110" i="2"/>
  <c r="CB110" i="1"/>
  <c r="CO110" i="1"/>
  <c r="CU117" i="2"/>
  <c r="BZ117" i="3"/>
  <c r="CK110" i="3"/>
  <c r="DE117" i="1"/>
  <c r="BY110" i="3"/>
  <c r="N132" i="1"/>
  <c r="AA132" i="3"/>
  <c r="CS117" i="3"/>
  <c r="CO117" i="3"/>
  <c r="CK117" i="3"/>
  <c r="X132" i="2"/>
  <c r="T132" i="1"/>
  <c r="AC132" i="3"/>
  <c r="CS110" i="3"/>
  <c r="S132" i="3"/>
  <c r="B132" i="1"/>
  <c r="DD110" i="1"/>
  <c r="DC117" i="1"/>
  <c r="DC117" i="2"/>
  <c r="CR117" i="2"/>
  <c r="AB132" i="1"/>
  <c r="CV117" i="1"/>
  <c r="CH117" i="3"/>
  <c r="CJ117" i="1"/>
  <c r="CB117" i="3"/>
  <c r="CV110" i="2"/>
  <c r="DC117" i="3"/>
  <c r="K132" i="2"/>
  <c r="H132" i="1"/>
  <c r="F132" i="1"/>
  <c r="DA110" i="2"/>
  <c r="CL110" i="1"/>
  <c r="CZ117" i="1"/>
  <c r="CM110" i="1"/>
  <c r="J132" i="3"/>
  <c r="AH132" i="2"/>
  <c r="CG110" i="1"/>
  <c r="U132" i="2"/>
  <c r="O132" i="3"/>
  <c r="CW117" i="3"/>
  <c r="CC117" i="2"/>
  <c r="DC110" i="1"/>
  <c r="H132" i="2"/>
  <c r="X132" i="3"/>
  <c r="O132" i="2"/>
  <c r="DB117" i="1"/>
  <c r="P132" i="3"/>
  <c r="CG110" i="2"/>
  <c r="DD110" i="2"/>
  <c r="Z132" i="2"/>
  <c r="T132" i="3"/>
  <c r="DB110" i="2"/>
  <c r="CN110" i="1"/>
  <c r="CG117" i="3"/>
  <c r="DB117" i="3"/>
  <c r="CT110" i="1"/>
  <c r="CT110" i="3"/>
  <c r="CA117" i="2"/>
  <c r="AH132" i="1"/>
  <c r="L132" i="3"/>
  <c r="CO117" i="2"/>
  <c r="CJ110" i="2"/>
  <c r="CS117" i="1"/>
  <c r="CP117" i="2"/>
  <c r="CD110" i="1"/>
  <c r="BZ110" i="1"/>
  <c r="CU110" i="2"/>
  <c r="CB117" i="1"/>
  <c r="AA132" i="1"/>
  <c r="AF132" i="1"/>
  <c r="C132" i="3"/>
  <c r="N132" i="3"/>
  <c r="I132" i="2"/>
  <c r="DD117" i="1"/>
  <c r="CJ117" i="2"/>
  <c r="CV110" i="1"/>
  <c r="CJ110" i="3"/>
  <c r="CX117" i="2"/>
  <c r="BX110" i="1"/>
  <c r="S132" i="1"/>
  <c r="CU117" i="1"/>
  <c r="DA110" i="3"/>
  <c r="DF110" i="1"/>
  <c r="E132" i="1"/>
  <c r="CI110" i="2"/>
  <c r="CW110" i="2"/>
  <c r="CM117" i="1"/>
  <c r="CP110" i="3"/>
  <c r="J132" i="2"/>
  <c r="CG110" i="3"/>
  <c r="AI132" i="2"/>
  <c r="Q132" i="2"/>
  <c r="CW110" i="1"/>
  <c r="CT117" i="3"/>
  <c r="Q132" i="3"/>
  <c r="CC110" i="2"/>
  <c r="DF117" i="2"/>
  <c r="B132" i="3"/>
  <c r="CH117" i="1"/>
  <c r="U132" i="1"/>
  <c r="CF110" i="1"/>
  <c r="G132" i="2"/>
  <c r="CZ117" i="3"/>
  <c r="CF110" i="3"/>
  <c r="CF110" i="2"/>
  <c r="Z132" i="1"/>
  <c r="CP117" i="1"/>
  <c r="CX117" i="3"/>
  <c r="CL117" i="1"/>
  <c r="CR110" i="2"/>
  <c r="AA132" i="2"/>
  <c r="W132" i="1"/>
  <c r="CV110" i="3"/>
  <c r="AB132" i="3"/>
  <c r="CI110" i="3"/>
  <c r="AC132" i="1"/>
  <c r="CF117" i="3"/>
  <c r="CL117" i="2"/>
  <c r="Y132" i="1"/>
  <c r="L132" i="1"/>
  <c r="I132" i="3"/>
  <c r="K132" i="1"/>
  <c r="AI132" i="3"/>
  <c r="CA117" i="1"/>
  <c r="CS110" i="2"/>
  <c r="DF117" i="3"/>
  <c r="AD132" i="3"/>
  <c r="O132" i="1"/>
  <c r="AF132" i="2"/>
  <c r="AG132" i="2"/>
  <c r="DD117" i="3"/>
  <c r="BZ117" i="1"/>
  <c r="CP117" i="3"/>
  <c r="CM117" i="2"/>
  <c r="N132" i="2"/>
  <c r="CZ110" i="3"/>
  <c r="BZ110" i="3"/>
  <c r="CF117" i="1"/>
  <c r="AE132" i="2"/>
  <c r="C132" i="1"/>
  <c r="CA110" i="2"/>
  <c r="AI132" i="1"/>
  <c r="CD117" i="2"/>
  <c r="DA117" i="1"/>
  <c r="CC117" i="1"/>
  <c r="F132" i="3"/>
  <c r="DD117" i="2"/>
  <c r="CK110" i="2"/>
  <c r="CB117" i="2"/>
  <c r="CM117" i="3"/>
  <c r="AC132" i="2"/>
  <c r="CP110" i="2"/>
  <c r="BY110" i="1"/>
  <c r="CX110" i="3"/>
  <c r="B132" i="2"/>
  <c r="CE110" i="1"/>
  <c r="CT117" i="2"/>
  <c r="V132" i="2"/>
  <c r="CZ110" i="1"/>
  <c r="CL110" i="3"/>
  <c r="CY110" i="1"/>
  <c r="CL117" i="3"/>
  <c r="CN110" i="2"/>
  <c r="CE117" i="2"/>
  <c r="DC110" i="3"/>
  <c r="CD117" i="1"/>
  <c r="DE117" i="3"/>
  <c r="AF132" i="3"/>
  <c r="CI117" i="1"/>
  <c r="CQ117" i="2"/>
  <c r="CY110" i="3"/>
  <c r="CB110" i="2"/>
  <c r="CX110" i="2"/>
  <c r="I132" i="1"/>
  <c r="CE110" i="3"/>
  <c r="CH110" i="1"/>
  <c r="P132" i="1"/>
  <c r="CT117" i="1"/>
  <c r="F132" i="2"/>
  <c r="K132" i="3"/>
  <c r="AD132" i="2"/>
  <c r="CR110" i="1"/>
  <c r="W132" i="3"/>
  <c r="CG117" i="2"/>
  <c r="DE110" i="2"/>
  <c r="CX117" i="1"/>
  <c r="CK117" i="2"/>
  <c r="AJ132" i="3"/>
  <c r="AK132" i="1" l="1"/>
  <c r="AK133" i="1" s="1"/>
  <c r="AK132" i="2"/>
  <c r="AK133" i="2" s="1"/>
  <c r="AK132" i="3"/>
  <c r="AK133" i="3" s="1"/>
  <c r="AK134" i="1"/>
  <c r="AK134" i="2"/>
  <c r="AK134" i="3"/>
  <c r="AK136" i="1" l="1"/>
  <c r="AK138" i="1" s="1"/>
  <c r="AK136" i="2"/>
  <c r="AK138" i="2" s="1"/>
  <c r="AK136" i="3"/>
  <c r="AK138" i="3" s="1"/>
</calcChain>
</file>

<file path=xl/sharedStrings.xml><?xml version="1.0" encoding="utf-8"?>
<sst xmlns="http://schemas.openxmlformats.org/spreadsheetml/2006/main" count="590" uniqueCount="87">
  <si>
    <t>Descriptive Statistics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</si>
  <si>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</si>
  <si>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</si>
  <si>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</si>
  <si>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</si>
  <si>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</si>
  <si>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</si>
  <si>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</si>
  <si>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</si>
  <si>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</si>
  <si>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Maximum</t>
  </si>
  <si>
    <t>Minimum</t>
  </si>
  <si>
    <t>Sum</t>
  </si>
  <si>
    <t>Count</t>
  </si>
  <si>
    <t>Geometric Mean</t>
  </si>
  <si>
    <t>Harmonic Mean</t>
  </si>
  <si>
    <t>AAD</t>
  </si>
  <si>
    <t>MAD</t>
  </si>
  <si>
    <t>IQR</t>
  </si>
  <si>
    <t>Multiplier</t>
  </si>
  <si>
    <t>Grand Min</t>
  </si>
  <si>
    <t>Outliers</t>
  </si>
  <si>
    <t>Min</t>
  </si>
  <si>
    <t>Q1</t>
  </si>
  <si>
    <t>Q3</t>
  </si>
  <si>
    <t>Max</t>
  </si>
  <si>
    <t>Q1-Min</t>
  </si>
  <si>
    <t>Med-Q1</t>
  </si>
  <si>
    <t>Q3-Med</t>
  </si>
  <si>
    <t>Max-Q3</t>
  </si>
  <si>
    <t>None</t>
  </si>
  <si>
    <t>Shapiro-Wilk Test</t>
  </si>
  <si>
    <t>W-stat</t>
  </si>
  <si>
    <t>p-value</t>
  </si>
  <si>
    <t>alpha</t>
  </si>
  <si>
    <t>normal</t>
  </si>
  <si>
    <t>d'Agostino-Pearson</t>
  </si>
  <si>
    <t>DA-stat</t>
  </si>
  <si>
    <t>Kruskal-Wallis Test</t>
  </si>
  <si>
    <t>median</t>
  </si>
  <si>
    <t>rank sum</t>
  </si>
  <si>
    <t>count</t>
  </si>
  <si>
    <t>r^2/n</t>
  </si>
  <si>
    <t>H-stat</t>
  </si>
  <si>
    <t>H-ties</t>
  </si>
  <si>
    <t>df</t>
  </si>
  <si>
    <t>sig</t>
  </si>
  <si>
    <t>Exact Hits RANDOM CSV</t>
  </si>
  <si>
    <t>UF Bitdiff Cbrt</t>
  </si>
  <si>
    <t>UF BitdiffVA Cbrt</t>
  </si>
  <si>
    <t>UF HardLog Cbrt</t>
  </si>
  <si>
    <t>UF HardLogVA Cbrt</t>
  </si>
  <si>
    <t>UF Log Cbrt</t>
  </si>
  <si>
    <t>UF LogVA Cbrt</t>
  </si>
  <si>
    <t>UF Mul Cbrt</t>
  </si>
  <si>
    <t>UF MulVA Cbrt</t>
  </si>
  <si>
    <t>UF NoLog Cbrt</t>
  </si>
  <si>
    <t>UF NoLogVA Cbrt</t>
  </si>
  <si>
    <t>UFDistr Bitdiff Cbrt</t>
  </si>
  <si>
    <t>UFDistr BitdiffVA Cbrt</t>
  </si>
  <si>
    <t>UFDistr HardLog Cbrt</t>
  </si>
  <si>
    <t>UFDistr HardLogVA Cbrt</t>
  </si>
  <si>
    <t>UFDistr Log Cbrt</t>
  </si>
  <si>
    <t>UFDistr LogVA Cbrt</t>
  </si>
  <si>
    <t>UFDistr Mul Cbrt</t>
  </si>
  <si>
    <t>UFDistr MulVA Cbrt</t>
  </si>
  <si>
    <t>UFDistr NoLog Cbrt</t>
  </si>
  <si>
    <t>UFDistr NoLogVA Cbrt</t>
  </si>
  <si>
    <t>UFCenter Bitdiff Cbrt</t>
  </si>
  <si>
    <t>UFCenter BitdiffVA Cbrt</t>
  </si>
  <si>
    <t>UFCenter BitdiffFN Cbrt</t>
  </si>
  <si>
    <t>UFCenter HardLog Cbrt</t>
  </si>
  <si>
    <t>UFCenter HardLogVA Cbrt</t>
  </si>
  <si>
    <t>UFCenter HardLogFN Cbrt</t>
  </si>
  <si>
    <t>UFCenter Log Cbrt</t>
  </si>
  <si>
    <t>UFCenter LogVA Cbrt</t>
  </si>
  <si>
    <t>UFCenter LogFN Cbrt</t>
  </si>
  <si>
    <t>UFCenter Mul Cbrt</t>
  </si>
  <si>
    <t>UFCenter MulVA Cbrt</t>
  </si>
  <si>
    <t>UFCenter MulFN Cbrt</t>
  </si>
  <si>
    <t>UFCenter NoLog Cbrt</t>
  </si>
  <si>
    <t>UFCenter NoLogVA Cbrt</t>
  </si>
  <si>
    <t>UFCenter NoLogFN Cbrt</t>
  </si>
  <si>
    <t>Exact Hits EVEN CSV</t>
  </si>
  <si>
    <t>TIMINGS</t>
  </si>
  <si>
    <t>RND CSV</t>
  </si>
  <si>
    <t>EVEN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</si>
</sst>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right"/>
    </xf>
    <xf numFmtId="11" fontId="0" fillId="0" borderId="0" xfId="0" applyNumberFormat="1"/>
    <xf numFmtId="0" fontId="2" fillId="0" borderId="0" xfId="0" applyFont="1"/>
    <xf numFmtId="0" fontId="2" fillId="0" borderId="1" xfId="0" applyFont="1" applyBorder="1"/>
    <xf numFmtId="11" fontId="2" fillId="0" borderId="0" xfId="0" applyNumberFormat="1" applyFont="1"/>
  </cellXfs>
  <cellStyles count="1">
    <cellStyle name="Normal" xfId="0" builtinId="0"/>
  </cellStyles>
  <dxfs count="50"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40984.FHOOE/Download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DAGOSTINO"/>
      <definedName name="DPTEST"/>
      <definedName name="IQR"/>
      <definedName name="MAD"/>
      <definedName name="RANK_SUM"/>
      <definedName name="SHAPIRO"/>
      <definedName name="SWTEST"/>
      <definedName name="TiesCorrec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38"/>
  <sheetViews>
    <sheetView topLeftCell="A85" zoomScale="70" zoomScaleNormal="70" workbookViewId="0">
      <selection activeCell="F16" sqref="F16"/>
    </sheetView>
  </sheetViews>
  <sheetFormatPr defaultRowHeight="14.25" x14ac:dyDescent="0.45"/>
  <cols>
    <col min="1" max="1" width="24.46484375" customWidth="1"/>
    <col min="16" max="16" width="12.1328125" bestFit="1" customWidth="1"/>
  </cols>
  <sheetData>
    <row r="1" spans="1:35" x14ac:dyDescent="0.45">
      <c r="A1" t="s">
        <v>86</v>
      </c>
    </row>
    <row r="2" spans="1:35" x14ac:dyDescent="0.4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</row>
    <row r="3" spans="1:35" x14ac:dyDescent="0.45">
      <c r="A3" s="19">
        <v>1.22346577313692E-13</v>
      </c>
      <c r="B3" s="19">
        <v>1.1823875212257899E-13</v>
      </c>
      <c r="C3" s="19">
        <v>1.2168044349891701E-13</v>
      </c>
      <c r="D3" s="19">
        <v>1.1823875212257899E-13</v>
      </c>
      <c r="E3" s="19">
        <v>1.20237153566904E-13</v>
      </c>
      <c r="F3" s="19">
        <v>1.18460796727504E-13</v>
      </c>
      <c r="G3" s="19">
        <v>1.2656542480726701E-13</v>
      </c>
      <c r="H3" s="19">
        <v>1.1823875212257899E-13</v>
      </c>
      <c r="I3" s="19">
        <v>1.2589929099249199E-13</v>
      </c>
      <c r="J3" s="19">
        <v>1.1823875212257899E-13</v>
      </c>
      <c r="K3" s="19">
        <v>1.24122934153092E-13</v>
      </c>
      <c r="L3" s="19">
        <v>1.2956302697375501E-13</v>
      </c>
      <c r="M3" s="19">
        <v>1.2678746941219199E-13</v>
      </c>
      <c r="N3" s="19">
        <v>1.2956302697375501E-13</v>
      </c>
      <c r="O3" s="19">
        <v>1.2356782264077899E-13</v>
      </c>
      <c r="P3" s="19">
        <v>1.24122934153092E-13</v>
      </c>
      <c r="Q3" s="19">
        <v>1.2534417948018E-13</v>
      </c>
      <c r="R3" s="19">
        <v>1.2956302697375501E-13</v>
      </c>
      <c r="S3" s="19">
        <v>1.24678045665405E-13</v>
      </c>
      <c r="T3" s="19">
        <v>1.2956302697375501E-13</v>
      </c>
      <c r="U3" s="19">
        <v>1.2567724638756699E-13</v>
      </c>
      <c r="V3" s="19">
        <v>1.2756462552943001E-13</v>
      </c>
      <c r="W3" s="19">
        <v>1.2390088954816699E-13</v>
      </c>
      <c r="X3" s="19">
        <v>1.2478906796786699E-13</v>
      </c>
      <c r="Y3" s="19">
        <v>1.2756462552943001E-13</v>
      </c>
      <c r="Z3" s="19">
        <v>1.2390088954816699E-13</v>
      </c>
      <c r="AA3" s="19">
        <v>1.2578826869003001E-13</v>
      </c>
      <c r="AB3" s="19">
        <v>1.2334577803585401E-13</v>
      </c>
      <c r="AC3" s="19">
        <v>1.2390088954816699E-13</v>
      </c>
      <c r="AD3" s="19">
        <v>1.2445600106048E-13</v>
      </c>
      <c r="AE3" s="19">
        <v>1.2756462552943001E-13</v>
      </c>
      <c r="AF3" s="19">
        <v>1.2390088954816699E-13</v>
      </c>
      <c r="AG3" s="19">
        <v>1.2445600106048E-13</v>
      </c>
      <c r="AH3" s="19">
        <v>1.2756462552943001E-13</v>
      </c>
      <c r="AI3" s="19">
        <v>1.2390088954816699E-13</v>
      </c>
    </row>
    <row r="4" spans="1:35" x14ac:dyDescent="0.45">
      <c r="A4" s="19">
        <v>1.23123733430929E-13</v>
      </c>
      <c r="B4" s="19">
        <v>1.1823875212257899E-13</v>
      </c>
      <c r="C4" s="19">
        <v>1.2356782264077899E-13</v>
      </c>
      <c r="D4" s="19">
        <v>1.1823875212257899E-13</v>
      </c>
      <c r="E4" s="19">
        <v>1.2301271112846699E-13</v>
      </c>
      <c r="F4" s="19">
        <v>1.1868284133242901E-13</v>
      </c>
      <c r="G4" s="19">
        <v>1.2567724638756699E-13</v>
      </c>
      <c r="H4" s="19">
        <v>1.1823875212257899E-13</v>
      </c>
      <c r="I4" s="19">
        <v>1.2601031329495499E-13</v>
      </c>
      <c r="J4" s="19">
        <v>1.1823875212257899E-13</v>
      </c>
      <c r="K4" s="19">
        <v>1.23123733430929E-13</v>
      </c>
      <c r="L4" s="19">
        <v>1.2623235789988E-13</v>
      </c>
      <c r="M4" s="19">
        <v>1.2545520178264201E-13</v>
      </c>
      <c r="N4" s="19">
        <v>1.2712053631957999E-13</v>
      </c>
      <c r="O4" s="19">
        <v>1.24344978758017E-13</v>
      </c>
      <c r="P4" s="19">
        <v>1.2667644710973001E-13</v>
      </c>
      <c r="Q4" s="19">
        <v>1.2390088954816699E-13</v>
      </c>
      <c r="R4" s="19">
        <v>1.2623235789988E-13</v>
      </c>
      <c r="S4" s="19">
        <v>1.24122934153092E-13</v>
      </c>
      <c r="T4" s="19">
        <v>1.2623235789988E-13</v>
      </c>
      <c r="U4" s="19">
        <v>1.2334577803585401E-13</v>
      </c>
      <c r="V4" s="19">
        <v>1.2934098236883E-13</v>
      </c>
      <c r="W4" s="19">
        <v>1.2390088954816699E-13</v>
      </c>
      <c r="X4" s="19">
        <v>1.2245759961615401E-13</v>
      </c>
      <c r="Y4" s="19">
        <v>1.2934098236883E-13</v>
      </c>
      <c r="Z4" s="19">
        <v>1.2390088954816699E-13</v>
      </c>
      <c r="AA4" s="19">
        <v>1.2545520178264201E-13</v>
      </c>
      <c r="AB4" s="19">
        <v>1.2745360322696701E-13</v>
      </c>
      <c r="AC4" s="19">
        <v>1.2390088954816699E-13</v>
      </c>
      <c r="AD4" s="19">
        <v>1.2423395645555499E-13</v>
      </c>
      <c r="AE4" s="19">
        <v>1.2934098236883E-13</v>
      </c>
      <c r="AF4" s="19">
        <v>1.2390088954816699E-13</v>
      </c>
      <c r="AG4" s="19">
        <v>1.2423395645555499E-13</v>
      </c>
      <c r="AH4" s="19">
        <v>1.2934098236883E-13</v>
      </c>
      <c r="AI4" s="19">
        <v>1.2390088954816699E-13</v>
      </c>
    </row>
    <row r="5" spans="1:35" x14ac:dyDescent="0.45">
      <c r="A5" s="19">
        <v>1.2123635428906699E-13</v>
      </c>
      <c r="B5" s="19">
        <v>1.1823875212257899E-13</v>
      </c>
      <c r="C5" s="19">
        <v>1.2367884494324201E-13</v>
      </c>
      <c r="D5" s="19">
        <v>1.1823875212257899E-13</v>
      </c>
      <c r="E5" s="19">
        <v>1.21125331986604E-13</v>
      </c>
      <c r="F5" s="19">
        <v>1.18460796727504E-13</v>
      </c>
      <c r="G5" s="19">
        <v>1.2578826869003001E-13</v>
      </c>
      <c r="H5" s="19">
        <v>1.1823875212257899E-13</v>
      </c>
      <c r="I5" s="19">
        <v>1.2601031329495499E-13</v>
      </c>
      <c r="J5" s="19">
        <v>1.1823875212257899E-13</v>
      </c>
      <c r="K5" s="19">
        <v>1.25011112572792E-13</v>
      </c>
      <c r="L5" s="19">
        <v>1.29452004671293E-13</v>
      </c>
      <c r="M5" s="19">
        <v>1.2534417948018E-13</v>
      </c>
      <c r="N5" s="19">
        <v>1.29452004671293E-13</v>
      </c>
      <c r="O5" s="19">
        <v>1.2623235789988E-13</v>
      </c>
      <c r="P5" s="19">
        <v>1.26121335597417E-13</v>
      </c>
      <c r="Q5" s="19">
        <v>1.23123733430929E-13</v>
      </c>
      <c r="R5" s="19">
        <v>1.29452004671293E-13</v>
      </c>
      <c r="S5" s="19">
        <v>1.22901688826004E-13</v>
      </c>
      <c r="T5" s="19">
        <v>1.29452004671293E-13</v>
      </c>
      <c r="U5" s="19">
        <v>1.2456702336294201E-13</v>
      </c>
      <c r="V5" s="19">
        <v>1.3467005288703101E-13</v>
      </c>
      <c r="W5" s="19">
        <v>1.2390088954816699E-13</v>
      </c>
      <c r="X5" s="19">
        <v>1.2456702336294201E-13</v>
      </c>
      <c r="Y5" s="19">
        <v>1.3467005288703101E-13</v>
      </c>
      <c r="Z5" s="19">
        <v>1.2390088954816699E-13</v>
      </c>
      <c r="AA5" s="19">
        <v>1.2390088954816699E-13</v>
      </c>
      <c r="AB5" s="19">
        <v>1.3378187446733101E-13</v>
      </c>
      <c r="AC5" s="19">
        <v>1.2390088954816699E-13</v>
      </c>
      <c r="AD5" s="19">
        <v>1.2545520178264201E-13</v>
      </c>
      <c r="AE5" s="19">
        <v>1.3467005288703101E-13</v>
      </c>
      <c r="AF5" s="19">
        <v>1.2390088954816699E-13</v>
      </c>
      <c r="AG5" s="19">
        <v>1.2545520178264201E-13</v>
      </c>
      <c r="AH5" s="19">
        <v>1.3467005288703101E-13</v>
      </c>
      <c r="AI5" s="19">
        <v>1.2390088954816699E-13</v>
      </c>
    </row>
    <row r="6" spans="1:35" x14ac:dyDescent="0.45">
      <c r="A6" s="19">
        <v>1.2212453270876699E-13</v>
      </c>
      <c r="B6" s="19">
        <v>1.1823875212257899E-13</v>
      </c>
      <c r="C6" s="19">
        <v>1.23123733430929E-13</v>
      </c>
      <c r="D6" s="19">
        <v>1.1823875212257899E-13</v>
      </c>
      <c r="E6" s="19">
        <v>1.22346577313692E-13</v>
      </c>
      <c r="F6" s="19">
        <v>1.18460796727504E-13</v>
      </c>
      <c r="G6" s="19">
        <v>1.2601031329495499E-13</v>
      </c>
      <c r="H6" s="19">
        <v>1.1823875212257899E-13</v>
      </c>
      <c r="I6" s="19">
        <v>1.2589929099249199E-13</v>
      </c>
      <c r="J6" s="19">
        <v>1.1823875212257899E-13</v>
      </c>
      <c r="K6" s="19">
        <v>1.2367884494324201E-13</v>
      </c>
      <c r="L6" s="19">
        <v>1.3100631690576799E-13</v>
      </c>
      <c r="M6" s="19">
        <v>1.25233157177717E-13</v>
      </c>
      <c r="N6" s="19">
        <v>1.3100631690576799E-13</v>
      </c>
      <c r="O6" s="19">
        <v>1.2423395645555499E-13</v>
      </c>
      <c r="P6" s="19">
        <v>1.3522516439934399E-13</v>
      </c>
      <c r="Q6" s="19">
        <v>1.2478906796786699E-13</v>
      </c>
      <c r="R6" s="19">
        <v>1.3100631690576799E-13</v>
      </c>
      <c r="S6" s="19">
        <v>1.2190248810384201E-13</v>
      </c>
      <c r="T6" s="19">
        <v>1.3100631690576799E-13</v>
      </c>
      <c r="U6" s="19">
        <v>1.2567724638756699E-13</v>
      </c>
      <c r="V6" s="19">
        <v>1.6242562850266E-13</v>
      </c>
      <c r="W6" s="19">
        <v>1.2390088954816699E-13</v>
      </c>
      <c r="X6" s="19">
        <v>1.2656542480726701E-13</v>
      </c>
      <c r="Y6" s="19">
        <v>1.6242562850266E-13</v>
      </c>
      <c r="Z6" s="19">
        <v>1.2390088954816699E-13</v>
      </c>
      <c r="AA6" s="19">
        <v>1.2356782264077899E-13</v>
      </c>
      <c r="AB6" s="19">
        <v>1.58539847916472E-13</v>
      </c>
      <c r="AC6" s="19">
        <v>1.2390088954816699E-13</v>
      </c>
      <c r="AD6" s="19">
        <v>1.2634338020234201E-13</v>
      </c>
      <c r="AE6" s="19">
        <v>1.6242562850266E-13</v>
      </c>
      <c r="AF6" s="19">
        <v>1.2390088954816699E-13</v>
      </c>
      <c r="AG6" s="19">
        <v>1.2634338020234201E-13</v>
      </c>
      <c r="AH6" s="19">
        <v>1.6242562850266E-13</v>
      </c>
      <c r="AI6" s="19">
        <v>1.2390088954816699E-13</v>
      </c>
    </row>
    <row r="7" spans="1:35" x14ac:dyDescent="0.45">
      <c r="A7" s="19">
        <v>1.2123635428906699E-13</v>
      </c>
      <c r="B7" s="19">
        <v>1.1823875212257899E-13</v>
      </c>
      <c r="C7" s="19">
        <v>1.22013510406304E-13</v>
      </c>
      <c r="D7" s="19">
        <v>1.1823875212257899E-13</v>
      </c>
      <c r="E7" s="19">
        <v>1.2179146580137899E-13</v>
      </c>
      <c r="F7" s="19">
        <v>1.18460796727504E-13</v>
      </c>
      <c r="G7" s="19">
        <v>1.26121335597417E-13</v>
      </c>
      <c r="H7" s="19">
        <v>1.1823875212257899E-13</v>
      </c>
      <c r="I7" s="19">
        <v>1.2678746941219199E-13</v>
      </c>
      <c r="J7" s="19">
        <v>1.1823875212257899E-13</v>
      </c>
      <c r="K7" s="19">
        <v>1.23123733430929E-13</v>
      </c>
      <c r="L7" s="19">
        <v>1.32449606837781E-13</v>
      </c>
      <c r="M7" s="19">
        <v>1.2423395645555499E-13</v>
      </c>
      <c r="N7" s="19">
        <v>1.32449606837781E-13</v>
      </c>
      <c r="O7" s="19">
        <v>1.2356782264077899E-13</v>
      </c>
      <c r="P7" s="19">
        <v>1.25566224085105E-13</v>
      </c>
      <c r="Q7" s="19">
        <v>1.2423395645555499E-13</v>
      </c>
      <c r="R7" s="19">
        <v>1.32449606837781E-13</v>
      </c>
      <c r="S7" s="19">
        <v>1.2490009027033001E-13</v>
      </c>
      <c r="T7" s="19">
        <v>1.32449606837781E-13</v>
      </c>
      <c r="U7" s="19">
        <v>1.25233157177717E-13</v>
      </c>
      <c r="V7" s="19">
        <v>1.40443212615082E-13</v>
      </c>
      <c r="W7" s="19">
        <v>1.2390088954816699E-13</v>
      </c>
      <c r="X7" s="19">
        <v>1.25233157177717E-13</v>
      </c>
      <c r="Y7" s="19">
        <v>1.40443212615082E-13</v>
      </c>
      <c r="Z7" s="19">
        <v>1.2390088954816699E-13</v>
      </c>
      <c r="AA7" s="19">
        <v>1.27009514017117E-13</v>
      </c>
      <c r="AB7" s="19">
        <v>1.4743761767022001E-13</v>
      </c>
      <c r="AC7" s="19">
        <v>1.2390088954816699E-13</v>
      </c>
      <c r="AD7" s="19">
        <v>1.26454402504805E-13</v>
      </c>
      <c r="AE7" s="19">
        <v>1.40443212615082E-13</v>
      </c>
      <c r="AF7" s="19">
        <v>1.2390088954816699E-13</v>
      </c>
      <c r="AG7" s="19">
        <v>1.26454402504805E-13</v>
      </c>
      <c r="AH7" s="19">
        <v>1.40443212615082E-13</v>
      </c>
      <c r="AI7" s="19">
        <v>1.2390088954816699E-13</v>
      </c>
    </row>
    <row r="8" spans="1:35" x14ac:dyDescent="0.45">
      <c r="A8" s="19">
        <v>1.23456800338317E-13</v>
      </c>
      <c r="B8" s="19">
        <v>1.1823875212257899E-13</v>
      </c>
      <c r="C8" s="19">
        <v>1.22346577313692E-13</v>
      </c>
      <c r="D8" s="19">
        <v>1.1823875212257899E-13</v>
      </c>
      <c r="E8" s="19">
        <v>1.2279066652354201E-13</v>
      </c>
      <c r="F8" s="19">
        <v>1.1834977442504101E-13</v>
      </c>
      <c r="G8" s="19">
        <v>1.26454402504805E-13</v>
      </c>
      <c r="H8" s="19">
        <v>1.1823875212257899E-13</v>
      </c>
      <c r="I8" s="19">
        <v>1.25566224085105E-13</v>
      </c>
      <c r="J8" s="19">
        <v>1.1823875212257899E-13</v>
      </c>
      <c r="K8" s="19">
        <v>1.24122934153092E-13</v>
      </c>
      <c r="L8" s="19">
        <v>1.28563826251593E-13</v>
      </c>
      <c r="M8" s="19">
        <v>1.24122934153092E-13</v>
      </c>
      <c r="N8" s="19">
        <v>1.28563826251593E-13</v>
      </c>
      <c r="O8" s="19">
        <v>1.2390088954816699E-13</v>
      </c>
      <c r="P8" s="19">
        <v>1.2712053631957999E-13</v>
      </c>
      <c r="Q8" s="19">
        <v>1.2478906796786699E-13</v>
      </c>
      <c r="R8" s="19">
        <v>1.28563826251593E-13</v>
      </c>
      <c r="S8" s="19">
        <v>1.2545520178264201E-13</v>
      </c>
      <c r="T8" s="19">
        <v>1.28563826251593E-13</v>
      </c>
      <c r="U8" s="19">
        <v>1.24344978758017E-13</v>
      </c>
      <c r="V8" s="19">
        <v>1.3100631690576799E-13</v>
      </c>
      <c r="W8" s="19">
        <v>1.2390088954816699E-13</v>
      </c>
      <c r="X8" s="19">
        <v>1.24344978758017E-13</v>
      </c>
      <c r="Y8" s="19">
        <v>1.3100631690576799E-13</v>
      </c>
      <c r="Z8" s="19">
        <v>1.2390088954816699E-13</v>
      </c>
      <c r="AA8" s="19">
        <v>1.23789867245704E-13</v>
      </c>
      <c r="AB8" s="19">
        <v>1.2978507157867999E-13</v>
      </c>
      <c r="AC8" s="19">
        <v>1.2390088954816699E-13</v>
      </c>
      <c r="AD8" s="19">
        <v>1.2678746941219199E-13</v>
      </c>
      <c r="AE8" s="19">
        <v>1.3100631690576799E-13</v>
      </c>
      <c r="AF8" s="19">
        <v>1.2390088954816699E-13</v>
      </c>
      <c r="AG8" s="19">
        <v>1.2678746941219199E-13</v>
      </c>
      <c r="AH8" s="19">
        <v>1.3100631690576799E-13</v>
      </c>
      <c r="AI8" s="19">
        <v>1.2390088954816699E-13</v>
      </c>
    </row>
    <row r="9" spans="1:35" x14ac:dyDescent="0.45">
      <c r="A9" s="19">
        <v>1.21125331986604E-13</v>
      </c>
      <c r="B9" s="19">
        <v>1.1823875212257899E-13</v>
      </c>
      <c r="C9" s="19">
        <v>1.23234755733392E-13</v>
      </c>
      <c r="D9" s="19">
        <v>1.1823875212257899E-13</v>
      </c>
      <c r="E9" s="19">
        <v>1.21458398893992E-13</v>
      </c>
      <c r="F9" s="19">
        <v>1.1834977442504101E-13</v>
      </c>
      <c r="G9" s="19">
        <v>1.2578826869003001E-13</v>
      </c>
      <c r="H9" s="19">
        <v>1.1823875212257899E-13</v>
      </c>
      <c r="I9" s="19">
        <v>1.26454402504805E-13</v>
      </c>
      <c r="J9" s="19">
        <v>1.1823875212257899E-13</v>
      </c>
      <c r="K9" s="19">
        <v>1.2445600106048E-13</v>
      </c>
      <c r="L9" s="19">
        <v>1.3222756223285599E-13</v>
      </c>
      <c r="M9" s="19">
        <v>1.2445600106048E-13</v>
      </c>
      <c r="N9" s="19">
        <v>1.3222756223285599E-13</v>
      </c>
      <c r="O9" s="19">
        <v>1.2478906796786699E-13</v>
      </c>
      <c r="P9" s="19">
        <v>1.2989609388114301E-13</v>
      </c>
      <c r="Q9" s="19">
        <v>1.2478906796786699E-13</v>
      </c>
      <c r="R9" s="19">
        <v>1.3222756223285599E-13</v>
      </c>
      <c r="S9" s="19">
        <v>1.2390088954816699E-13</v>
      </c>
      <c r="T9" s="19">
        <v>1.3222756223285599E-13</v>
      </c>
      <c r="U9" s="19">
        <v>1.2390088954816699E-13</v>
      </c>
      <c r="V9" s="19">
        <v>1.35669253609194E-13</v>
      </c>
      <c r="W9" s="19">
        <v>1.2390088954816699E-13</v>
      </c>
      <c r="X9" s="19">
        <v>1.2301271112846699E-13</v>
      </c>
      <c r="Y9" s="19">
        <v>1.35669253609194E-13</v>
      </c>
      <c r="Z9" s="19">
        <v>1.2390088954816699E-13</v>
      </c>
      <c r="AA9" s="19">
        <v>1.25566224085105E-13</v>
      </c>
      <c r="AB9" s="19">
        <v>1.36335387423969E-13</v>
      </c>
      <c r="AC9" s="19">
        <v>1.2390088954816699E-13</v>
      </c>
      <c r="AD9" s="19">
        <v>1.2623235789988E-13</v>
      </c>
      <c r="AE9" s="19">
        <v>1.35669253609194E-13</v>
      </c>
      <c r="AF9" s="19">
        <v>1.2390088954816699E-13</v>
      </c>
      <c r="AG9" s="19">
        <v>1.2623235789988E-13</v>
      </c>
      <c r="AH9" s="19">
        <v>1.35669253609194E-13</v>
      </c>
      <c r="AI9" s="19">
        <v>1.2390088954816699E-13</v>
      </c>
    </row>
    <row r="10" spans="1:35" x14ac:dyDescent="0.45">
      <c r="A10" s="19">
        <v>1.22568621918617E-13</v>
      </c>
      <c r="B10" s="19">
        <v>1.1823875212257899E-13</v>
      </c>
      <c r="C10" s="19">
        <v>1.2279066652354201E-13</v>
      </c>
      <c r="D10" s="19">
        <v>1.1823875212257899E-13</v>
      </c>
      <c r="E10" s="19">
        <v>1.2245759961615401E-13</v>
      </c>
      <c r="F10" s="19">
        <v>1.1890488593735399E-13</v>
      </c>
      <c r="G10" s="19">
        <v>1.2689849171465499E-13</v>
      </c>
      <c r="H10" s="19">
        <v>1.1823875212257899E-13</v>
      </c>
      <c r="I10" s="19">
        <v>1.2623235789988E-13</v>
      </c>
      <c r="J10" s="19">
        <v>1.1823875212257899E-13</v>
      </c>
      <c r="K10" s="19">
        <v>1.22901688826004E-13</v>
      </c>
      <c r="L10" s="19">
        <v>1.30007116183605E-13</v>
      </c>
      <c r="M10" s="19">
        <v>1.23123733430929E-13</v>
      </c>
      <c r="N10" s="19">
        <v>1.30007116183605E-13</v>
      </c>
      <c r="O10" s="19">
        <v>1.26121335597417E-13</v>
      </c>
      <c r="P10" s="19">
        <v>1.28563826251593E-13</v>
      </c>
      <c r="Q10" s="19">
        <v>1.2478906796786699E-13</v>
      </c>
      <c r="R10" s="19">
        <v>1.30007116183605E-13</v>
      </c>
      <c r="S10" s="19">
        <v>1.2678746941219199E-13</v>
      </c>
      <c r="T10" s="19">
        <v>1.30007116183605E-13</v>
      </c>
      <c r="U10" s="19">
        <v>1.25566224085105E-13</v>
      </c>
      <c r="V10" s="19">
        <v>1.33337785257481E-13</v>
      </c>
      <c r="W10" s="19">
        <v>1.2390088954816699E-13</v>
      </c>
      <c r="X10" s="19">
        <v>1.25566224085105E-13</v>
      </c>
      <c r="Y10" s="19">
        <v>1.33337785257481E-13</v>
      </c>
      <c r="Z10" s="19">
        <v>1.2390088954816699E-13</v>
      </c>
      <c r="AA10" s="19">
        <v>1.25566224085105E-13</v>
      </c>
      <c r="AB10" s="19">
        <v>1.35336186701806E-13</v>
      </c>
      <c r="AC10" s="19">
        <v>1.2390088954816699E-13</v>
      </c>
      <c r="AD10" s="19">
        <v>1.2456702336294201E-13</v>
      </c>
      <c r="AE10" s="19">
        <v>1.33337785257481E-13</v>
      </c>
      <c r="AF10" s="19">
        <v>1.2390088954816699E-13</v>
      </c>
      <c r="AG10" s="19">
        <v>1.2456702336294201E-13</v>
      </c>
      <c r="AH10" s="19">
        <v>1.33337785257481E-13</v>
      </c>
      <c r="AI10" s="19">
        <v>1.2390088954816699E-13</v>
      </c>
    </row>
    <row r="11" spans="1:35" x14ac:dyDescent="0.45">
      <c r="A11" s="19">
        <v>1.2279066652354201E-13</v>
      </c>
      <c r="B11" s="19">
        <v>1.1823875212257899E-13</v>
      </c>
      <c r="C11" s="19">
        <v>1.2245759961615401E-13</v>
      </c>
      <c r="D11" s="19">
        <v>1.1823875212257899E-13</v>
      </c>
      <c r="E11" s="19">
        <v>1.2156942119645401E-13</v>
      </c>
      <c r="F11" s="19">
        <v>1.1879386363489099E-13</v>
      </c>
      <c r="G11" s="19">
        <v>1.27342580924505E-13</v>
      </c>
      <c r="H11" s="19">
        <v>1.1823875212257899E-13</v>
      </c>
      <c r="I11" s="19">
        <v>1.27009514017117E-13</v>
      </c>
      <c r="J11" s="19">
        <v>1.1823875212257899E-13</v>
      </c>
      <c r="K11" s="19">
        <v>1.2478906796786699E-13</v>
      </c>
      <c r="L11" s="19">
        <v>1.3433698597964301E-13</v>
      </c>
      <c r="M11" s="19">
        <v>1.23123733430929E-13</v>
      </c>
      <c r="N11" s="19">
        <v>1.3589129821411901E-13</v>
      </c>
      <c r="O11" s="19">
        <v>1.2456702336294201E-13</v>
      </c>
      <c r="P11" s="19">
        <v>1.41220368732319E-13</v>
      </c>
      <c r="Q11" s="19">
        <v>1.2423395645555499E-13</v>
      </c>
      <c r="R11" s="19">
        <v>1.3433698597964301E-13</v>
      </c>
      <c r="S11" s="19">
        <v>1.2445600106048E-13</v>
      </c>
      <c r="T11" s="19">
        <v>1.3433698597964301E-13</v>
      </c>
      <c r="U11" s="19">
        <v>1.2390088954816699E-13</v>
      </c>
      <c r="V11" s="19">
        <v>1.47548639972683E-13</v>
      </c>
      <c r="W11" s="19">
        <v>1.2390088954816699E-13</v>
      </c>
      <c r="X11" s="19">
        <v>1.2478906796786699E-13</v>
      </c>
      <c r="Y11" s="19">
        <v>1.47548639972683E-13</v>
      </c>
      <c r="Z11" s="19">
        <v>1.2390088954816699E-13</v>
      </c>
      <c r="AA11" s="19">
        <v>1.2567724638756699E-13</v>
      </c>
      <c r="AB11" s="19">
        <v>1.5509815654013399E-13</v>
      </c>
      <c r="AC11" s="19">
        <v>1.2390088954816699E-13</v>
      </c>
      <c r="AD11" s="19">
        <v>1.2490009027033001E-13</v>
      </c>
      <c r="AE11" s="19">
        <v>1.47548639972683E-13</v>
      </c>
      <c r="AF11" s="19">
        <v>1.2390088954816699E-13</v>
      </c>
      <c r="AG11" s="19">
        <v>1.2490009027033001E-13</v>
      </c>
      <c r="AH11" s="19">
        <v>1.47548639972683E-13</v>
      </c>
      <c r="AI11" s="19">
        <v>1.2390088954816699E-13</v>
      </c>
    </row>
    <row r="12" spans="1:35" x14ac:dyDescent="0.45">
      <c r="A12" s="19">
        <v>1.2356782264077899E-13</v>
      </c>
      <c r="B12" s="19">
        <v>1.1823875212257899E-13</v>
      </c>
      <c r="C12" s="19">
        <v>1.22568621918617E-13</v>
      </c>
      <c r="D12" s="19">
        <v>1.1823875212257899E-13</v>
      </c>
      <c r="E12" s="19">
        <v>1.2190248810384201E-13</v>
      </c>
      <c r="F12" s="19">
        <v>1.1890488593735399E-13</v>
      </c>
      <c r="G12" s="19">
        <v>1.2623235789988E-13</v>
      </c>
      <c r="H12" s="19">
        <v>1.1823875212257899E-13</v>
      </c>
      <c r="I12" s="19">
        <v>1.2756462552943001E-13</v>
      </c>
      <c r="J12" s="19">
        <v>1.1823875212257899E-13</v>
      </c>
      <c r="K12" s="19">
        <v>1.2390088954816699E-13</v>
      </c>
      <c r="L12" s="19">
        <v>1.33559829862406E-13</v>
      </c>
      <c r="M12" s="19">
        <v>1.23456800338317E-13</v>
      </c>
      <c r="N12" s="19">
        <v>1.33559829862406E-13</v>
      </c>
      <c r="O12" s="19">
        <v>1.2512213487525499E-13</v>
      </c>
      <c r="P12" s="19">
        <v>1.28230759344205E-13</v>
      </c>
      <c r="Q12" s="19">
        <v>1.2456702336294201E-13</v>
      </c>
      <c r="R12" s="19">
        <v>1.3022916078853E-13</v>
      </c>
      <c r="S12" s="19">
        <v>1.2367884494324201E-13</v>
      </c>
      <c r="T12" s="19">
        <v>1.3022916078853E-13</v>
      </c>
      <c r="U12" s="19">
        <v>1.2534417948018E-13</v>
      </c>
      <c r="V12" s="19">
        <v>1.3777867735598099E-13</v>
      </c>
      <c r="W12" s="19">
        <v>1.2390088954816699E-13</v>
      </c>
      <c r="X12" s="19">
        <v>1.24011911850629E-13</v>
      </c>
      <c r="Y12" s="19">
        <v>1.3777867735598099E-13</v>
      </c>
      <c r="Z12" s="19">
        <v>1.2390088954816699E-13</v>
      </c>
      <c r="AA12" s="19">
        <v>1.2367884494324201E-13</v>
      </c>
      <c r="AB12" s="19">
        <v>1.44217970898807E-13</v>
      </c>
      <c r="AC12" s="19">
        <v>1.2390088954816699E-13</v>
      </c>
      <c r="AD12" s="19">
        <v>1.23456800338317E-13</v>
      </c>
      <c r="AE12" s="19">
        <v>1.3777867735598099E-13</v>
      </c>
      <c r="AF12" s="19">
        <v>1.2390088954816699E-13</v>
      </c>
      <c r="AG12" s="19">
        <v>1.23456800338317E-13</v>
      </c>
      <c r="AH12" s="19">
        <v>1.3777867735598099E-13</v>
      </c>
      <c r="AI12" s="19">
        <v>1.2390088954816699E-13</v>
      </c>
    </row>
    <row r="13" spans="1:35" x14ac:dyDescent="0.45">
      <c r="A13" s="19">
        <v>1.2245759961615401E-13</v>
      </c>
      <c r="B13" s="19">
        <v>1.1823875212257899E-13</v>
      </c>
      <c r="C13" s="19">
        <v>1.24122934153092E-13</v>
      </c>
      <c r="D13" s="19">
        <v>1.1823875212257899E-13</v>
      </c>
      <c r="E13" s="19">
        <v>1.2101430968414201E-13</v>
      </c>
      <c r="F13" s="19">
        <v>1.1868284133242901E-13</v>
      </c>
      <c r="G13" s="19">
        <v>1.26454402504805E-13</v>
      </c>
      <c r="H13" s="19">
        <v>1.1823875212257899E-13</v>
      </c>
      <c r="I13" s="19">
        <v>1.2678746941219199E-13</v>
      </c>
      <c r="J13" s="19">
        <v>1.1823875212257899E-13</v>
      </c>
      <c r="K13" s="19">
        <v>1.2712053631957999E-13</v>
      </c>
      <c r="L13" s="19">
        <v>1.34781075189494E-13</v>
      </c>
      <c r="M13" s="19">
        <v>1.25011112572792E-13</v>
      </c>
      <c r="N13" s="19">
        <v>1.34781075189494E-13</v>
      </c>
      <c r="O13" s="19">
        <v>1.2478906796786699E-13</v>
      </c>
      <c r="P13" s="19">
        <v>1.33337785257481E-13</v>
      </c>
      <c r="Q13" s="19">
        <v>1.2490009027033001E-13</v>
      </c>
      <c r="R13" s="19">
        <v>1.34781075189494E-13</v>
      </c>
      <c r="S13" s="19">
        <v>1.2689849171465499E-13</v>
      </c>
      <c r="T13" s="19">
        <v>1.34781075189494E-13</v>
      </c>
      <c r="U13" s="19">
        <v>1.2490009027033001E-13</v>
      </c>
      <c r="V13" s="19">
        <v>1.4743761767022001E-13</v>
      </c>
      <c r="W13" s="19">
        <v>1.2390088954816699E-13</v>
      </c>
      <c r="X13" s="19">
        <v>1.23123733430929E-13</v>
      </c>
      <c r="Y13" s="19">
        <v>1.4743761767022001E-13</v>
      </c>
      <c r="Z13" s="19">
        <v>1.2390088954816699E-13</v>
      </c>
      <c r="AA13" s="19">
        <v>1.2279066652354201E-13</v>
      </c>
      <c r="AB13" s="19">
        <v>1.4799272918253299E-13</v>
      </c>
      <c r="AC13" s="19">
        <v>1.2390088954816699E-13</v>
      </c>
      <c r="AD13" s="19">
        <v>1.23789867245704E-13</v>
      </c>
      <c r="AE13" s="19">
        <v>1.4743761767022001E-13</v>
      </c>
      <c r="AF13" s="19">
        <v>1.2390088954816699E-13</v>
      </c>
      <c r="AG13" s="19">
        <v>1.23789867245704E-13</v>
      </c>
      <c r="AH13" s="19">
        <v>1.4743761767022001E-13</v>
      </c>
      <c r="AI13" s="19">
        <v>1.2390088954816699E-13</v>
      </c>
    </row>
    <row r="14" spans="1:35" x14ac:dyDescent="0.45">
      <c r="A14" s="19">
        <v>1.2212453270876699E-13</v>
      </c>
      <c r="B14" s="19">
        <v>1.1823875212257899E-13</v>
      </c>
      <c r="C14" s="19">
        <v>1.2356782264077899E-13</v>
      </c>
      <c r="D14" s="19">
        <v>1.1823875212257899E-13</v>
      </c>
      <c r="E14" s="19">
        <v>1.2168044349891701E-13</v>
      </c>
      <c r="F14" s="19">
        <v>1.1868284133242901E-13</v>
      </c>
      <c r="G14" s="19">
        <v>1.2678746941219199E-13</v>
      </c>
      <c r="H14" s="19">
        <v>1.1823875212257899E-13</v>
      </c>
      <c r="I14" s="19">
        <v>1.2723155862204201E-13</v>
      </c>
      <c r="J14" s="19">
        <v>1.1823875212257899E-13</v>
      </c>
      <c r="K14" s="19">
        <v>1.24011911850629E-13</v>
      </c>
      <c r="L14" s="19">
        <v>1.2512213487525499E-13</v>
      </c>
      <c r="M14" s="19">
        <v>1.2367884494324201E-13</v>
      </c>
      <c r="N14" s="19">
        <v>1.2445600106048E-13</v>
      </c>
      <c r="O14" s="19">
        <v>1.2267964422107899E-13</v>
      </c>
      <c r="P14" s="19">
        <v>1.2756462552943001E-13</v>
      </c>
      <c r="Q14" s="19">
        <v>1.24678045665405E-13</v>
      </c>
      <c r="R14" s="19">
        <v>1.2512213487525499E-13</v>
      </c>
      <c r="S14" s="19">
        <v>1.2423395645555499E-13</v>
      </c>
      <c r="T14" s="19">
        <v>1.2512213487525499E-13</v>
      </c>
      <c r="U14" s="19">
        <v>1.2279066652354201E-13</v>
      </c>
      <c r="V14" s="19">
        <v>1.2490009027033001E-13</v>
      </c>
      <c r="W14" s="19">
        <v>1.2390088954816699E-13</v>
      </c>
      <c r="X14" s="19">
        <v>1.2367884494324201E-13</v>
      </c>
      <c r="Y14" s="19">
        <v>1.2490009027033001E-13</v>
      </c>
      <c r="Z14" s="19">
        <v>1.2390088954816699E-13</v>
      </c>
      <c r="AA14" s="19">
        <v>1.27675647831893E-13</v>
      </c>
      <c r="AB14" s="19">
        <v>1.25011112572792E-13</v>
      </c>
      <c r="AC14" s="19">
        <v>1.2390088954816699E-13</v>
      </c>
      <c r="AD14" s="19">
        <v>1.2634338020234201E-13</v>
      </c>
      <c r="AE14" s="19">
        <v>1.2490009027033001E-13</v>
      </c>
      <c r="AF14" s="19">
        <v>1.2390088954816699E-13</v>
      </c>
      <c r="AG14" s="19">
        <v>1.2634338020234201E-13</v>
      </c>
      <c r="AH14" s="19">
        <v>1.2490009027033001E-13</v>
      </c>
      <c r="AI14" s="19">
        <v>1.2390088954816699E-13</v>
      </c>
    </row>
    <row r="15" spans="1:35" x14ac:dyDescent="0.45">
      <c r="A15" s="19">
        <v>1.2168044349891701E-13</v>
      </c>
      <c r="B15" s="19">
        <v>1.1823875212257899E-13</v>
      </c>
      <c r="C15" s="19">
        <v>1.22235555011229E-13</v>
      </c>
      <c r="D15" s="19">
        <v>1.1823875212257899E-13</v>
      </c>
      <c r="E15" s="19">
        <v>1.21125331986604E-13</v>
      </c>
      <c r="F15" s="19">
        <v>1.18460796727504E-13</v>
      </c>
      <c r="G15" s="19">
        <v>1.26454402504805E-13</v>
      </c>
      <c r="H15" s="19">
        <v>1.1823875212257899E-13</v>
      </c>
      <c r="I15" s="19">
        <v>1.25233157177717E-13</v>
      </c>
      <c r="J15" s="19">
        <v>1.1823875212257899E-13</v>
      </c>
      <c r="K15" s="19">
        <v>1.2601031329495499E-13</v>
      </c>
      <c r="L15" s="19">
        <v>1.2712053631957999E-13</v>
      </c>
      <c r="M15" s="19">
        <v>1.2490009027033001E-13</v>
      </c>
      <c r="N15" s="19">
        <v>1.2712053631957999E-13</v>
      </c>
      <c r="O15" s="19">
        <v>1.2512213487525499E-13</v>
      </c>
      <c r="P15" s="19">
        <v>1.2623235789988E-13</v>
      </c>
      <c r="Q15" s="19">
        <v>1.2534417948018E-13</v>
      </c>
      <c r="R15" s="19">
        <v>1.2712053631957999E-13</v>
      </c>
      <c r="S15" s="19">
        <v>1.2512213487525499E-13</v>
      </c>
      <c r="T15" s="19">
        <v>1.2712053631957999E-13</v>
      </c>
      <c r="U15" s="19">
        <v>1.23789867245704E-13</v>
      </c>
      <c r="V15" s="19">
        <v>1.3788969965844399E-13</v>
      </c>
      <c r="W15" s="19">
        <v>1.2390088954816699E-13</v>
      </c>
      <c r="X15" s="19">
        <v>1.2267964422107899E-13</v>
      </c>
      <c r="Y15" s="19">
        <v>1.3788969965844399E-13</v>
      </c>
      <c r="Z15" s="19">
        <v>1.2390088954816699E-13</v>
      </c>
      <c r="AA15" s="19">
        <v>1.26121335597417E-13</v>
      </c>
      <c r="AB15" s="19">
        <v>1.3278267374516799E-13</v>
      </c>
      <c r="AC15" s="19">
        <v>1.2390088954816699E-13</v>
      </c>
      <c r="AD15" s="19">
        <v>1.2512213487525499E-13</v>
      </c>
      <c r="AE15" s="19">
        <v>1.3788969965844399E-13</v>
      </c>
      <c r="AF15" s="19">
        <v>1.2390088954816699E-13</v>
      </c>
      <c r="AG15" s="19">
        <v>1.2512213487525499E-13</v>
      </c>
      <c r="AH15" s="19">
        <v>1.3788969965844399E-13</v>
      </c>
      <c r="AI15" s="19">
        <v>1.2390088954816699E-13</v>
      </c>
    </row>
    <row r="16" spans="1:35" x14ac:dyDescent="0.45">
      <c r="A16" s="19">
        <v>1.22235555011229E-13</v>
      </c>
      <c r="B16" s="19">
        <v>1.1823875212257899E-13</v>
      </c>
      <c r="C16" s="19">
        <v>1.2179146580137899E-13</v>
      </c>
      <c r="D16" s="19">
        <v>1.1823875212257899E-13</v>
      </c>
      <c r="E16" s="19">
        <v>1.2079226507921701E-13</v>
      </c>
      <c r="F16" s="19">
        <v>1.1868284133242901E-13</v>
      </c>
      <c r="G16" s="19">
        <v>1.2601031329495499E-13</v>
      </c>
      <c r="H16" s="19">
        <v>1.1823875212257899E-13</v>
      </c>
      <c r="I16" s="19">
        <v>1.26454402504805E-13</v>
      </c>
      <c r="J16" s="19">
        <v>1.1823875212257899E-13</v>
      </c>
      <c r="K16" s="19">
        <v>1.25011112572792E-13</v>
      </c>
      <c r="L16" s="19">
        <v>1.27342580924505E-13</v>
      </c>
      <c r="M16" s="19">
        <v>1.2490009027033001E-13</v>
      </c>
      <c r="N16" s="19">
        <v>1.27342580924505E-13</v>
      </c>
      <c r="O16" s="19">
        <v>1.28341781646668E-13</v>
      </c>
      <c r="P16" s="19">
        <v>1.27009514017117E-13</v>
      </c>
      <c r="Q16" s="19">
        <v>1.2567724638756699E-13</v>
      </c>
      <c r="R16" s="19">
        <v>1.27342580924505E-13</v>
      </c>
      <c r="S16" s="19">
        <v>1.24122934153092E-13</v>
      </c>
      <c r="T16" s="19">
        <v>1.27342580924505E-13</v>
      </c>
      <c r="U16" s="19">
        <v>1.2634338020234201E-13</v>
      </c>
      <c r="V16" s="19">
        <v>1.2934098236883E-13</v>
      </c>
      <c r="W16" s="19">
        <v>1.2390088954816699E-13</v>
      </c>
      <c r="X16" s="19">
        <v>1.2634338020234201E-13</v>
      </c>
      <c r="Y16" s="19">
        <v>1.2934098236883E-13</v>
      </c>
      <c r="Z16" s="19">
        <v>1.2390088954816699E-13</v>
      </c>
      <c r="AA16" s="19">
        <v>1.2456702336294201E-13</v>
      </c>
      <c r="AB16" s="19">
        <v>1.28341781646668E-13</v>
      </c>
      <c r="AC16" s="19">
        <v>1.2390088954816699E-13</v>
      </c>
      <c r="AD16" s="19">
        <v>1.23789867245704E-13</v>
      </c>
      <c r="AE16" s="19">
        <v>1.2934098236883E-13</v>
      </c>
      <c r="AF16" s="19">
        <v>1.2390088954816699E-13</v>
      </c>
      <c r="AG16" s="19">
        <v>1.23789867245704E-13</v>
      </c>
      <c r="AH16" s="19">
        <v>1.2934098236883E-13</v>
      </c>
      <c r="AI16" s="19">
        <v>1.2390088954816699E-13</v>
      </c>
    </row>
    <row r="17" spans="1:35" x14ac:dyDescent="0.45">
      <c r="A17" s="19">
        <v>1.22901688826004E-13</v>
      </c>
      <c r="B17" s="19">
        <v>1.1823875212257899E-13</v>
      </c>
      <c r="C17" s="19">
        <v>1.2356782264077899E-13</v>
      </c>
      <c r="D17" s="19">
        <v>1.1823875212257899E-13</v>
      </c>
      <c r="E17" s="19">
        <v>1.22013510406304E-13</v>
      </c>
      <c r="F17" s="19">
        <v>1.1890488593735399E-13</v>
      </c>
      <c r="G17" s="19">
        <v>1.2689849171465499E-13</v>
      </c>
      <c r="H17" s="19">
        <v>1.1823875212257899E-13</v>
      </c>
      <c r="I17" s="19">
        <v>1.26121335597417E-13</v>
      </c>
      <c r="J17" s="19">
        <v>1.1823875212257899E-13</v>
      </c>
      <c r="K17" s="19">
        <v>1.24344978758017E-13</v>
      </c>
      <c r="L17" s="19">
        <v>1.29118937763905E-13</v>
      </c>
      <c r="M17" s="19">
        <v>1.2367884494324201E-13</v>
      </c>
      <c r="N17" s="19">
        <v>1.29118937763905E-13</v>
      </c>
      <c r="O17" s="19">
        <v>1.2245759961615401E-13</v>
      </c>
      <c r="P17" s="19">
        <v>1.2578826869003001E-13</v>
      </c>
      <c r="Q17" s="19">
        <v>1.2279066652354201E-13</v>
      </c>
      <c r="R17" s="19">
        <v>1.29118937763905E-13</v>
      </c>
      <c r="S17" s="19">
        <v>1.2301271112846699E-13</v>
      </c>
      <c r="T17" s="19">
        <v>1.29118937763905E-13</v>
      </c>
      <c r="U17" s="19">
        <v>1.2745360322696701E-13</v>
      </c>
      <c r="V17" s="19">
        <v>1.3589129821411901E-13</v>
      </c>
      <c r="W17" s="19">
        <v>1.2390088954816699E-13</v>
      </c>
      <c r="X17" s="19">
        <v>1.2168044349891701E-13</v>
      </c>
      <c r="Y17" s="19">
        <v>1.3589129821411901E-13</v>
      </c>
      <c r="Z17" s="19">
        <v>1.2390088954816699E-13</v>
      </c>
      <c r="AA17" s="19">
        <v>1.23123733430929E-13</v>
      </c>
      <c r="AB17" s="19">
        <v>1.42774680966795E-13</v>
      </c>
      <c r="AC17" s="19">
        <v>1.2390088954816699E-13</v>
      </c>
      <c r="AD17" s="19">
        <v>1.2356782264077899E-13</v>
      </c>
      <c r="AE17" s="19">
        <v>1.3589129821411901E-13</v>
      </c>
      <c r="AF17" s="19">
        <v>1.2390088954816699E-13</v>
      </c>
      <c r="AG17" s="19">
        <v>1.2356782264077899E-13</v>
      </c>
      <c r="AH17" s="19">
        <v>1.3589129821411901E-13</v>
      </c>
      <c r="AI17" s="19">
        <v>1.2390088954816699E-13</v>
      </c>
    </row>
    <row r="18" spans="1:35" x14ac:dyDescent="0.45">
      <c r="A18" s="19">
        <v>1.2156942119645401E-13</v>
      </c>
      <c r="B18" s="19">
        <v>1.1823875212257899E-13</v>
      </c>
      <c r="C18" s="19">
        <v>1.20570220474292E-13</v>
      </c>
      <c r="D18" s="19">
        <v>1.1823875212257899E-13</v>
      </c>
      <c r="E18" s="19">
        <v>1.21458398893992E-13</v>
      </c>
      <c r="F18" s="19">
        <v>1.1834977442504101E-13</v>
      </c>
      <c r="G18" s="19">
        <v>1.2578826869003001E-13</v>
      </c>
      <c r="H18" s="19">
        <v>1.1823875212257899E-13</v>
      </c>
      <c r="I18" s="19">
        <v>1.27009514017117E-13</v>
      </c>
      <c r="J18" s="19">
        <v>1.1823875212257899E-13</v>
      </c>
      <c r="K18" s="19">
        <v>1.25233157177717E-13</v>
      </c>
      <c r="L18" s="19">
        <v>1.3289369604763101E-13</v>
      </c>
      <c r="M18" s="19">
        <v>1.26121335597417E-13</v>
      </c>
      <c r="N18" s="19">
        <v>1.31561428418081E-13</v>
      </c>
      <c r="O18" s="19">
        <v>1.2623235789988E-13</v>
      </c>
      <c r="P18" s="19">
        <v>1.29452004671293E-13</v>
      </c>
      <c r="Q18" s="19">
        <v>1.2456702336294201E-13</v>
      </c>
      <c r="R18" s="19">
        <v>1.3289369604763101E-13</v>
      </c>
      <c r="S18" s="19">
        <v>1.25011112572792E-13</v>
      </c>
      <c r="T18" s="19">
        <v>1.3289369604763101E-13</v>
      </c>
      <c r="U18" s="19">
        <v>1.24011911850629E-13</v>
      </c>
      <c r="V18" s="19">
        <v>1.4144241333724401E-13</v>
      </c>
      <c r="W18" s="19">
        <v>1.2390088954816699E-13</v>
      </c>
      <c r="X18" s="19">
        <v>1.25566224085105E-13</v>
      </c>
      <c r="Y18" s="19">
        <v>1.4144241333724401E-13</v>
      </c>
      <c r="Z18" s="19">
        <v>1.2390088954816699E-13</v>
      </c>
      <c r="AA18" s="19">
        <v>1.2601031329495499E-13</v>
      </c>
      <c r="AB18" s="19">
        <v>1.39221967287994E-13</v>
      </c>
      <c r="AC18" s="19">
        <v>1.2390088954816699E-13</v>
      </c>
      <c r="AD18" s="19">
        <v>1.24011911850629E-13</v>
      </c>
      <c r="AE18" s="19">
        <v>1.4144241333724401E-13</v>
      </c>
      <c r="AF18" s="19">
        <v>1.2390088954816699E-13</v>
      </c>
      <c r="AG18" s="19">
        <v>1.24011911850629E-13</v>
      </c>
      <c r="AH18" s="19">
        <v>1.4144241333724401E-13</v>
      </c>
      <c r="AI18" s="19">
        <v>1.2390088954816699E-13</v>
      </c>
    </row>
    <row r="19" spans="1:35" x14ac:dyDescent="0.45">
      <c r="A19" s="19">
        <v>1.23456800338317E-13</v>
      </c>
      <c r="B19" s="19">
        <v>1.1823875212257899E-13</v>
      </c>
      <c r="C19" s="19">
        <v>1.2179146580137899E-13</v>
      </c>
      <c r="D19" s="19">
        <v>1.1823875212257899E-13</v>
      </c>
      <c r="E19" s="19">
        <v>1.21458398893992E-13</v>
      </c>
      <c r="F19" s="19">
        <v>1.1912693054227899E-13</v>
      </c>
      <c r="G19" s="19">
        <v>1.27009514017117E-13</v>
      </c>
      <c r="H19" s="19">
        <v>1.1823875212257899E-13</v>
      </c>
      <c r="I19" s="19">
        <v>1.2534417948018E-13</v>
      </c>
      <c r="J19" s="19">
        <v>1.1823875212257899E-13</v>
      </c>
      <c r="K19" s="19">
        <v>1.2423395645555499E-13</v>
      </c>
      <c r="L19" s="19">
        <v>1.30340183090993E-13</v>
      </c>
      <c r="M19" s="19">
        <v>1.2356782264077899E-13</v>
      </c>
      <c r="N19" s="19">
        <v>1.3056222769591801E-13</v>
      </c>
      <c r="O19" s="19">
        <v>1.2678746941219199E-13</v>
      </c>
      <c r="P19" s="19">
        <v>1.3100631690576799E-13</v>
      </c>
      <c r="Q19" s="19">
        <v>1.2534417948018E-13</v>
      </c>
      <c r="R19" s="19">
        <v>1.30340183090993E-13</v>
      </c>
      <c r="S19" s="19">
        <v>1.2534417948018E-13</v>
      </c>
      <c r="T19" s="19">
        <v>1.30340183090993E-13</v>
      </c>
      <c r="U19" s="19">
        <v>1.2334577803585401E-13</v>
      </c>
      <c r="V19" s="19">
        <v>1.3589129821411901E-13</v>
      </c>
      <c r="W19" s="19">
        <v>1.2390088954816699E-13</v>
      </c>
      <c r="X19" s="19">
        <v>1.2490009027033001E-13</v>
      </c>
      <c r="Y19" s="19">
        <v>1.3589129821411901E-13</v>
      </c>
      <c r="Z19" s="19">
        <v>1.2390088954816699E-13</v>
      </c>
      <c r="AA19" s="19">
        <v>1.25566224085105E-13</v>
      </c>
      <c r="AB19" s="19">
        <v>1.3589129821411901E-13</v>
      </c>
      <c r="AC19" s="19">
        <v>1.2390088954816699E-13</v>
      </c>
      <c r="AD19" s="19">
        <v>1.2445600106048E-13</v>
      </c>
      <c r="AE19" s="19">
        <v>1.3589129821411901E-13</v>
      </c>
      <c r="AF19" s="19">
        <v>1.2390088954816699E-13</v>
      </c>
      <c r="AG19" s="19">
        <v>1.2445600106048E-13</v>
      </c>
      <c r="AH19" s="19">
        <v>1.3589129821411901E-13</v>
      </c>
      <c r="AI19" s="19">
        <v>1.2390088954816699E-13</v>
      </c>
    </row>
    <row r="20" spans="1:35" x14ac:dyDescent="0.45">
      <c r="A20" s="19">
        <v>1.2190248810384201E-13</v>
      </c>
      <c r="B20" s="19">
        <v>1.1823875212257899E-13</v>
      </c>
      <c r="C20" s="19">
        <v>1.23789867245704E-13</v>
      </c>
      <c r="D20" s="19">
        <v>1.1823875212257899E-13</v>
      </c>
      <c r="E20" s="19">
        <v>1.21125331986604E-13</v>
      </c>
      <c r="F20" s="19">
        <v>1.1890488593735399E-13</v>
      </c>
      <c r="G20" s="19">
        <v>1.2601031329495499E-13</v>
      </c>
      <c r="H20" s="19">
        <v>1.1823875212257899E-13</v>
      </c>
      <c r="I20" s="19">
        <v>1.26121335597417E-13</v>
      </c>
      <c r="J20" s="19">
        <v>1.1823875212257899E-13</v>
      </c>
      <c r="K20" s="19">
        <v>1.22901688826004E-13</v>
      </c>
      <c r="L20" s="19">
        <v>1.32671651442706E-13</v>
      </c>
      <c r="M20" s="19">
        <v>1.23234755733392E-13</v>
      </c>
      <c r="N20" s="19">
        <v>1.3489209749195599E-13</v>
      </c>
      <c r="O20" s="19">
        <v>1.24344978758017E-13</v>
      </c>
      <c r="P20" s="19">
        <v>1.3500311979441901E-13</v>
      </c>
      <c r="Q20" s="19">
        <v>1.22568621918617E-13</v>
      </c>
      <c r="R20" s="19">
        <v>1.32671651442706E-13</v>
      </c>
      <c r="S20" s="19">
        <v>1.24344978758017E-13</v>
      </c>
      <c r="T20" s="19">
        <v>1.32671651442706E-13</v>
      </c>
      <c r="U20" s="19">
        <v>1.23789867245704E-13</v>
      </c>
      <c r="V20" s="19">
        <v>1.44551037806195E-13</v>
      </c>
      <c r="W20" s="19">
        <v>1.2390088954816699E-13</v>
      </c>
      <c r="X20" s="19">
        <v>1.2578826869003001E-13</v>
      </c>
      <c r="Y20" s="19">
        <v>1.44551037806195E-13</v>
      </c>
      <c r="Z20" s="19">
        <v>1.2390088954816699E-13</v>
      </c>
      <c r="AA20" s="19">
        <v>1.2623235789988E-13</v>
      </c>
      <c r="AB20" s="19">
        <v>1.4654943925052001E-13</v>
      </c>
      <c r="AC20" s="19">
        <v>1.2390088954816699E-13</v>
      </c>
      <c r="AD20" s="19">
        <v>1.23456800338317E-13</v>
      </c>
      <c r="AE20" s="19">
        <v>1.44551037806195E-13</v>
      </c>
      <c r="AF20" s="19">
        <v>1.2390088954816699E-13</v>
      </c>
      <c r="AG20" s="19">
        <v>1.23456800338317E-13</v>
      </c>
      <c r="AH20" s="19">
        <v>1.44551037806195E-13</v>
      </c>
      <c r="AI20" s="19">
        <v>1.2390088954816699E-13</v>
      </c>
    </row>
    <row r="21" spans="1:35" x14ac:dyDescent="0.45">
      <c r="A21" s="19">
        <v>1.2267964422107899E-13</v>
      </c>
      <c r="B21" s="19">
        <v>1.1823875212257899E-13</v>
      </c>
      <c r="C21" s="19">
        <v>1.23234755733392E-13</v>
      </c>
      <c r="D21" s="19">
        <v>1.1823875212257899E-13</v>
      </c>
      <c r="E21" s="19">
        <v>1.2279066652354201E-13</v>
      </c>
      <c r="F21" s="19">
        <v>1.1890488593735399E-13</v>
      </c>
      <c r="G21" s="19">
        <v>1.27009514017117E-13</v>
      </c>
      <c r="H21" s="19">
        <v>1.1823875212257899E-13</v>
      </c>
      <c r="I21" s="19">
        <v>1.2756462552943001E-13</v>
      </c>
      <c r="J21" s="19">
        <v>1.1823875212257899E-13</v>
      </c>
      <c r="K21" s="19">
        <v>1.2279066652354201E-13</v>
      </c>
      <c r="L21" s="19">
        <v>1.3455903058456799E-13</v>
      </c>
      <c r="M21" s="19">
        <v>1.2334577803585401E-13</v>
      </c>
      <c r="N21" s="19">
        <v>1.3455903058456799E-13</v>
      </c>
      <c r="O21" s="19">
        <v>1.2301271112846699E-13</v>
      </c>
      <c r="P21" s="19">
        <v>1.4910295220715799E-13</v>
      </c>
      <c r="Q21" s="19">
        <v>1.2534417948018E-13</v>
      </c>
      <c r="R21" s="19">
        <v>1.3455903058456799E-13</v>
      </c>
      <c r="S21" s="19">
        <v>1.2334577803585401E-13</v>
      </c>
      <c r="T21" s="19">
        <v>1.3455903058456799E-13</v>
      </c>
      <c r="U21" s="19">
        <v>1.24122934153092E-13</v>
      </c>
      <c r="V21" s="19">
        <v>1.73083769539061E-13</v>
      </c>
      <c r="W21" s="19">
        <v>1.2390088954816699E-13</v>
      </c>
      <c r="X21" s="19">
        <v>1.25233157177717E-13</v>
      </c>
      <c r="Y21" s="19">
        <v>1.73083769539061E-13</v>
      </c>
      <c r="Z21" s="19">
        <v>1.2390088954816699E-13</v>
      </c>
      <c r="AA21" s="19">
        <v>1.2279066652354201E-13</v>
      </c>
      <c r="AB21" s="19">
        <v>1.7907897387203699E-13</v>
      </c>
      <c r="AC21" s="19">
        <v>1.2390088954816699E-13</v>
      </c>
      <c r="AD21" s="19">
        <v>1.2478906796786699E-13</v>
      </c>
      <c r="AE21" s="19">
        <v>1.73083769539061E-13</v>
      </c>
      <c r="AF21" s="19">
        <v>1.2390088954816699E-13</v>
      </c>
      <c r="AG21" s="19">
        <v>1.2478906796786699E-13</v>
      </c>
      <c r="AH21" s="19">
        <v>1.73083769539061E-13</v>
      </c>
      <c r="AI21" s="19">
        <v>1.2390088954816699E-13</v>
      </c>
    </row>
    <row r="22" spans="1:35" x14ac:dyDescent="0.45">
      <c r="A22" s="19">
        <v>1.2123635428906699E-13</v>
      </c>
      <c r="B22" s="19">
        <v>1.1823875212257899E-13</v>
      </c>
      <c r="C22" s="19">
        <v>1.2001510896197899E-13</v>
      </c>
      <c r="D22" s="19">
        <v>1.1823875212257899E-13</v>
      </c>
      <c r="E22" s="19">
        <v>1.2068124277675401E-13</v>
      </c>
      <c r="F22" s="19">
        <v>1.1834977442504101E-13</v>
      </c>
      <c r="G22" s="19">
        <v>1.2756462552943001E-13</v>
      </c>
      <c r="H22" s="19">
        <v>1.1823875212257899E-13</v>
      </c>
      <c r="I22" s="19">
        <v>1.2689849171465499E-13</v>
      </c>
      <c r="J22" s="19">
        <v>1.1823875212257899E-13</v>
      </c>
      <c r="K22" s="19">
        <v>1.25233157177717E-13</v>
      </c>
      <c r="L22" s="19">
        <v>1.27342580924505E-13</v>
      </c>
      <c r="M22" s="19">
        <v>1.26121335597417E-13</v>
      </c>
      <c r="N22" s="19">
        <v>1.27342580924505E-13</v>
      </c>
      <c r="O22" s="19">
        <v>1.2490009027033001E-13</v>
      </c>
      <c r="P22" s="19">
        <v>1.30895294603305E-13</v>
      </c>
      <c r="Q22" s="19">
        <v>1.23789867245704E-13</v>
      </c>
      <c r="R22" s="19">
        <v>1.27342580924505E-13</v>
      </c>
      <c r="S22" s="19">
        <v>1.2367884494324201E-13</v>
      </c>
      <c r="T22" s="19">
        <v>1.27342580924505E-13</v>
      </c>
      <c r="U22" s="19">
        <v>1.2456702336294201E-13</v>
      </c>
      <c r="V22" s="19">
        <v>1.3600232051658099E-13</v>
      </c>
      <c r="W22" s="19">
        <v>1.2390088954816699E-13</v>
      </c>
      <c r="X22" s="19">
        <v>1.2456702336294201E-13</v>
      </c>
      <c r="Y22" s="19">
        <v>1.3600232051658099E-13</v>
      </c>
      <c r="Z22" s="19">
        <v>1.2390088954816699E-13</v>
      </c>
      <c r="AA22" s="19">
        <v>1.2723155862204201E-13</v>
      </c>
      <c r="AB22" s="19">
        <v>1.3933298959045699E-13</v>
      </c>
      <c r="AC22" s="19">
        <v>1.2390088954816699E-13</v>
      </c>
      <c r="AD22" s="19">
        <v>1.23456800338317E-13</v>
      </c>
      <c r="AE22" s="19">
        <v>1.3600232051658099E-13</v>
      </c>
      <c r="AF22" s="19">
        <v>1.2390088954816699E-13</v>
      </c>
      <c r="AG22" s="19">
        <v>1.23456800338317E-13</v>
      </c>
      <c r="AH22" s="19">
        <v>1.3600232051658099E-13</v>
      </c>
      <c r="AI22" s="19">
        <v>1.2390088954816699E-13</v>
      </c>
    </row>
    <row r="23" spans="1:35" x14ac:dyDescent="0.45">
      <c r="A23" s="19">
        <v>1.21458398893992E-13</v>
      </c>
      <c r="B23" s="19">
        <v>1.1823875212257899E-13</v>
      </c>
      <c r="C23" s="19">
        <v>1.2156942119645401E-13</v>
      </c>
      <c r="D23" s="19">
        <v>1.1823875212257899E-13</v>
      </c>
      <c r="E23" s="19">
        <v>1.21347376591529E-13</v>
      </c>
      <c r="F23" s="19">
        <v>1.1890488593735399E-13</v>
      </c>
      <c r="G23" s="19">
        <v>1.2589929099249199E-13</v>
      </c>
      <c r="H23" s="19">
        <v>1.1823875212257899E-13</v>
      </c>
      <c r="I23" s="19">
        <v>1.26121335597417E-13</v>
      </c>
      <c r="J23" s="19">
        <v>1.1823875212257899E-13</v>
      </c>
      <c r="K23" s="19">
        <v>1.24678045665405E-13</v>
      </c>
      <c r="L23" s="19">
        <v>1.32671651442706E-13</v>
      </c>
      <c r="M23" s="19">
        <v>1.2301271112846699E-13</v>
      </c>
      <c r="N23" s="19">
        <v>1.30895294603305E-13</v>
      </c>
      <c r="O23" s="19">
        <v>1.2589929099249199E-13</v>
      </c>
      <c r="P23" s="19">
        <v>1.2922996006636799E-13</v>
      </c>
      <c r="Q23" s="19">
        <v>1.23234755733392E-13</v>
      </c>
      <c r="R23" s="19">
        <v>1.32671651442706E-13</v>
      </c>
      <c r="S23" s="19">
        <v>1.22346577313692E-13</v>
      </c>
      <c r="T23" s="19">
        <v>1.32671651442706E-13</v>
      </c>
      <c r="U23" s="19">
        <v>1.2534417948018E-13</v>
      </c>
      <c r="V23" s="19">
        <v>1.3644640972643101E-13</v>
      </c>
      <c r="W23" s="19">
        <v>1.2390088954816699E-13</v>
      </c>
      <c r="X23" s="19">
        <v>1.28230759344205E-13</v>
      </c>
      <c r="Y23" s="19">
        <v>1.3644640972643101E-13</v>
      </c>
      <c r="Z23" s="19">
        <v>1.2390088954816699E-13</v>
      </c>
      <c r="AA23" s="19">
        <v>1.2456702336294201E-13</v>
      </c>
      <c r="AB23" s="19">
        <v>1.3700152123874399E-13</v>
      </c>
      <c r="AC23" s="19">
        <v>1.2390088954816699E-13</v>
      </c>
      <c r="AD23" s="19">
        <v>1.2478906796786699E-13</v>
      </c>
      <c r="AE23" s="19">
        <v>1.3644640972643101E-13</v>
      </c>
      <c r="AF23" s="19">
        <v>1.2390088954816699E-13</v>
      </c>
      <c r="AG23" s="19">
        <v>1.2478906796786699E-13</v>
      </c>
      <c r="AH23" s="19">
        <v>1.3644640972643101E-13</v>
      </c>
      <c r="AI23" s="19">
        <v>1.2390088954816699E-13</v>
      </c>
    </row>
    <row r="24" spans="1:35" x14ac:dyDescent="0.45">
      <c r="A24" s="19">
        <v>1.2279066652354201E-13</v>
      </c>
      <c r="B24" s="19">
        <v>1.1823875212257899E-13</v>
      </c>
      <c r="C24" s="19">
        <v>1.23456800338317E-13</v>
      </c>
      <c r="D24" s="19">
        <v>1.1823875212257899E-13</v>
      </c>
      <c r="E24" s="19">
        <v>1.2190248810384201E-13</v>
      </c>
      <c r="F24" s="19">
        <v>1.1868284133242901E-13</v>
      </c>
      <c r="G24" s="19">
        <v>1.2634338020234201E-13</v>
      </c>
      <c r="H24" s="19">
        <v>1.1823875212257899E-13</v>
      </c>
      <c r="I24" s="19">
        <v>1.2601031329495499E-13</v>
      </c>
      <c r="J24" s="19">
        <v>1.1823875212257899E-13</v>
      </c>
      <c r="K24" s="19">
        <v>1.25566224085105E-13</v>
      </c>
      <c r="L24" s="19">
        <v>1.3056222769591801E-13</v>
      </c>
      <c r="M24" s="19">
        <v>1.22901688826004E-13</v>
      </c>
      <c r="N24" s="19">
        <v>1.3022916078853E-13</v>
      </c>
      <c r="O24" s="19">
        <v>1.2656542480726701E-13</v>
      </c>
      <c r="P24" s="19">
        <v>1.3600232051658099E-13</v>
      </c>
      <c r="Q24" s="19">
        <v>1.2301271112846699E-13</v>
      </c>
      <c r="R24" s="19">
        <v>1.3022916078853E-13</v>
      </c>
      <c r="S24" s="19">
        <v>1.2367884494324201E-13</v>
      </c>
      <c r="T24" s="19">
        <v>1.3022916078853E-13</v>
      </c>
      <c r="U24" s="19">
        <v>1.2578826869003001E-13</v>
      </c>
      <c r="V24" s="19">
        <v>1.4088730182493201E-13</v>
      </c>
      <c r="W24" s="19">
        <v>1.2390088954816699E-13</v>
      </c>
      <c r="X24" s="19">
        <v>1.24011911850629E-13</v>
      </c>
      <c r="Y24" s="19">
        <v>1.4088730182493201E-13</v>
      </c>
      <c r="Z24" s="19">
        <v>1.2390088954816699E-13</v>
      </c>
      <c r="AA24" s="19">
        <v>1.2456702336294201E-13</v>
      </c>
      <c r="AB24" s="19">
        <v>1.4710455076283299E-13</v>
      </c>
      <c r="AC24" s="19">
        <v>1.2390088954816699E-13</v>
      </c>
      <c r="AD24" s="19">
        <v>1.26121335597417E-13</v>
      </c>
      <c r="AE24" s="19">
        <v>1.4088730182493201E-13</v>
      </c>
      <c r="AF24" s="19">
        <v>1.2390088954816699E-13</v>
      </c>
      <c r="AG24" s="19">
        <v>1.26121335597417E-13</v>
      </c>
      <c r="AH24" s="19">
        <v>1.4088730182493201E-13</v>
      </c>
      <c r="AI24" s="19">
        <v>1.2390088954816699E-13</v>
      </c>
    </row>
    <row r="25" spans="1:35" x14ac:dyDescent="0.45">
      <c r="A25" s="19">
        <v>1.22013510406304E-13</v>
      </c>
      <c r="B25" s="19">
        <v>1.1823875212257899E-13</v>
      </c>
      <c r="C25" s="19">
        <v>1.23234755733392E-13</v>
      </c>
      <c r="D25" s="19">
        <v>1.1823875212257899E-13</v>
      </c>
      <c r="E25" s="19">
        <v>1.2179146580137899E-13</v>
      </c>
      <c r="F25" s="19">
        <v>1.1834977442504101E-13</v>
      </c>
      <c r="G25" s="19">
        <v>1.2656542480726701E-13</v>
      </c>
      <c r="H25" s="19">
        <v>1.1823875212257899E-13</v>
      </c>
      <c r="I25" s="19">
        <v>1.27009514017117E-13</v>
      </c>
      <c r="J25" s="19">
        <v>1.1823875212257899E-13</v>
      </c>
      <c r="K25" s="19">
        <v>1.2567724638756699E-13</v>
      </c>
      <c r="L25" s="19">
        <v>1.27009514017117E-13</v>
      </c>
      <c r="M25" s="19">
        <v>1.2534417948018E-13</v>
      </c>
      <c r="N25" s="19">
        <v>1.27009514017117E-13</v>
      </c>
      <c r="O25" s="19">
        <v>1.2301271112846699E-13</v>
      </c>
      <c r="P25" s="19">
        <v>1.2934098236883E-13</v>
      </c>
      <c r="Q25" s="19">
        <v>1.24122934153092E-13</v>
      </c>
      <c r="R25" s="19">
        <v>1.27009514017117E-13</v>
      </c>
      <c r="S25" s="19">
        <v>1.25011112572792E-13</v>
      </c>
      <c r="T25" s="19">
        <v>1.27009514017117E-13</v>
      </c>
      <c r="U25" s="19">
        <v>1.2512213487525499E-13</v>
      </c>
      <c r="V25" s="19">
        <v>1.34225963677181E-13</v>
      </c>
      <c r="W25" s="19">
        <v>1.2390088954816699E-13</v>
      </c>
      <c r="X25" s="19">
        <v>1.2512213487525499E-13</v>
      </c>
      <c r="Y25" s="19">
        <v>1.34225963677181E-13</v>
      </c>
      <c r="Z25" s="19">
        <v>1.2390088954816699E-13</v>
      </c>
      <c r="AA25" s="19">
        <v>1.24344978758017E-13</v>
      </c>
      <c r="AB25" s="19">
        <v>1.3278267374516799E-13</v>
      </c>
      <c r="AC25" s="19">
        <v>1.2390088954816699E-13</v>
      </c>
      <c r="AD25" s="19">
        <v>1.24122934153092E-13</v>
      </c>
      <c r="AE25" s="19">
        <v>1.34225963677181E-13</v>
      </c>
      <c r="AF25" s="19">
        <v>1.2390088954816699E-13</v>
      </c>
      <c r="AG25" s="19">
        <v>1.24122934153092E-13</v>
      </c>
      <c r="AH25" s="19">
        <v>1.34225963677181E-13</v>
      </c>
      <c r="AI25" s="19">
        <v>1.2390088954816699E-13</v>
      </c>
    </row>
    <row r="26" spans="1:35" x14ac:dyDescent="0.45">
      <c r="A26" s="19">
        <v>1.2334577803585401E-13</v>
      </c>
      <c r="B26" s="19">
        <v>1.1823875212257899E-13</v>
      </c>
      <c r="C26" s="19">
        <v>1.2456702336294201E-13</v>
      </c>
      <c r="D26" s="19">
        <v>1.1823875212257899E-13</v>
      </c>
      <c r="E26" s="19">
        <v>1.23456800338317E-13</v>
      </c>
      <c r="F26" s="19">
        <v>1.1879386363489099E-13</v>
      </c>
      <c r="G26" s="19">
        <v>1.2678746941219199E-13</v>
      </c>
      <c r="H26" s="19">
        <v>1.1823875212257899E-13</v>
      </c>
      <c r="I26" s="19">
        <v>1.2623235789988E-13</v>
      </c>
      <c r="J26" s="19">
        <v>1.1823875212257899E-13</v>
      </c>
      <c r="K26" s="19">
        <v>1.2478906796786699E-13</v>
      </c>
      <c r="L26" s="19">
        <v>1.27342580924505E-13</v>
      </c>
      <c r="M26" s="19">
        <v>1.26121335597417E-13</v>
      </c>
      <c r="N26" s="19">
        <v>1.27342580924505E-13</v>
      </c>
      <c r="O26" s="19">
        <v>1.24011911850629E-13</v>
      </c>
      <c r="P26" s="19">
        <v>1.2811973704174299E-13</v>
      </c>
      <c r="Q26" s="19">
        <v>1.2445600106048E-13</v>
      </c>
      <c r="R26" s="19">
        <v>1.27342580924505E-13</v>
      </c>
      <c r="S26" s="19">
        <v>1.26454402504805E-13</v>
      </c>
      <c r="T26" s="19">
        <v>1.27342580924505E-13</v>
      </c>
      <c r="U26" s="19">
        <v>1.24122934153092E-13</v>
      </c>
      <c r="V26" s="19">
        <v>1.27675647831893E-13</v>
      </c>
      <c r="W26" s="19">
        <v>1.2390088954816699E-13</v>
      </c>
      <c r="X26" s="19">
        <v>1.2390088954816699E-13</v>
      </c>
      <c r="Y26" s="19">
        <v>1.27675647831893E-13</v>
      </c>
      <c r="Z26" s="19">
        <v>1.2390088954816699E-13</v>
      </c>
      <c r="AA26" s="19">
        <v>1.2634338020234201E-13</v>
      </c>
      <c r="AB26" s="19">
        <v>1.2745360322696701E-13</v>
      </c>
      <c r="AC26" s="19">
        <v>1.2390088954816699E-13</v>
      </c>
      <c r="AD26" s="19">
        <v>1.2534417948018E-13</v>
      </c>
      <c r="AE26" s="19">
        <v>1.27675647831893E-13</v>
      </c>
      <c r="AF26" s="19">
        <v>1.2390088954816699E-13</v>
      </c>
      <c r="AG26" s="19">
        <v>1.2534417948018E-13</v>
      </c>
      <c r="AH26" s="19">
        <v>1.27675647831893E-13</v>
      </c>
      <c r="AI26" s="19">
        <v>1.2390088954816699E-13</v>
      </c>
    </row>
    <row r="27" spans="1:35" x14ac:dyDescent="0.45">
      <c r="A27" s="19">
        <v>1.23456800338317E-13</v>
      </c>
      <c r="B27" s="19">
        <v>1.1823875212257899E-13</v>
      </c>
      <c r="C27" s="19">
        <v>1.23123733430929E-13</v>
      </c>
      <c r="D27" s="19">
        <v>1.1823875212257899E-13</v>
      </c>
      <c r="E27" s="19">
        <v>1.2301271112846699E-13</v>
      </c>
      <c r="F27" s="19">
        <v>1.18460796727504E-13</v>
      </c>
      <c r="G27" s="19">
        <v>1.2678746941219199E-13</v>
      </c>
      <c r="H27" s="19">
        <v>1.1823875212257899E-13</v>
      </c>
      <c r="I27" s="19">
        <v>1.2589929099249199E-13</v>
      </c>
      <c r="J27" s="19">
        <v>1.1823875212257899E-13</v>
      </c>
      <c r="K27" s="19">
        <v>1.25011112572792E-13</v>
      </c>
      <c r="L27" s="19">
        <v>1.29118937763905E-13</v>
      </c>
      <c r="M27" s="19">
        <v>1.2712053631957999E-13</v>
      </c>
      <c r="N27" s="19">
        <v>1.29118937763905E-13</v>
      </c>
      <c r="O27" s="19">
        <v>1.2478906796786699E-13</v>
      </c>
      <c r="P27" s="19">
        <v>1.33226762955018E-13</v>
      </c>
      <c r="Q27" s="19">
        <v>1.2512213487525499E-13</v>
      </c>
      <c r="R27" s="19">
        <v>1.2934098236883E-13</v>
      </c>
      <c r="S27" s="19">
        <v>1.2490009027033001E-13</v>
      </c>
      <c r="T27" s="19">
        <v>1.2934098236883E-13</v>
      </c>
      <c r="U27" s="19">
        <v>1.22013510406304E-13</v>
      </c>
      <c r="V27" s="19">
        <v>1.4988010832439601E-13</v>
      </c>
      <c r="W27" s="19">
        <v>1.2390088954816699E-13</v>
      </c>
      <c r="X27" s="19">
        <v>1.22013510406304E-13</v>
      </c>
      <c r="Y27" s="19">
        <v>1.4988010832439601E-13</v>
      </c>
      <c r="Z27" s="19">
        <v>1.2390088954816699E-13</v>
      </c>
      <c r="AA27" s="19">
        <v>1.2367884494324201E-13</v>
      </c>
      <c r="AB27" s="19">
        <v>1.4477308241112001E-13</v>
      </c>
      <c r="AC27" s="19">
        <v>1.2390088954816699E-13</v>
      </c>
      <c r="AD27" s="19">
        <v>1.2601031329495499E-13</v>
      </c>
      <c r="AE27" s="19">
        <v>1.4988010832439601E-13</v>
      </c>
      <c r="AF27" s="19">
        <v>1.2390088954816699E-13</v>
      </c>
      <c r="AG27" s="19">
        <v>1.2601031329495499E-13</v>
      </c>
      <c r="AH27" s="19">
        <v>1.4988010832439601E-13</v>
      </c>
      <c r="AI27" s="19">
        <v>1.2390088954816699E-13</v>
      </c>
    </row>
    <row r="28" spans="1:35" x14ac:dyDescent="0.45">
      <c r="A28" s="19">
        <v>1.2212453270876699E-13</v>
      </c>
      <c r="B28" s="19">
        <v>1.1823875212257899E-13</v>
      </c>
      <c r="C28" s="19">
        <v>1.23234755733392E-13</v>
      </c>
      <c r="D28" s="19">
        <v>1.1823875212257899E-13</v>
      </c>
      <c r="E28" s="19">
        <v>1.2168044349891701E-13</v>
      </c>
      <c r="F28" s="19">
        <v>1.1834977442504101E-13</v>
      </c>
      <c r="G28" s="19">
        <v>1.2656542480726701E-13</v>
      </c>
      <c r="H28" s="19">
        <v>1.1823875212257899E-13</v>
      </c>
      <c r="I28" s="19">
        <v>1.2745360322696701E-13</v>
      </c>
      <c r="J28" s="19">
        <v>1.1823875212257899E-13</v>
      </c>
      <c r="K28" s="19">
        <v>1.2445600106048E-13</v>
      </c>
      <c r="L28" s="19">
        <v>1.2778667013435499E-13</v>
      </c>
      <c r="M28" s="19">
        <v>1.24678045665405E-13</v>
      </c>
      <c r="N28" s="19">
        <v>1.2778667013435499E-13</v>
      </c>
      <c r="O28" s="19">
        <v>1.2667644710973001E-13</v>
      </c>
      <c r="P28" s="19">
        <v>1.2578826869003001E-13</v>
      </c>
      <c r="Q28" s="19">
        <v>1.2567724638756699E-13</v>
      </c>
      <c r="R28" s="19">
        <v>1.2778667013435499E-13</v>
      </c>
      <c r="S28" s="19">
        <v>1.24122934153092E-13</v>
      </c>
      <c r="T28" s="19">
        <v>1.2778667013435499E-13</v>
      </c>
      <c r="U28" s="19">
        <v>1.24122934153092E-13</v>
      </c>
      <c r="V28" s="19">
        <v>1.31561428418081E-13</v>
      </c>
      <c r="W28" s="19">
        <v>1.2390088954816699E-13</v>
      </c>
      <c r="X28" s="19">
        <v>1.24122934153092E-13</v>
      </c>
      <c r="Y28" s="19">
        <v>1.31561428418081E-13</v>
      </c>
      <c r="Z28" s="19">
        <v>1.2390088954816699E-13</v>
      </c>
      <c r="AA28" s="19">
        <v>1.2578826869003001E-13</v>
      </c>
      <c r="AB28" s="19">
        <v>1.30007116183605E-13</v>
      </c>
      <c r="AC28" s="19">
        <v>1.2390088954816699E-13</v>
      </c>
      <c r="AD28" s="19">
        <v>1.26121335597417E-13</v>
      </c>
      <c r="AE28" s="19">
        <v>1.31561428418081E-13</v>
      </c>
      <c r="AF28" s="19">
        <v>1.2390088954816699E-13</v>
      </c>
      <c r="AG28" s="19">
        <v>1.26121335597417E-13</v>
      </c>
      <c r="AH28" s="19">
        <v>1.31561428418081E-13</v>
      </c>
      <c r="AI28" s="19">
        <v>1.2390088954816699E-13</v>
      </c>
    </row>
    <row r="29" spans="1:35" x14ac:dyDescent="0.45">
      <c r="A29" s="19">
        <v>1.2279066652354201E-13</v>
      </c>
      <c r="B29" s="19">
        <v>1.1823875212257899E-13</v>
      </c>
      <c r="C29" s="19">
        <v>1.22346577313692E-13</v>
      </c>
      <c r="D29" s="19">
        <v>1.1823875212257899E-13</v>
      </c>
      <c r="E29" s="19">
        <v>1.21458398893992E-13</v>
      </c>
      <c r="F29" s="19">
        <v>1.18460796727504E-13</v>
      </c>
      <c r="G29" s="19">
        <v>1.26454402504805E-13</v>
      </c>
      <c r="H29" s="19">
        <v>1.1823875212257899E-13</v>
      </c>
      <c r="I29" s="19">
        <v>1.2678746941219199E-13</v>
      </c>
      <c r="J29" s="19">
        <v>1.1823875212257899E-13</v>
      </c>
      <c r="K29" s="19">
        <v>1.2423395645555499E-13</v>
      </c>
      <c r="L29" s="19">
        <v>1.2423395645555499E-13</v>
      </c>
      <c r="M29" s="19">
        <v>1.23234755733392E-13</v>
      </c>
      <c r="N29" s="19">
        <v>1.2423395645555499E-13</v>
      </c>
      <c r="O29" s="19">
        <v>1.25233157177717E-13</v>
      </c>
      <c r="P29" s="19">
        <v>1.2512213487525499E-13</v>
      </c>
      <c r="Q29" s="19">
        <v>1.2578826869003001E-13</v>
      </c>
      <c r="R29" s="19">
        <v>1.2423395645555499E-13</v>
      </c>
      <c r="S29" s="19">
        <v>1.25566224085105E-13</v>
      </c>
      <c r="T29" s="19">
        <v>1.2423395645555499E-13</v>
      </c>
      <c r="U29" s="19">
        <v>1.24344978758017E-13</v>
      </c>
      <c r="V29" s="19">
        <v>1.2445600106048E-13</v>
      </c>
      <c r="W29" s="19">
        <v>1.2390088954816699E-13</v>
      </c>
      <c r="X29" s="19">
        <v>1.26121335597417E-13</v>
      </c>
      <c r="Y29" s="19">
        <v>1.2445600106048E-13</v>
      </c>
      <c r="Z29" s="19">
        <v>1.2390088954816699E-13</v>
      </c>
      <c r="AA29" s="19">
        <v>1.23456800338317E-13</v>
      </c>
      <c r="AB29" s="19">
        <v>1.2601031329495499E-13</v>
      </c>
      <c r="AC29" s="19">
        <v>1.2390088954816699E-13</v>
      </c>
      <c r="AD29" s="19">
        <v>1.25566224085105E-13</v>
      </c>
      <c r="AE29" s="19">
        <v>1.2445600106048E-13</v>
      </c>
      <c r="AF29" s="19">
        <v>1.2390088954816699E-13</v>
      </c>
      <c r="AG29" s="19">
        <v>1.25566224085105E-13</v>
      </c>
      <c r="AH29" s="19">
        <v>1.2445600106048E-13</v>
      </c>
      <c r="AI29" s="19">
        <v>1.2390088954816699E-13</v>
      </c>
    </row>
    <row r="30" spans="1:35" x14ac:dyDescent="0.45">
      <c r="A30" s="19">
        <v>1.24678045665405E-13</v>
      </c>
      <c r="B30" s="19">
        <v>1.1823875212257899E-13</v>
      </c>
      <c r="C30" s="19">
        <v>1.2334577803585401E-13</v>
      </c>
      <c r="D30" s="19">
        <v>1.1823875212257899E-13</v>
      </c>
      <c r="E30" s="19">
        <v>1.2168044349891701E-13</v>
      </c>
      <c r="F30" s="19">
        <v>1.1834977442504101E-13</v>
      </c>
      <c r="G30" s="19">
        <v>1.2712053631957999E-13</v>
      </c>
      <c r="H30" s="19">
        <v>1.1823875212257899E-13</v>
      </c>
      <c r="I30" s="19">
        <v>1.2745360322696701E-13</v>
      </c>
      <c r="J30" s="19">
        <v>1.1823875212257899E-13</v>
      </c>
      <c r="K30" s="19">
        <v>1.25011112572792E-13</v>
      </c>
      <c r="L30" s="19">
        <v>1.2845280394913001E-13</v>
      </c>
      <c r="M30" s="19">
        <v>1.25011112572792E-13</v>
      </c>
      <c r="N30" s="19">
        <v>1.2978507157867999E-13</v>
      </c>
      <c r="O30" s="19">
        <v>1.2245759961615401E-13</v>
      </c>
      <c r="P30" s="19">
        <v>1.2778667013435499E-13</v>
      </c>
      <c r="Q30" s="19">
        <v>1.22013510406304E-13</v>
      </c>
      <c r="R30" s="19">
        <v>1.2845280394913001E-13</v>
      </c>
      <c r="S30" s="19">
        <v>1.22235555011229E-13</v>
      </c>
      <c r="T30" s="19">
        <v>1.2845280394913001E-13</v>
      </c>
      <c r="U30" s="19">
        <v>1.2601031329495499E-13</v>
      </c>
      <c r="V30" s="19">
        <v>1.4066525722000701E-13</v>
      </c>
      <c r="W30" s="19">
        <v>1.2390088954816699E-13</v>
      </c>
      <c r="X30" s="19">
        <v>1.2756462552943001E-13</v>
      </c>
      <c r="Y30" s="19">
        <v>1.4066525722000701E-13</v>
      </c>
      <c r="Z30" s="19">
        <v>1.2390088954816699E-13</v>
      </c>
      <c r="AA30" s="19">
        <v>1.2478906796786699E-13</v>
      </c>
      <c r="AB30" s="19">
        <v>1.3877787807814401E-13</v>
      </c>
      <c r="AC30" s="19">
        <v>1.2367884494324201E-13</v>
      </c>
      <c r="AD30" s="19">
        <v>1.26121335597417E-13</v>
      </c>
      <c r="AE30" s="19">
        <v>1.4066525722000701E-13</v>
      </c>
      <c r="AF30" s="19">
        <v>1.2390088954816699E-13</v>
      </c>
      <c r="AG30" s="19">
        <v>1.26121335597417E-13</v>
      </c>
      <c r="AH30" s="19">
        <v>1.4066525722000701E-13</v>
      </c>
      <c r="AI30" s="19">
        <v>1.2390088954816699E-13</v>
      </c>
    </row>
    <row r="31" spans="1:35" x14ac:dyDescent="0.45">
      <c r="A31" s="19">
        <v>1.2334577803585401E-13</v>
      </c>
      <c r="B31" s="19">
        <v>1.1823875212257899E-13</v>
      </c>
      <c r="C31" s="19">
        <v>1.23789867245704E-13</v>
      </c>
      <c r="D31" s="19">
        <v>1.1823875212257899E-13</v>
      </c>
      <c r="E31" s="19">
        <v>1.2101430968414201E-13</v>
      </c>
      <c r="F31" s="19">
        <v>1.1912693054227899E-13</v>
      </c>
      <c r="G31" s="19">
        <v>1.2623235789988E-13</v>
      </c>
      <c r="H31" s="19">
        <v>1.1823875212257899E-13</v>
      </c>
      <c r="I31" s="19">
        <v>1.2667644710973001E-13</v>
      </c>
      <c r="J31" s="19">
        <v>1.1823875212257899E-13</v>
      </c>
      <c r="K31" s="19">
        <v>1.25566224085105E-13</v>
      </c>
      <c r="L31" s="19">
        <v>1.3433698597964301E-13</v>
      </c>
      <c r="M31" s="19">
        <v>1.2390088954816699E-13</v>
      </c>
      <c r="N31" s="19">
        <v>1.3433698597964301E-13</v>
      </c>
      <c r="O31" s="19">
        <v>1.25233157177717E-13</v>
      </c>
      <c r="P31" s="19">
        <v>1.33226762955018E-13</v>
      </c>
      <c r="Q31" s="19">
        <v>1.24678045665405E-13</v>
      </c>
      <c r="R31" s="19">
        <v>1.3433698597964301E-13</v>
      </c>
      <c r="S31" s="19">
        <v>1.2490009027033001E-13</v>
      </c>
      <c r="T31" s="19">
        <v>1.3433698597964301E-13</v>
      </c>
      <c r="U31" s="19">
        <v>1.2656542480726701E-13</v>
      </c>
      <c r="V31" s="19">
        <v>1.43329792479107E-13</v>
      </c>
      <c r="W31" s="19">
        <v>1.2390088954816699E-13</v>
      </c>
      <c r="X31" s="19">
        <v>1.2656542480726701E-13</v>
      </c>
      <c r="Y31" s="19">
        <v>1.43329792479107E-13</v>
      </c>
      <c r="Z31" s="19">
        <v>1.2390088954816699E-13</v>
      </c>
      <c r="AA31" s="19">
        <v>1.2156942119645401E-13</v>
      </c>
      <c r="AB31" s="19">
        <v>1.50435219836708E-13</v>
      </c>
      <c r="AC31" s="19">
        <v>1.2390088954816699E-13</v>
      </c>
      <c r="AD31" s="19">
        <v>1.2545520178264201E-13</v>
      </c>
      <c r="AE31" s="19">
        <v>1.43329792479107E-13</v>
      </c>
      <c r="AF31" s="19">
        <v>1.2390088954816699E-13</v>
      </c>
      <c r="AG31" s="19">
        <v>1.2545520178264201E-13</v>
      </c>
      <c r="AH31" s="19">
        <v>1.43329792479107E-13</v>
      </c>
      <c r="AI31" s="19">
        <v>1.2390088954816699E-13</v>
      </c>
    </row>
    <row r="32" spans="1:35" x14ac:dyDescent="0.45">
      <c r="A32" s="19">
        <v>1.2267964422107899E-13</v>
      </c>
      <c r="B32" s="19">
        <v>1.1823875212257899E-13</v>
      </c>
      <c r="C32" s="19">
        <v>1.22901688826004E-13</v>
      </c>
      <c r="D32" s="19">
        <v>1.1823875212257899E-13</v>
      </c>
      <c r="E32" s="19">
        <v>1.2168044349891701E-13</v>
      </c>
      <c r="F32" s="19">
        <v>1.18460796727504E-13</v>
      </c>
      <c r="G32" s="19">
        <v>1.2656542480726701E-13</v>
      </c>
      <c r="H32" s="19">
        <v>1.1823875212257899E-13</v>
      </c>
      <c r="I32" s="19">
        <v>1.27342580924505E-13</v>
      </c>
      <c r="J32" s="19">
        <v>1.1823875212257899E-13</v>
      </c>
      <c r="K32" s="19">
        <v>1.23789867245704E-13</v>
      </c>
      <c r="L32" s="19">
        <v>1.3200551762793101E-13</v>
      </c>
      <c r="M32" s="19">
        <v>1.2356782264077899E-13</v>
      </c>
      <c r="N32" s="19">
        <v>1.3200551762793101E-13</v>
      </c>
      <c r="O32" s="19">
        <v>1.24011911850629E-13</v>
      </c>
      <c r="P32" s="19">
        <v>1.3467005288703101E-13</v>
      </c>
      <c r="Q32" s="19">
        <v>1.2534417948018E-13</v>
      </c>
      <c r="R32" s="19">
        <v>1.3200551762793101E-13</v>
      </c>
      <c r="S32" s="19">
        <v>1.23123733430929E-13</v>
      </c>
      <c r="T32" s="19">
        <v>1.3200551762793101E-13</v>
      </c>
      <c r="U32" s="19">
        <v>1.2456702336294201E-13</v>
      </c>
      <c r="V32" s="19">
        <v>1.3999912340523201E-13</v>
      </c>
      <c r="W32" s="19">
        <v>1.2390088954816699E-13</v>
      </c>
      <c r="X32" s="19">
        <v>1.2567724638756699E-13</v>
      </c>
      <c r="Y32" s="19">
        <v>1.3999912340523201E-13</v>
      </c>
      <c r="Z32" s="19">
        <v>1.2390088954816699E-13</v>
      </c>
      <c r="AA32" s="19">
        <v>1.2656542480726701E-13</v>
      </c>
      <c r="AB32" s="19">
        <v>1.46438416948058E-13</v>
      </c>
      <c r="AC32" s="19">
        <v>1.2367884494324201E-13</v>
      </c>
      <c r="AD32" s="19">
        <v>1.23789867245704E-13</v>
      </c>
      <c r="AE32" s="19">
        <v>1.3999912340523201E-13</v>
      </c>
      <c r="AF32" s="19">
        <v>1.2390088954816699E-13</v>
      </c>
      <c r="AG32" s="19">
        <v>1.23789867245704E-13</v>
      </c>
      <c r="AH32" s="19">
        <v>1.3999912340523201E-13</v>
      </c>
      <c r="AI32" s="19">
        <v>1.2390088954816699E-13</v>
      </c>
    </row>
    <row r="33" spans="1:35" x14ac:dyDescent="0.45">
      <c r="A33" s="19">
        <v>1.2334577803585401E-13</v>
      </c>
      <c r="B33" s="19">
        <v>1.1823875212257899E-13</v>
      </c>
      <c r="C33" s="19">
        <v>1.2301271112846699E-13</v>
      </c>
      <c r="D33" s="19">
        <v>1.1823875212257899E-13</v>
      </c>
      <c r="E33" s="19">
        <v>1.23456800338317E-13</v>
      </c>
      <c r="F33" s="19">
        <v>1.18460796727504E-13</v>
      </c>
      <c r="G33" s="19">
        <v>1.2656542480726701E-13</v>
      </c>
      <c r="H33" s="19">
        <v>1.1823875212257899E-13</v>
      </c>
      <c r="I33" s="19">
        <v>1.2656542480726701E-13</v>
      </c>
      <c r="J33" s="19">
        <v>1.1823875212257899E-13</v>
      </c>
      <c r="K33" s="19">
        <v>1.23456800338317E-13</v>
      </c>
      <c r="L33" s="19">
        <v>1.33226762955018E-13</v>
      </c>
      <c r="M33" s="19">
        <v>1.2179146580137899E-13</v>
      </c>
      <c r="N33" s="19">
        <v>1.2922996006636799E-13</v>
      </c>
      <c r="O33" s="19">
        <v>1.24678045665405E-13</v>
      </c>
      <c r="P33" s="19">
        <v>1.3777867735598099E-13</v>
      </c>
      <c r="Q33" s="19">
        <v>1.2490009027033001E-13</v>
      </c>
      <c r="R33" s="19">
        <v>1.33226762955018E-13</v>
      </c>
      <c r="S33" s="19">
        <v>1.2478906796786699E-13</v>
      </c>
      <c r="T33" s="19">
        <v>1.33226762955018E-13</v>
      </c>
      <c r="U33" s="19">
        <v>1.25566224085105E-13</v>
      </c>
      <c r="V33" s="19">
        <v>1.5576429035490901E-13</v>
      </c>
      <c r="W33" s="19">
        <v>1.2390088954816699E-13</v>
      </c>
      <c r="X33" s="19">
        <v>1.2756462552943001E-13</v>
      </c>
      <c r="Y33" s="19">
        <v>1.5576429035490901E-13</v>
      </c>
      <c r="Z33" s="19">
        <v>1.2390088954816699E-13</v>
      </c>
      <c r="AA33" s="19">
        <v>1.2634338020234201E-13</v>
      </c>
      <c r="AB33" s="19">
        <v>1.5121237595394599E-13</v>
      </c>
      <c r="AC33" s="19">
        <v>1.2390088954816699E-13</v>
      </c>
      <c r="AD33" s="19">
        <v>1.25233157177717E-13</v>
      </c>
      <c r="AE33" s="19">
        <v>1.5576429035490901E-13</v>
      </c>
      <c r="AF33" s="19">
        <v>1.2390088954816699E-13</v>
      </c>
      <c r="AG33" s="19">
        <v>1.25233157177717E-13</v>
      </c>
      <c r="AH33" s="19">
        <v>1.5576429035490901E-13</v>
      </c>
      <c r="AI33" s="19">
        <v>1.2390088954816699E-13</v>
      </c>
    </row>
    <row r="34" spans="1:35" x14ac:dyDescent="0.45">
      <c r="A34" s="19">
        <v>1.2190248810384201E-13</v>
      </c>
      <c r="B34" s="19">
        <v>1.1823875212257899E-13</v>
      </c>
      <c r="C34" s="19">
        <v>1.2334577803585401E-13</v>
      </c>
      <c r="D34" s="19">
        <v>1.1823875212257899E-13</v>
      </c>
      <c r="E34" s="19">
        <v>1.2123635428906699E-13</v>
      </c>
      <c r="F34" s="19">
        <v>1.1868284133242901E-13</v>
      </c>
      <c r="G34" s="19">
        <v>1.2667644710973001E-13</v>
      </c>
      <c r="H34" s="19">
        <v>1.1823875212257899E-13</v>
      </c>
      <c r="I34" s="19">
        <v>1.27342580924505E-13</v>
      </c>
      <c r="J34" s="19">
        <v>1.1823875212257899E-13</v>
      </c>
      <c r="K34" s="19">
        <v>1.2456702336294201E-13</v>
      </c>
      <c r="L34" s="19">
        <v>1.30007116183605E-13</v>
      </c>
      <c r="M34" s="19">
        <v>1.2723155862204201E-13</v>
      </c>
      <c r="N34" s="19">
        <v>1.29118937763905E-13</v>
      </c>
      <c r="O34" s="19">
        <v>1.24011911850629E-13</v>
      </c>
      <c r="P34" s="19">
        <v>1.2567724638756699E-13</v>
      </c>
      <c r="Q34" s="19">
        <v>1.2534417948018E-13</v>
      </c>
      <c r="R34" s="19">
        <v>1.30007116183605E-13</v>
      </c>
      <c r="S34" s="19">
        <v>1.23789867245704E-13</v>
      </c>
      <c r="T34" s="19">
        <v>1.30007116183605E-13</v>
      </c>
      <c r="U34" s="19">
        <v>1.24344978758017E-13</v>
      </c>
      <c r="V34" s="19">
        <v>1.34114941374718E-13</v>
      </c>
      <c r="W34" s="19">
        <v>1.2390088954816699E-13</v>
      </c>
      <c r="X34" s="19">
        <v>1.2367884494324201E-13</v>
      </c>
      <c r="Y34" s="19">
        <v>1.34114941374718E-13</v>
      </c>
      <c r="Z34" s="19">
        <v>1.2390088954816699E-13</v>
      </c>
      <c r="AA34" s="19">
        <v>1.24344978758017E-13</v>
      </c>
      <c r="AB34" s="19">
        <v>1.3078427230084301E-13</v>
      </c>
      <c r="AC34" s="19">
        <v>1.2390088954816699E-13</v>
      </c>
      <c r="AD34" s="19">
        <v>1.2367884494324201E-13</v>
      </c>
      <c r="AE34" s="19">
        <v>1.34114941374718E-13</v>
      </c>
      <c r="AF34" s="19">
        <v>1.2390088954816699E-13</v>
      </c>
      <c r="AG34" s="19">
        <v>1.2367884494324201E-13</v>
      </c>
      <c r="AH34" s="19">
        <v>1.34114941374718E-13</v>
      </c>
      <c r="AI34" s="19">
        <v>1.2390088954816699E-13</v>
      </c>
    </row>
    <row r="35" spans="1:35" x14ac:dyDescent="0.45">
      <c r="A35" s="19">
        <v>1.23234755733392E-13</v>
      </c>
      <c r="B35" s="19">
        <v>1.1823875212257899E-13</v>
      </c>
      <c r="C35" s="19">
        <v>1.23234755733392E-13</v>
      </c>
      <c r="D35" s="19">
        <v>1.1823875212257899E-13</v>
      </c>
      <c r="E35" s="19">
        <v>1.2156942119645401E-13</v>
      </c>
      <c r="F35" s="19">
        <v>1.18460796727504E-13</v>
      </c>
      <c r="G35" s="19">
        <v>1.2678746941219199E-13</v>
      </c>
      <c r="H35" s="19">
        <v>1.1823875212257899E-13</v>
      </c>
      <c r="I35" s="19">
        <v>1.2712053631957999E-13</v>
      </c>
      <c r="J35" s="19">
        <v>1.1823875212257899E-13</v>
      </c>
      <c r="K35" s="19">
        <v>1.2445600106048E-13</v>
      </c>
      <c r="L35" s="19">
        <v>1.2490009027033001E-13</v>
      </c>
      <c r="M35" s="19">
        <v>1.2390088954816699E-13</v>
      </c>
      <c r="N35" s="19">
        <v>1.2534417948018E-13</v>
      </c>
      <c r="O35" s="19">
        <v>1.2334577803585401E-13</v>
      </c>
      <c r="P35" s="19">
        <v>1.30340183090993E-13</v>
      </c>
      <c r="Q35" s="19">
        <v>1.2423395645555499E-13</v>
      </c>
      <c r="R35" s="19">
        <v>1.2490009027033001E-13</v>
      </c>
      <c r="S35" s="19">
        <v>1.23234755733392E-13</v>
      </c>
      <c r="T35" s="19">
        <v>1.2490009027033001E-13</v>
      </c>
      <c r="U35" s="19">
        <v>1.2589929099249199E-13</v>
      </c>
      <c r="V35" s="19">
        <v>1.41553435639707E-13</v>
      </c>
      <c r="W35" s="19">
        <v>1.2390088954816699E-13</v>
      </c>
      <c r="X35" s="19">
        <v>1.27009514017117E-13</v>
      </c>
      <c r="Y35" s="19">
        <v>1.41553435639707E-13</v>
      </c>
      <c r="Z35" s="19">
        <v>1.2390088954816699E-13</v>
      </c>
      <c r="AA35" s="19">
        <v>1.27009514017117E-13</v>
      </c>
      <c r="AB35" s="19">
        <v>1.4166445794216899E-13</v>
      </c>
      <c r="AC35" s="19">
        <v>1.2390088954816699E-13</v>
      </c>
      <c r="AD35" s="19">
        <v>1.26121335597417E-13</v>
      </c>
      <c r="AE35" s="19">
        <v>1.41553435639707E-13</v>
      </c>
      <c r="AF35" s="19">
        <v>1.2390088954816699E-13</v>
      </c>
      <c r="AG35" s="19">
        <v>1.26121335597417E-13</v>
      </c>
      <c r="AH35" s="19">
        <v>1.41553435639707E-13</v>
      </c>
      <c r="AI35" s="19">
        <v>1.2390088954816699E-13</v>
      </c>
    </row>
    <row r="36" spans="1:35" x14ac:dyDescent="0.45">
      <c r="A36" s="19">
        <v>1.2179146580137899E-13</v>
      </c>
      <c r="B36" s="19">
        <v>1.1823875212257899E-13</v>
      </c>
      <c r="C36" s="19">
        <v>1.2179146580137899E-13</v>
      </c>
      <c r="D36" s="19">
        <v>1.1823875212257899E-13</v>
      </c>
      <c r="E36" s="19">
        <v>1.22013510406304E-13</v>
      </c>
      <c r="F36" s="19">
        <v>1.1868284133242901E-13</v>
      </c>
      <c r="G36" s="19">
        <v>1.2634338020234201E-13</v>
      </c>
      <c r="H36" s="19">
        <v>1.1823875212257899E-13</v>
      </c>
      <c r="I36" s="19">
        <v>1.26121335597417E-13</v>
      </c>
      <c r="J36" s="19">
        <v>1.1823875212257899E-13</v>
      </c>
      <c r="K36" s="19">
        <v>1.2279066652354201E-13</v>
      </c>
      <c r="L36" s="19">
        <v>1.2978507157867999E-13</v>
      </c>
      <c r="M36" s="19">
        <v>1.2512213487525499E-13</v>
      </c>
      <c r="N36" s="19">
        <v>1.2978507157867999E-13</v>
      </c>
      <c r="O36" s="19">
        <v>1.21458398893992E-13</v>
      </c>
      <c r="P36" s="19">
        <v>1.29452004671293E-13</v>
      </c>
      <c r="Q36" s="19">
        <v>1.24011911850629E-13</v>
      </c>
      <c r="R36" s="19">
        <v>1.2978507157867999E-13</v>
      </c>
      <c r="S36" s="19">
        <v>1.2512213487525499E-13</v>
      </c>
      <c r="T36" s="19">
        <v>1.2978507157867999E-13</v>
      </c>
      <c r="U36" s="19">
        <v>1.2623235789988E-13</v>
      </c>
      <c r="V36" s="19">
        <v>1.38666855775682E-13</v>
      </c>
      <c r="W36" s="19">
        <v>1.2367884494324201E-13</v>
      </c>
      <c r="X36" s="19">
        <v>1.22235555011229E-13</v>
      </c>
      <c r="Y36" s="19">
        <v>1.38666855775682E-13</v>
      </c>
      <c r="Z36" s="19">
        <v>1.2367884494324201E-13</v>
      </c>
      <c r="AA36" s="19">
        <v>1.2445600106048E-13</v>
      </c>
      <c r="AB36" s="19">
        <v>1.3700152123874399E-13</v>
      </c>
      <c r="AC36" s="19">
        <v>1.2390088954816699E-13</v>
      </c>
      <c r="AD36" s="19">
        <v>1.2512213487525499E-13</v>
      </c>
      <c r="AE36" s="19">
        <v>1.38666855775682E-13</v>
      </c>
      <c r="AF36" s="19">
        <v>1.2367884494324201E-13</v>
      </c>
      <c r="AG36" s="19">
        <v>1.2512213487525499E-13</v>
      </c>
      <c r="AH36" s="19">
        <v>1.38666855775682E-13</v>
      </c>
      <c r="AI36" s="19">
        <v>1.2367884494324201E-13</v>
      </c>
    </row>
    <row r="37" spans="1:35" x14ac:dyDescent="0.45">
      <c r="A37" s="19">
        <v>1.2279066652354201E-13</v>
      </c>
      <c r="B37" s="19">
        <v>1.1823875212257899E-13</v>
      </c>
      <c r="C37" s="19">
        <v>1.2279066652354201E-13</v>
      </c>
      <c r="D37" s="19">
        <v>1.1823875212257899E-13</v>
      </c>
      <c r="E37" s="19">
        <v>1.2267964422107899E-13</v>
      </c>
      <c r="F37" s="19">
        <v>1.1857181902996601E-13</v>
      </c>
      <c r="G37" s="19">
        <v>1.25566224085105E-13</v>
      </c>
      <c r="H37" s="19">
        <v>1.1823875212257899E-13</v>
      </c>
      <c r="I37" s="19">
        <v>1.2589929099249199E-13</v>
      </c>
      <c r="J37" s="19">
        <v>1.1823875212257899E-13</v>
      </c>
      <c r="K37" s="19">
        <v>1.2445600106048E-13</v>
      </c>
      <c r="L37" s="19">
        <v>1.2456702336294201E-13</v>
      </c>
      <c r="M37" s="19">
        <v>1.2545520178264201E-13</v>
      </c>
      <c r="N37" s="19">
        <v>1.2456702336294201E-13</v>
      </c>
      <c r="O37" s="19">
        <v>1.2545520178264201E-13</v>
      </c>
      <c r="P37" s="19">
        <v>1.2900791546144299E-13</v>
      </c>
      <c r="Q37" s="19">
        <v>1.2545520178264201E-13</v>
      </c>
      <c r="R37" s="19">
        <v>1.24122934153092E-13</v>
      </c>
      <c r="S37" s="19">
        <v>1.2545520178264201E-13</v>
      </c>
      <c r="T37" s="19">
        <v>1.24122934153092E-13</v>
      </c>
      <c r="U37" s="19">
        <v>1.2334577803585401E-13</v>
      </c>
      <c r="V37" s="19">
        <v>1.4177548024463201E-13</v>
      </c>
      <c r="W37" s="19">
        <v>1.2390088954816699E-13</v>
      </c>
      <c r="X37" s="19">
        <v>1.2512213487525499E-13</v>
      </c>
      <c r="Y37" s="19">
        <v>1.4177548024463201E-13</v>
      </c>
      <c r="Z37" s="19">
        <v>1.2390088954816699E-13</v>
      </c>
      <c r="AA37" s="19">
        <v>1.2301271112846699E-13</v>
      </c>
      <c r="AB37" s="19">
        <v>1.3988810110276899E-13</v>
      </c>
      <c r="AC37" s="19">
        <v>1.2390088954816699E-13</v>
      </c>
      <c r="AD37" s="19">
        <v>1.25233157177717E-13</v>
      </c>
      <c r="AE37" s="19">
        <v>1.4177548024463201E-13</v>
      </c>
      <c r="AF37" s="19">
        <v>1.2390088954816699E-13</v>
      </c>
      <c r="AG37" s="19">
        <v>1.25233157177717E-13</v>
      </c>
      <c r="AH37" s="19">
        <v>1.4177548024463201E-13</v>
      </c>
      <c r="AI37" s="19">
        <v>1.2390088954816699E-13</v>
      </c>
    </row>
    <row r="38" spans="1:35" x14ac:dyDescent="0.45">
      <c r="A38" s="19">
        <v>1.22013510406304E-13</v>
      </c>
      <c r="B38" s="19">
        <v>1.1823875212257899E-13</v>
      </c>
      <c r="C38" s="19">
        <v>1.2168044349891701E-13</v>
      </c>
      <c r="D38" s="19">
        <v>1.1823875212257899E-13</v>
      </c>
      <c r="E38" s="19">
        <v>1.2101430968414201E-13</v>
      </c>
      <c r="F38" s="19">
        <v>1.1868284133242901E-13</v>
      </c>
      <c r="G38" s="19">
        <v>1.26454402504805E-13</v>
      </c>
      <c r="H38" s="19">
        <v>1.1823875212257899E-13</v>
      </c>
      <c r="I38" s="19">
        <v>1.2678746941219199E-13</v>
      </c>
      <c r="J38" s="19">
        <v>1.1823875212257899E-13</v>
      </c>
      <c r="K38" s="19">
        <v>1.26454402504805E-13</v>
      </c>
      <c r="L38" s="19">
        <v>1.3189449532546799E-13</v>
      </c>
      <c r="M38" s="19">
        <v>1.24122934153092E-13</v>
      </c>
      <c r="N38" s="19">
        <v>1.3189449532546799E-13</v>
      </c>
      <c r="O38" s="19">
        <v>1.23456800338317E-13</v>
      </c>
      <c r="P38" s="19">
        <v>1.3278267374516799E-13</v>
      </c>
      <c r="Q38" s="19">
        <v>1.23456800338317E-13</v>
      </c>
      <c r="R38" s="19">
        <v>1.3189449532546799E-13</v>
      </c>
      <c r="S38" s="19">
        <v>1.2456702336294201E-13</v>
      </c>
      <c r="T38" s="19">
        <v>1.3189449532546799E-13</v>
      </c>
      <c r="U38" s="19">
        <v>1.2534417948018E-13</v>
      </c>
      <c r="V38" s="19">
        <v>1.47548639972683E-13</v>
      </c>
      <c r="W38" s="19">
        <v>1.2390088954816699E-13</v>
      </c>
      <c r="X38" s="19">
        <v>1.25566224085105E-13</v>
      </c>
      <c r="Y38" s="19">
        <v>1.47548639972683E-13</v>
      </c>
      <c r="Z38" s="19">
        <v>1.2390088954816699E-13</v>
      </c>
      <c r="AA38" s="19">
        <v>1.2423395645555499E-13</v>
      </c>
      <c r="AB38" s="19">
        <v>1.4299672557172001E-13</v>
      </c>
      <c r="AC38" s="19">
        <v>1.2390088954816699E-13</v>
      </c>
      <c r="AD38" s="19">
        <v>1.2578826869003001E-13</v>
      </c>
      <c r="AE38" s="19">
        <v>1.47548639972683E-13</v>
      </c>
      <c r="AF38" s="19">
        <v>1.2390088954816699E-13</v>
      </c>
      <c r="AG38" s="19">
        <v>1.2578826869003001E-13</v>
      </c>
      <c r="AH38" s="19">
        <v>1.47548639972683E-13</v>
      </c>
      <c r="AI38" s="19">
        <v>1.2390088954816699E-13</v>
      </c>
    </row>
    <row r="39" spans="1:35" x14ac:dyDescent="0.45">
      <c r="A39" s="19">
        <v>1.22346577313692E-13</v>
      </c>
      <c r="B39" s="19">
        <v>1.1823875212257899E-13</v>
      </c>
      <c r="C39" s="19">
        <v>1.22346577313692E-13</v>
      </c>
      <c r="D39" s="19">
        <v>1.1823875212257899E-13</v>
      </c>
      <c r="E39" s="19">
        <v>1.24344978758017E-13</v>
      </c>
      <c r="F39" s="19">
        <v>1.1868284133242901E-13</v>
      </c>
      <c r="G39" s="19">
        <v>1.2689849171465499E-13</v>
      </c>
      <c r="H39" s="19">
        <v>1.1823875212257899E-13</v>
      </c>
      <c r="I39" s="19">
        <v>1.26454402504805E-13</v>
      </c>
      <c r="J39" s="19">
        <v>1.1823875212257899E-13</v>
      </c>
      <c r="K39" s="19">
        <v>1.2456702336294201E-13</v>
      </c>
      <c r="L39" s="19">
        <v>1.28563826251593E-13</v>
      </c>
      <c r="M39" s="19">
        <v>1.2334577803585401E-13</v>
      </c>
      <c r="N39" s="19">
        <v>1.28563826251593E-13</v>
      </c>
      <c r="O39" s="19">
        <v>1.22235555011229E-13</v>
      </c>
      <c r="P39" s="19">
        <v>1.2800871473927999E-13</v>
      </c>
      <c r="Q39" s="19">
        <v>1.2589929099249199E-13</v>
      </c>
      <c r="R39" s="19">
        <v>1.28563826251593E-13</v>
      </c>
      <c r="S39" s="19">
        <v>1.2367884494324201E-13</v>
      </c>
      <c r="T39" s="19">
        <v>1.28563826251593E-13</v>
      </c>
      <c r="U39" s="19">
        <v>1.24122934153092E-13</v>
      </c>
      <c r="V39" s="19">
        <v>1.4177548024463201E-13</v>
      </c>
      <c r="W39" s="19">
        <v>1.2390088954816699E-13</v>
      </c>
      <c r="X39" s="19">
        <v>1.2656542480726701E-13</v>
      </c>
      <c r="Y39" s="19">
        <v>1.4177548024463201E-13</v>
      </c>
      <c r="Z39" s="19">
        <v>1.2390088954816699E-13</v>
      </c>
      <c r="AA39" s="19">
        <v>1.25566224085105E-13</v>
      </c>
      <c r="AB39" s="19">
        <v>1.3666845433135599E-13</v>
      </c>
      <c r="AC39" s="19">
        <v>1.2390088954816699E-13</v>
      </c>
      <c r="AD39" s="19">
        <v>1.24678045665405E-13</v>
      </c>
      <c r="AE39" s="19">
        <v>1.4177548024463201E-13</v>
      </c>
      <c r="AF39" s="19">
        <v>1.2390088954816699E-13</v>
      </c>
      <c r="AG39" s="19">
        <v>1.24678045665405E-13</v>
      </c>
      <c r="AH39" s="19">
        <v>1.4177548024463201E-13</v>
      </c>
      <c r="AI39" s="19">
        <v>1.2390088954816699E-13</v>
      </c>
    </row>
    <row r="40" spans="1:35" x14ac:dyDescent="0.45">
      <c r="A40" s="19">
        <v>1.23234755733392E-13</v>
      </c>
      <c r="B40" s="19">
        <v>1.1823875212257899E-13</v>
      </c>
      <c r="C40" s="19">
        <v>1.2423395645555499E-13</v>
      </c>
      <c r="D40" s="19">
        <v>1.1823875212257899E-13</v>
      </c>
      <c r="E40" s="19">
        <v>1.2101430968414201E-13</v>
      </c>
      <c r="F40" s="19">
        <v>1.18460796727504E-13</v>
      </c>
      <c r="G40" s="19">
        <v>1.2545520178264201E-13</v>
      </c>
      <c r="H40" s="19">
        <v>1.1823875212257899E-13</v>
      </c>
      <c r="I40" s="19">
        <v>1.2656542480726701E-13</v>
      </c>
      <c r="J40" s="19">
        <v>1.1823875212257899E-13</v>
      </c>
      <c r="K40" s="19">
        <v>1.2423395645555499E-13</v>
      </c>
      <c r="L40" s="19">
        <v>1.27342580924505E-13</v>
      </c>
      <c r="M40" s="19">
        <v>1.2423395645555499E-13</v>
      </c>
      <c r="N40" s="19">
        <v>1.27342580924505E-13</v>
      </c>
      <c r="O40" s="19">
        <v>1.2445600106048E-13</v>
      </c>
      <c r="P40" s="19">
        <v>1.2811973704174299E-13</v>
      </c>
      <c r="Q40" s="19">
        <v>1.2356782264077899E-13</v>
      </c>
      <c r="R40" s="19">
        <v>1.27342580924505E-13</v>
      </c>
      <c r="S40" s="19">
        <v>1.23123733430929E-13</v>
      </c>
      <c r="T40" s="19">
        <v>1.27342580924505E-13</v>
      </c>
      <c r="U40" s="19">
        <v>1.26454402504805E-13</v>
      </c>
      <c r="V40" s="19">
        <v>1.4210854715202001E-13</v>
      </c>
      <c r="W40" s="19">
        <v>1.2390088954816699E-13</v>
      </c>
      <c r="X40" s="19">
        <v>1.26454402504805E-13</v>
      </c>
      <c r="Y40" s="19">
        <v>1.4210854715202001E-13</v>
      </c>
      <c r="Z40" s="19">
        <v>1.2390088954816699E-13</v>
      </c>
      <c r="AA40" s="19">
        <v>1.24344978758017E-13</v>
      </c>
      <c r="AB40" s="19">
        <v>1.4466206010865699E-13</v>
      </c>
      <c r="AC40" s="19">
        <v>1.2390088954816699E-13</v>
      </c>
      <c r="AD40" s="19">
        <v>1.23789867245704E-13</v>
      </c>
      <c r="AE40" s="19">
        <v>1.4210854715202001E-13</v>
      </c>
      <c r="AF40" s="19">
        <v>1.2390088954816699E-13</v>
      </c>
      <c r="AG40" s="19">
        <v>1.23789867245704E-13</v>
      </c>
      <c r="AH40" s="19">
        <v>1.4210854715202001E-13</v>
      </c>
      <c r="AI40" s="19">
        <v>1.2390088954816699E-13</v>
      </c>
    </row>
    <row r="41" spans="1:35" x14ac:dyDescent="0.45">
      <c r="A41" s="19">
        <v>1.2212453270876699E-13</v>
      </c>
      <c r="B41" s="19">
        <v>1.1823875212257899E-13</v>
      </c>
      <c r="C41" s="19">
        <v>1.2212453270876699E-13</v>
      </c>
      <c r="D41" s="19">
        <v>1.1823875212257899E-13</v>
      </c>
      <c r="E41" s="19">
        <v>1.21458398893992E-13</v>
      </c>
      <c r="F41" s="19">
        <v>1.19348975147204E-13</v>
      </c>
      <c r="G41" s="19">
        <v>1.25566224085105E-13</v>
      </c>
      <c r="H41" s="19">
        <v>1.1823875212257899E-13</v>
      </c>
      <c r="I41" s="19">
        <v>1.2712053631957999E-13</v>
      </c>
      <c r="J41" s="19">
        <v>1.1823875212257899E-13</v>
      </c>
      <c r="K41" s="19">
        <v>1.2423395645555499E-13</v>
      </c>
      <c r="L41" s="19">
        <v>1.3467005288703101E-13</v>
      </c>
      <c r="M41" s="19">
        <v>1.2667644710973001E-13</v>
      </c>
      <c r="N41" s="19">
        <v>1.3666845433135599E-13</v>
      </c>
      <c r="O41" s="19">
        <v>1.2601031329495499E-13</v>
      </c>
      <c r="P41" s="19">
        <v>1.3722356584366899E-13</v>
      </c>
      <c r="Q41" s="19">
        <v>1.2334577803585401E-13</v>
      </c>
      <c r="R41" s="19">
        <v>1.3467005288703101E-13</v>
      </c>
      <c r="S41" s="19">
        <v>1.2534417948018E-13</v>
      </c>
      <c r="T41" s="19">
        <v>1.3467005288703101E-13</v>
      </c>
      <c r="U41" s="19">
        <v>1.2212453270876699E-13</v>
      </c>
      <c r="V41" s="19">
        <v>1.5831780331154699E-13</v>
      </c>
      <c r="W41" s="19">
        <v>1.2390088954816699E-13</v>
      </c>
      <c r="X41" s="19">
        <v>1.22346577313692E-13</v>
      </c>
      <c r="Y41" s="19">
        <v>1.5831780331154699E-13</v>
      </c>
      <c r="Z41" s="19">
        <v>1.2390088954816699E-13</v>
      </c>
      <c r="AA41" s="19">
        <v>1.24122934153092E-13</v>
      </c>
      <c r="AB41" s="19">
        <v>1.6275869541004699E-13</v>
      </c>
      <c r="AC41" s="19">
        <v>1.2390088954816699E-13</v>
      </c>
      <c r="AD41" s="19">
        <v>1.2512213487525499E-13</v>
      </c>
      <c r="AE41" s="19">
        <v>1.5831780331154699E-13</v>
      </c>
      <c r="AF41" s="19">
        <v>1.2390088954816699E-13</v>
      </c>
      <c r="AG41" s="19">
        <v>1.2512213487525499E-13</v>
      </c>
      <c r="AH41" s="19">
        <v>1.5831780331154699E-13</v>
      </c>
      <c r="AI41" s="19">
        <v>1.2390088954816699E-13</v>
      </c>
    </row>
    <row r="42" spans="1:35" x14ac:dyDescent="0.45">
      <c r="A42" s="19">
        <v>1.2390088954816699E-13</v>
      </c>
      <c r="B42" s="19">
        <v>1.1823875212257899E-13</v>
      </c>
      <c r="C42" s="19">
        <v>1.22568621918617E-13</v>
      </c>
      <c r="D42" s="19">
        <v>1.1823875212257899E-13</v>
      </c>
      <c r="E42" s="19">
        <v>1.21458398893992E-13</v>
      </c>
      <c r="F42" s="19">
        <v>1.1890488593735399E-13</v>
      </c>
      <c r="G42" s="19">
        <v>1.2623235789988E-13</v>
      </c>
      <c r="H42" s="19">
        <v>1.1823875212257899E-13</v>
      </c>
      <c r="I42" s="19">
        <v>1.26454402504805E-13</v>
      </c>
      <c r="J42" s="19">
        <v>1.1823875212257899E-13</v>
      </c>
      <c r="K42" s="19">
        <v>1.2245759961615401E-13</v>
      </c>
      <c r="L42" s="19">
        <v>1.2878587085651801E-13</v>
      </c>
      <c r="M42" s="19">
        <v>1.2334577803585401E-13</v>
      </c>
      <c r="N42" s="19">
        <v>1.2878587085651801E-13</v>
      </c>
      <c r="O42" s="19">
        <v>1.23123733430929E-13</v>
      </c>
      <c r="P42" s="19">
        <v>1.3133938381315599E-13</v>
      </c>
      <c r="Q42" s="19">
        <v>1.24344978758017E-13</v>
      </c>
      <c r="R42" s="19">
        <v>1.2878587085651801E-13</v>
      </c>
      <c r="S42" s="19">
        <v>1.2390088954816699E-13</v>
      </c>
      <c r="T42" s="19">
        <v>1.2878587085651801E-13</v>
      </c>
      <c r="U42" s="19">
        <v>1.2367884494324201E-13</v>
      </c>
      <c r="V42" s="19">
        <v>1.3289369604763101E-13</v>
      </c>
      <c r="W42" s="19">
        <v>1.2390088954816699E-13</v>
      </c>
      <c r="X42" s="19">
        <v>1.2745360322696701E-13</v>
      </c>
      <c r="Y42" s="19">
        <v>1.3289369604763101E-13</v>
      </c>
      <c r="Z42" s="19">
        <v>1.2390088954816699E-13</v>
      </c>
      <c r="AA42" s="19">
        <v>1.2490009027033001E-13</v>
      </c>
      <c r="AB42" s="19">
        <v>1.2978507157867999E-13</v>
      </c>
      <c r="AC42" s="19">
        <v>1.2390088954816699E-13</v>
      </c>
      <c r="AD42" s="19">
        <v>1.23234755733392E-13</v>
      </c>
      <c r="AE42" s="19">
        <v>1.3289369604763101E-13</v>
      </c>
      <c r="AF42" s="19">
        <v>1.2390088954816699E-13</v>
      </c>
      <c r="AG42" s="19">
        <v>1.23234755733392E-13</v>
      </c>
      <c r="AH42" s="19">
        <v>1.3289369604763101E-13</v>
      </c>
      <c r="AI42" s="19">
        <v>1.2390088954816699E-13</v>
      </c>
    </row>
    <row r="43" spans="1:35" x14ac:dyDescent="0.45">
      <c r="A43" s="19">
        <v>1.2423395645555499E-13</v>
      </c>
      <c r="B43" s="19">
        <v>1.1823875212257899E-13</v>
      </c>
      <c r="C43" s="19">
        <v>1.2301271112846699E-13</v>
      </c>
      <c r="D43" s="19">
        <v>1.1823875212257899E-13</v>
      </c>
      <c r="E43" s="19">
        <v>1.2356782264077899E-13</v>
      </c>
      <c r="F43" s="19">
        <v>1.18460796727504E-13</v>
      </c>
      <c r="G43" s="19">
        <v>1.26121335597417E-13</v>
      </c>
      <c r="H43" s="19">
        <v>1.1823875212257899E-13</v>
      </c>
      <c r="I43" s="19">
        <v>1.2601031329495499E-13</v>
      </c>
      <c r="J43" s="19">
        <v>1.1823875212257899E-13</v>
      </c>
      <c r="K43" s="19">
        <v>1.25011112572792E-13</v>
      </c>
      <c r="L43" s="19">
        <v>1.3200551762793101E-13</v>
      </c>
      <c r="M43" s="19">
        <v>1.2423395645555499E-13</v>
      </c>
      <c r="N43" s="19">
        <v>1.3200551762793101E-13</v>
      </c>
      <c r="O43" s="19">
        <v>1.23789867245704E-13</v>
      </c>
      <c r="P43" s="19">
        <v>1.26454402504805E-13</v>
      </c>
      <c r="Q43" s="19">
        <v>1.2578826869003001E-13</v>
      </c>
      <c r="R43" s="19">
        <v>1.3200551762793101E-13</v>
      </c>
      <c r="S43" s="19">
        <v>1.2534417948018E-13</v>
      </c>
      <c r="T43" s="19">
        <v>1.3200551762793101E-13</v>
      </c>
      <c r="U43" s="19">
        <v>1.2634338020234201E-13</v>
      </c>
      <c r="V43" s="19">
        <v>1.4321877017664499E-13</v>
      </c>
      <c r="W43" s="19">
        <v>1.2390088954816699E-13</v>
      </c>
      <c r="X43" s="19">
        <v>1.25233157177717E-13</v>
      </c>
      <c r="Y43" s="19">
        <v>1.4321877017664499E-13</v>
      </c>
      <c r="Z43" s="19">
        <v>1.2390088954816699E-13</v>
      </c>
      <c r="AA43" s="19">
        <v>1.2545520178264201E-13</v>
      </c>
      <c r="AB43" s="19">
        <v>1.4188650254709501E-13</v>
      </c>
      <c r="AC43" s="19">
        <v>1.2390088954816699E-13</v>
      </c>
      <c r="AD43" s="19">
        <v>1.2490009027033001E-13</v>
      </c>
      <c r="AE43" s="19">
        <v>1.4321877017664499E-13</v>
      </c>
      <c r="AF43" s="19">
        <v>1.2390088954816699E-13</v>
      </c>
      <c r="AG43" s="19">
        <v>1.2490009027033001E-13</v>
      </c>
      <c r="AH43" s="19">
        <v>1.4321877017664499E-13</v>
      </c>
      <c r="AI43" s="19">
        <v>1.2390088954816699E-13</v>
      </c>
    </row>
    <row r="44" spans="1:35" x14ac:dyDescent="0.45">
      <c r="A44" s="19">
        <v>1.21125331986604E-13</v>
      </c>
      <c r="B44" s="19">
        <v>1.1823875212257899E-13</v>
      </c>
      <c r="C44" s="19">
        <v>1.2179146580137899E-13</v>
      </c>
      <c r="D44" s="19">
        <v>1.1823875212257899E-13</v>
      </c>
      <c r="E44" s="19">
        <v>1.19904086659516E-13</v>
      </c>
      <c r="F44" s="19">
        <v>1.1890488593735399E-13</v>
      </c>
      <c r="G44" s="19">
        <v>1.2656542480726701E-13</v>
      </c>
      <c r="H44" s="19">
        <v>1.1823875212257899E-13</v>
      </c>
      <c r="I44" s="19">
        <v>1.26454402504805E-13</v>
      </c>
      <c r="J44" s="19">
        <v>1.1823875212257899E-13</v>
      </c>
      <c r="K44" s="19">
        <v>1.2445600106048E-13</v>
      </c>
      <c r="L44" s="19">
        <v>1.2867484855405501E-13</v>
      </c>
      <c r="M44" s="19">
        <v>1.2545520178264201E-13</v>
      </c>
      <c r="N44" s="19">
        <v>1.2867484855405501E-13</v>
      </c>
      <c r="O44" s="19">
        <v>1.2367884494324201E-13</v>
      </c>
      <c r="P44" s="19">
        <v>1.33337785257481E-13</v>
      </c>
      <c r="Q44" s="19">
        <v>1.24344978758017E-13</v>
      </c>
      <c r="R44" s="19">
        <v>1.2867484855405501E-13</v>
      </c>
      <c r="S44" s="19">
        <v>1.2356782264077899E-13</v>
      </c>
      <c r="T44" s="19">
        <v>1.2867484855405501E-13</v>
      </c>
      <c r="U44" s="19">
        <v>1.24678045665405E-13</v>
      </c>
      <c r="V44" s="19">
        <v>1.4055423491754401E-13</v>
      </c>
      <c r="W44" s="19">
        <v>1.2390088954816699E-13</v>
      </c>
      <c r="X44" s="19">
        <v>1.24678045665405E-13</v>
      </c>
      <c r="Y44" s="19">
        <v>1.4055423491754401E-13</v>
      </c>
      <c r="Z44" s="19">
        <v>1.2390088954816699E-13</v>
      </c>
      <c r="AA44" s="19">
        <v>1.23123733430929E-13</v>
      </c>
      <c r="AB44" s="19">
        <v>1.3378187446733101E-13</v>
      </c>
      <c r="AC44" s="19">
        <v>1.2390088954816699E-13</v>
      </c>
      <c r="AD44" s="19">
        <v>1.2634338020234201E-13</v>
      </c>
      <c r="AE44" s="19">
        <v>1.4055423491754401E-13</v>
      </c>
      <c r="AF44" s="19">
        <v>1.2390088954816699E-13</v>
      </c>
      <c r="AG44" s="19">
        <v>1.2634338020234201E-13</v>
      </c>
      <c r="AH44" s="19">
        <v>1.4055423491754401E-13</v>
      </c>
      <c r="AI44" s="19">
        <v>1.2390088954816699E-13</v>
      </c>
    </row>
    <row r="45" spans="1:35" x14ac:dyDescent="0.45">
      <c r="A45" s="19">
        <v>1.21347376591529E-13</v>
      </c>
      <c r="B45" s="19">
        <v>1.1823875212257899E-13</v>
      </c>
      <c r="C45" s="19">
        <v>1.2279066652354201E-13</v>
      </c>
      <c r="D45" s="19">
        <v>1.1823875212257899E-13</v>
      </c>
      <c r="E45" s="19">
        <v>1.2034817586936601E-13</v>
      </c>
      <c r="F45" s="19">
        <v>1.1890488593735399E-13</v>
      </c>
      <c r="G45" s="19">
        <v>1.2667644710973001E-13</v>
      </c>
      <c r="H45" s="19">
        <v>1.1823875212257899E-13</v>
      </c>
      <c r="I45" s="19">
        <v>1.2689849171465499E-13</v>
      </c>
      <c r="J45" s="19">
        <v>1.1823875212257899E-13</v>
      </c>
      <c r="K45" s="19">
        <v>1.23234755733392E-13</v>
      </c>
      <c r="L45" s="19">
        <v>1.3100631690576799E-13</v>
      </c>
      <c r="M45" s="19">
        <v>1.2601031329495499E-13</v>
      </c>
      <c r="N45" s="19">
        <v>1.32338584535318E-13</v>
      </c>
      <c r="O45" s="19">
        <v>1.2478906796786699E-13</v>
      </c>
      <c r="P45" s="19">
        <v>1.3078427230084301E-13</v>
      </c>
      <c r="Q45" s="19">
        <v>1.2445600106048E-13</v>
      </c>
      <c r="R45" s="19">
        <v>1.3100631690576799E-13</v>
      </c>
      <c r="S45" s="19">
        <v>1.2356782264077899E-13</v>
      </c>
      <c r="T45" s="19">
        <v>1.3100631690576799E-13</v>
      </c>
      <c r="U45" s="19">
        <v>1.2589929099249199E-13</v>
      </c>
      <c r="V45" s="19">
        <v>1.6064927166326E-13</v>
      </c>
      <c r="W45" s="19">
        <v>1.2390088954816699E-13</v>
      </c>
      <c r="X45" s="19">
        <v>1.25233157177717E-13</v>
      </c>
      <c r="Y45" s="19">
        <v>1.6064927166326E-13</v>
      </c>
      <c r="Z45" s="19">
        <v>1.2390088954816699E-13</v>
      </c>
      <c r="AA45" s="19">
        <v>1.24011911850629E-13</v>
      </c>
      <c r="AB45" s="19">
        <v>1.5720758028692199E-13</v>
      </c>
      <c r="AC45" s="19">
        <v>1.2390088954816699E-13</v>
      </c>
      <c r="AD45" s="19">
        <v>1.2423395645555499E-13</v>
      </c>
      <c r="AE45" s="19">
        <v>1.6064927166326E-13</v>
      </c>
      <c r="AF45" s="19">
        <v>1.2390088954816699E-13</v>
      </c>
      <c r="AG45" s="19">
        <v>1.2423395645555499E-13</v>
      </c>
      <c r="AH45" s="19">
        <v>1.6064927166326E-13</v>
      </c>
      <c r="AI45" s="19">
        <v>1.2390088954816699E-13</v>
      </c>
    </row>
    <row r="46" spans="1:35" x14ac:dyDescent="0.45">
      <c r="A46" s="19">
        <v>1.24122934153092E-13</v>
      </c>
      <c r="B46" s="19">
        <v>1.1823875212257899E-13</v>
      </c>
      <c r="C46" s="19">
        <v>1.22346577313692E-13</v>
      </c>
      <c r="D46" s="19">
        <v>1.1823875212257899E-13</v>
      </c>
      <c r="E46" s="19">
        <v>1.22013510406304E-13</v>
      </c>
      <c r="F46" s="19">
        <v>1.1868284133242901E-13</v>
      </c>
      <c r="G46" s="19">
        <v>1.26121335597417E-13</v>
      </c>
      <c r="H46" s="19">
        <v>1.1823875212257899E-13</v>
      </c>
      <c r="I46" s="19">
        <v>1.2667644710973001E-13</v>
      </c>
      <c r="J46" s="19">
        <v>1.1823875212257899E-13</v>
      </c>
      <c r="K46" s="19">
        <v>1.2678746941219199E-13</v>
      </c>
      <c r="L46" s="19">
        <v>1.26454402504805E-13</v>
      </c>
      <c r="M46" s="19">
        <v>1.23234755733392E-13</v>
      </c>
      <c r="N46" s="19">
        <v>1.26454402504805E-13</v>
      </c>
      <c r="O46" s="19">
        <v>1.2656542480726701E-13</v>
      </c>
      <c r="P46" s="19">
        <v>1.2712053631957999E-13</v>
      </c>
      <c r="Q46" s="19">
        <v>1.2423395645555499E-13</v>
      </c>
      <c r="R46" s="19">
        <v>1.26454402504805E-13</v>
      </c>
      <c r="S46" s="19">
        <v>1.24011911850629E-13</v>
      </c>
      <c r="T46" s="19">
        <v>1.26454402504805E-13</v>
      </c>
      <c r="U46" s="19">
        <v>1.2723155862204201E-13</v>
      </c>
      <c r="V46" s="19">
        <v>1.2756462552943001E-13</v>
      </c>
      <c r="W46" s="19">
        <v>1.2390088954816699E-13</v>
      </c>
      <c r="X46" s="19">
        <v>1.24122934153092E-13</v>
      </c>
      <c r="Y46" s="19">
        <v>1.2756462552943001E-13</v>
      </c>
      <c r="Z46" s="19">
        <v>1.2390088954816699E-13</v>
      </c>
      <c r="AA46" s="19">
        <v>1.2423395645555499E-13</v>
      </c>
      <c r="AB46" s="19">
        <v>1.2656542480726701E-13</v>
      </c>
      <c r="AC46" s="19">
        <v>1.2390088954816699E-13</v>
      </c>
      <c r="AD46" s="19">
        <v>1.25011112572792E-13</v>
      </c>
      <c r="AE46" s="19">
        <v>1.2756462552943001E-13</v>
      </c>
      <c r="AF46" s="19">
        <v>1.2390088954816699E-13</v>
      </c>
      <c r="AG46" s="19">
        <v>1.25011112572792E-13</v>
      </c>
      <c r="AH46" s="19">
        <v>1.2756462552943001E-13</v>
      </c>
      <c r="AI46" s="19">
        <v>1.2390088954816699E-13</v>
      </c>
    </row>
    <row r="47" spans="1:35" x14ac:dyDescent="0.45">
      <c r="A47" s="19">
        <v>1.2245759961615401E-13</v>
      </c>
      <c r="B47" s="19">
        <v>1.1823875212257899E-13</v>
      </c>
      <c r="C47" s="19">
        <v>1.24122934153092E-13</v>
      </c>
      <c r="D47" s="19">
        <v>1.1823875212257899E-13</v>
      </c>
      <c r="E47" s="19">
        <v>1.2168044349891701E-13</v>
      </c>
      <c r="F47" s="19">
        <v>1.18460796727504E-13</v>
      </c>
      <c r="G47" s="19">
        <v>1.2712053631957999E-13</v>
      </c>
      <c r="H47" s="19">
        <v>1.1823875212257899E-13</v>
      </c>
      <c r="I47" s="19">
        <v>1.26454402504805E-13</v>
      </c>
      <c r="J47" s="19">
        <v>1.1823875212257899E-13</v>
      </c>
      <c r="K47" s="19">
        <v>1.2490009027033001E-13</v>
      </c>
      <c r="L47" s="19">
        <v>1.2623235789988E-13</v>
      </c>
      <c r="M47" s="19">
        <v>1.2490009027033001E-13</v>
      </c>
      <c r="N47" s="19">
        <v>1.2623235789988E-13</v>
      </c>
      <c r="O47" s="19">
        <v>1.22901688826004E-13</v>
      </c>
      <c r="P47" s="19">
        <v>1.2578826869003001E-13</v>
      </c>
      <c r="Q47" s="19">
        <v>1.2267964422107899E-13</v>
      </c>
      <c r="R47" s="19">
        <v>1.2623235789988E-13</v>
      </c>
      <c r="S47" s="19">
        <v>1.2334577803585401E-13</v>
      </c>
      <c r="T47" s="19">
        <v>1.2623235789988E-13</v>
      </c>
      <c r="U47" s="19">
        <v>1.2334577803585401E-13</v>
      </c>
      <c r="V47" s="19">
        <v>1.26121335597417E-13</v>
      </c>
      <c r="W47" s="19">
        <v>1.2390088954816699E-13</v>
      </c>
      <c r="X47" s="19">
        <v>1.2490009027033001E-13</v>
      </c>
      <c r="Y47" s="19">
        <v>1.26121335597417E-13</v>
      </c>
      <c r="Z47" s="19">
        <v>1.2390088954816699E-13</v>
      </c>
      <c r="AA47" s="19">
        <v>1.24344978758017E-13</v>
      </c>
      <c r="AB47" s="19">
        <v>1.3256062914024301E-13</v>
      </c>
      <c r="AC47" s="19">
        <v>1.2390088954816699E-13</v>
      </c>
      <c r="AD47" s="19">
        <v>1.2456702336294201E-13</v>
      </c>
      <c r="AE47" s="19">
        <v>1.26121335597417E-13</v>
      </c>
      <c r="AF47" s="19">
        <v>1.2390088954816699E-13</v>
      </c>
      <c r="AG47" s="19">
        <v>1.2456702336294201E-13</v>
      </c>
      <c r="AH47" s="19">
        <v>1.26121335597417E-13</v>
      </c>
      <c r="AI47" s="19">
        <v>1.2390088954816699E-13</v>
      </c>
    </row>
    <row r="48" spans="1:35" x14ac:dyDescent="0.45">
      <c r="A48" s="19">
        <v>1.21125331986604E-13</v>
      </c>
      <c r="B48" s="19">
        <v>1.1823875212257899E-13</v>
      </c>
      <c r="C48" s="19">
        <v>1.2301271112846699E-13</v>
      </c>
      <c r="D48" s="19">
        <v>1.1823875212257899E-13</v>
      </c>
      <c r="E48" s="19">
        <v>1.22235555011229E-13</v>
      </c>
      <c r="F48" s="19">
        <v>1.1890488593735399E-13</v>
      </c>
      <c r="G48" s="19">
        <v>1.2778667013435499E-13</v>
      </c>
      <c r="H48" s="19">
        <v>1.1823875212257899E-13</v>
      </c>
      <c r="I48" s="19">
        <v>1.2567724638756699E-13</v>
      </c>
      <c r="J48" s="19">
        <v>1.1823875212257899E-13</v>
      </c>
      <c r="K48" s="19">
        <v>1.23123733430929E-13</v>
      </c>
      <c r="L48" s="19">
        <v>1.3600232051658099E-13</v>
      </c>
      <c r="M48" s="19">
        <v>1.2367884494324201E-13</v>
      </c>
      <c r="N48" s="19">
        <v>1.3600232051658099E-13</v>
      </c>
      <c r="O48" s="19">
        <v>1.2545520178264201E-13</v>
      </c>
      <c r="P48" s="19">
        <v>1.3977707880030701E-13</v>
      </c>
      <c r="Q48" s="19">
        <v>1.2545520178264201E-13</v>
      </c>
      <c r="R48" s="19">
        <v>1.3555823130673101E-13</v>
      </c>
      <c r="S48" s="19">
        <v>1.25233157177717E-13</v>
      </c>
      <c r="T48" s="19">
        <v>1.3555823130673101E-13</v>
      </c>
      <c r="U48" s="19">
        <v>1.26454402504805E-13</v>
      </c>
      <c r="V48" s="19">
        <v>1.5099033134902101E-13</v>
      </c>
      <c r="W48" s="19">
        <v>1.2390088954816699E-13</v>
      </c>
      <c r="X48" s="19">
        <v>1.23789867245704E-13</v>
      </c>
      <c r="Y48" s="19">
        <v>1.5099033134902101E-13</v>
      </c>
      <c r="Z48" s="19">
        <v>1.2390088954816699E-13</v>
      </c>
      <c r="AA48" s="19">
        <v>1.2423395645555499E-13</v>
      </c>
      <c r="AB48" s="19">
        <v>1.5121237595394599E-13</v>
      </c>
      <c r="AC48" s="19">
        <v>1.2390088954816699E-13</v>
      </c>
      <c r="AD48" s="19">
        <v>1.2390088954816699E-13</v>
      </c>
      <c r="AE48" s="19">
        <v>1.5099033134902101E-13</v>
      </c>
      <c r="AF48" s="19">
        <v>1.2390088954816699E-13</v>
      </c>
      <c r="AG48" s="19">
        <v>1.2390088954816699E-13</v>
      </c>
      <c r="AH48" s="19">
        <v>1.5099033134902101E-13</v>
      </c>
      <c r="AI48" s="19">
        <v>1.2390088954816699E-13</v>
      </c>
    </row>
    <row r="49" spans="1:35" x14ac:dyDescent="0.45">
      <c r="A49" s="19">
        <v>1.22901688826004E-13</v>
      </c>
      <c r="B49" s="19">
        <v>1.1823875212257899E-13</v>
      </c>
      <c r="C49" s="19">
        <v>1.2190248810384201E-13</v>
      </c>
      <c r="D49" s="19">
        <v>1.1823875212257899E-13</v>
      </c>
      <c r="E49" s="19">
        <v>1.2190248810384201E-13</v>
      </c>
      <c r="F49" s="19">
        <v>1.1890488593735399E-13</v>
      </c>
      <c r="G49" s="19">
        <v>1.26454402504805E-13</v>
      </c>
      <c r="H49" s="19">
        <v>1.1823875212257899E-13</v>
      </c>
      <c r="I49" s="19">
        <v>1.27342580924505E-13</v>
      </c>
      <c r="J49" s="19">
        <v>1.1823875212257899E-13</v>
      </c>
      <c r="K49" s="19">
        <v>1.2545520178264201E-13</v>
      </c>
      <c r="L49" s="19">
        <v>1.2545520178264201E-13</v>
      </c>
      <c r="M49" s="19">
        <v>1.2156942119645401E-13</v>
      </c>
      <c r="N49" s="19">
        <v>1.2545520178264201E-13</v>
      </c>
      <c r="O49" s="19">
        <v>1.25233157177717E-13</v>
      </c>
      <c r="P49" s="19">
        <v>1.3100631690576799E-13</v>
      </c>
      <c r="Q49" s="19">
        <v>1.2279066652354201E-13</v>
      </c>
      <c r="R49" s="19">
        <v>1.2545520178264201E-13</v>
      </c>
      <c r="S49" s="19">
        <v>1.24344978758017E-13</v>
      </c>
      <c r="T49" s="19">
        <v>1.2545520178264201E-13</v>
      </c>
      <c r="U49" s="19">
        <v>1.25233157177717E-13</v>
      </c>
      <c r="V49" s="19">
        <v>1.31561428418081E-13</v>
      </c>
      <c r="W49" s="19">
        <v>1.2390088954816699E-13</v>
      </c>
      <c r="X49" s="19">
        <v>1.25233157177717E-13</v>
      </c>
      <c r="Y49" s="19">
        <v>1.31561428418081E-13</v>
      </c>
      <c r="Z49" s="19">
        <v>1.2390088954816699E-13</v>
      </c>
      <c r="AA49" s="19">
        <v>1.23234755733392E-13</v>
      </c>
      <c r="AB49" s="19">
        <v>1.32338584535318E-13</v>
      </c>
      <c r="AC49" s="19">
        <v>1.2390088954816699E-13</v>
      </c>
      <c r="AD49" s="19">
        <v>1.27675647831893E-13</v>
      </c>
      <c r="AE49" s="19">
        <v>1.31561428418081E-13</v>
      </c>
      <c r="AF49" s="19">
        <v>1.2390088954816699E-13</v>
      </c>
      <c r="AG49" s="19">
        <v>1.27675647831893E-13</v>
      </c>
      <c r="AH49" s="19">
        <v>1.31561428418081E-13</v>
      </c>
      <c r="AI49" s="19">
        <v>1.2390088954816699E-13</v>
      </c>
    </row>
    <row r="50" spans="1:35" x14ac:dyDescent="0.45">
      <c r="A50" s="19">
        <v>1.2123635428906699E-13</v>
      </c>
      <c r="B50" s="19">
        <v>1.1823875212257899E-13</v>
      </c>
      <c r="C50" s="19">
        <v>1.21458398893992E-13</v>
      </c>
      <c r="D50" s="19">
        <v>1.1823875212257899E-13</v>
      </c>
      <c r="E50" s="19">
        <v>1.2267964422107899E-13</v>
      </c>
      <c r="F50" s="19">
        <v>1.1868284133242901E-13</v>
      </c>
      <c r="G50" s="19">
        <v>1.2745360322696701E-13</v>
      </c>
      <c r="H50" s="19">
        <v>1.1823875212257899E-13</v>
      </c>
      <c r="I50" s="19">
        <v>1.2689849171465499E-13</v>
      </c>
      <c r="J50" s="19">
        <v>1.1823875212257899E-13</v>
      </c>
      <c r="K50" s="19">
        <v>1.2245759961615401E-13</v>
      </c>
      <c r="L50" s="19">
        <v>1.2723155862204201E-13</v>
      </c>
      <c r="M50" s="19">
        <v>1.22346577313692E-13</v>
      </c>
      <c r="N50" s="19">
        <v>1.2723155862204201E-13</v>
      </c>
      <c r="O50" s="19">
        <v>1.2212453270876699E-13</v>
      </c>
      <c r="P50" s="19">
        <v>1.2534417948018E-13</v>
      </c>
      <c r="Q50" s="19">
        <v>1.24011911850629E-13</v>
      </c>
      <c r="R50" s="19">
        <v>1.2723155862204201E-13</v>
      </c>
      <c r="S50" s="19">
        <v>1.2334577803585401E-13</v>
      </c>
      <c r="T50" s="19">
        <v>1.2723155862204201E-13</v>
      </c>
      <c r="U50" s="19">
        <v>1.2512213487525499E-13</v>
      </c>
      <c r="V50" s="19">
        <v>1.2878587085651801E-13</v>
      </c>
      <c r="W50" s="19">
        <v>1.2390088954816699E-13</v>
      </c>
      <c r="X50" s="19">
        <v>1.23789867245704E-13</v>
      </c>
      <c r="Y50" s="19">
        <v>1.2878587085651801E-13</v>
      </c>
      <c r="Z50" s="19">
        <v>1.2390088954816699E-13</v>
      </c>
      <c r="AA50" s="19">
        <v>1.2423395645555499E-13</v>
      </c>
      <c r="AB50" s="19">
        <v>1.31228361510693E-13</v>
      </c>
      <c r="AC50" s="19">
        <v>1.2390088954816699E-13</v>
      </c>
      <c r="AD50" s="19">
        <v>1.25233157177717E-13</v>
      </c>
      <c r="AE50" s="19">
        <v>1.2878587085651801E-13</v>
      </c>
      <c r="AF50" s="19">
        <v>1.2390088954816699E-13</v>
      </c>
      <c r="AG50" s="19">
        <v>1.25233157177717E-13</v>
      </c>
      <c r="AH50" s="19">
        <v>1.2878587085651801E-13</v>
      </c>
      <c r="AI50" s="19">
        <v>1.2390088954816699E-13</v>
      </c>
    </row>
    <row r="51" spans="1:35" x14ac:dyDescent="0.45">
      <c r="A51" s="19">
        <v>1.2068124277675401E-13</v>
      </c>
      <c r="B51" s="19">
        <v>1.1823875212257899E-13</v>
      </c>
      <c r="C51" s="19">
        <v>1.21125331986604E-13</v>
      </c>
      <c r="D51" s="19">
        <v>1.1823875212257899E-13</v>
      </c>
      <c r="E51" s="19">
        <v>1.1968204205459099E-13</v>
      </c>
      <c r="F51" s="19">
        <v>1.1890488593735399E-13</v>
      </c>
      <c r="G51" s="19">
        <v>1.2678746941219199E-13</v>
      </c>
      <c r="H51" s="19">
        <v>1.1823875212257899E-13</v>
      </c>
      <c r="I51" s="19">
        <v>1.2712053631957999E-13</v>
      </c>
      <c r="J51" s="19">
        <v>1.1823875212257899E-13</v>
      </c>
      <c r="K51" s="19">
        <v>1.2490009027033001E-13</v>
      </c>
      <c r="L51" s="19">
        <v>1.2989609388114301E-13</v>
      </c>
      <c r="M51" s="19">
        <v>1.24344978758017E-13</v>
      </c>
      <c r="N51" s="19">
        <v>1.2878587085651801E-13</v>
      </c>
      <c r="O51" s="19">
        <v>1.2745360322696701E-13</v>
      </c>
      <c r="P51" s="19">
        <v>1.3500311979441901E-13</v>
      </c>
      <c r="Q51" s="19">
        <v>1.2245759961615401E-13</v>
      </c>
      <c r="R51" s="19">
        <v>1.2989609388114301E-13</v>
      </c>
      <c r="S51" s="19">
        <v>1.2445600106048E-13</v>
      </c>
      <c r="T51" s="19">
        <v>1.2989609388114301E-13</v>
      </c>
      <c r="U51" s="19">
        <v>1.2589929099249199E-13</v>
      </c>
      <c r="V51" s="19">
        <v>1.4110934642985699E-13</v>
      </c>
      <c r="W51" s="19">
        <v>1.2390088954816699E-13</v>
      </c>
      <c r="X51" s="19">
        <v>1.2567724638756699E-13</v>
      </c>
      <c r="Y51" s="19">
        <v>1.4110934642985699E-13</v>
      </c>
      <c r="Z51" s="19">
        <v>1.2390088954816699E-13</v>
      </c>
      <c r="AA51" s="19">
        <v>1.2623235789988E-13</v>
      </c>
      <c r="AB51" s="19">
        <v>1.51989532071183E-13</v>
      </c>
      <c r="AC51" s="19">
        <v>1.2390088954816699E-13</v>
      </c>
      <c r="AD51" s="19">
        <v>1.2601031329495499E-13</v>
      </c>
      <c r="AE51" s="19">
        <v>1.4110934642985699E-13</v>
      </c>
      <c r="AF51" s="19">
        <v>1.2390088954816699E-13</v>
      </c>
      <c r="AG51" s="19">
        <v>1.2601031329495499E-13</v>
      </c>
      <c r="AH51" s="19">
        <v>1.4110934642985699E-13</v>
      </c>
      <c r="AI51" s="19">
        <v>1.2390088954816699E-13</v>
      </c>
    </row>
    <row r="52" spans="1:35" x14ac:dyDescent="0.45">
      <c r="A52" s="19">
        <v>1.22901688826004E-13</v>
      </c>
      <c r="B52" s="19">
        <v>1.1823875212257899E-13</v>
      </c>
      <c r="C52" s="19">
        <v>1.2245759961615401E-13</v>
      </c>
      <c r="D52" s="19">
        <v>1.1823875212257899E-13</v>
      </c>
      <c r="E52" s="19">
        <v>1.2279066652354201E-13</v>
      </c>
      <c r="F52" s="19">
        <v>1.18460796727504E-13</v>
      </c>
      <c r="G52" s="19">
        <v>1.2623235789988E-13</v>
      </c>
      <c r="H52" s="19">
        <v>1.1823875212257899E-13</v>
      </c>
      <c r="I52" s="19">
        <v>1.2712053631957999E-13</v>
      </c>
      <c r="J52" s="19">
        <v>1.1823875212257899E-13</v>
      </c>
      <c r="K52" s="19">
        <v>1.2478906796786699E-13</v>
      </c>
      <c r="L52" s="19">
        <v>1.28341781646668E-13</v>
      </c>
      <c r="M52" s="19">
        <v>1.2423395645555499E-13</v>
      </c>
      <c r="N52" s="19">
        <v>1.28341781646668E-13</v>
      </c>
      <c r="O52" s="19">
        <v>1.23123733430929E-13</v>
      </c>
      <c r="P52" s="19">
        <v>1.28563826251593E-13</v>
      </c>
      <c r="Q52" s="19">
        <v>1.23456800338317E-13</v>
      </c>
      <c r="R52" s="19">
        <v>1.28341781646668E-13</v>
      </c>
      <c r="S52" s="19">
        <v>1.24122934153092E-13</v>
      </c>
      <c r="T52" s="19">
        <v>1.28341781646668E-13</v>
      </c>
      <c r="U52" s="19">
        <v>1.2578826869003001E-13</v>
      </c>
      <c r="V52" s="19">
        <v>1.30895294603305E-13</v>
      </c>
      <c r="W52" s="19">
        <v>1.2390088954816699E-13</v>
      </c>
      <c r="X52" s="19">
        <v>1.2445600106048E-13</v>
      </c>
      <c r="Y52" s="19">
        <v>1.30895294603305E-13</v>
      </c>
      <c r="Z52" s="19">
        <v>1.2390088954816699E-13</v>
      </c>
      <c r="AA52" s="19">
        <v>1.2578826869003001E-13</v>
      </c>
      <c r="AB52" s="19">
        <v>1.2634338020234201E-13</v>
      </c>
      <c r="AC52" s="19">
        <v>1.2390088954816699E-13</v>
      </c>
      <c r="AD52" s="19">
        <v>1.25566224085105E-13</v>
      </c>
      <c r="AE52" s="19">
        <v>1.30895294603305E-13</v>
      </c>
      <c r="AF52" s="19">
        <v>1.2390088954816699E-13</v>
      </c>
      <c r="AG52" s="19">
        <v>1.25566224085105E-13</v>
      </c>
      <c r="AH52" s="19">
        <v>1.30895294603305E-13</v>
      </c>
      <c r="AI52" s="19">
        <v>1.2390088954816699E-13</v>
      </c>
    </row>
    <row r="53" spans="1:35" x14ac:dyDescent="0.45">
      <c r="A53" s="19">
        <v>1.2279066652354201E-13</v>
      </c>
      <c r="B53" s="19">
        <v>1.1823875212257899E-13</v>
      </c>
      <c r="C53" s="19">
        <v>1.2267964422107899E-13</v>
      </c>
      <c r="D53" s="19">
        <v>1.1823875212257899E-13</v>
      </c>
      <c r="E53" s="19">
        <v>1.22901688826004E-13</v>
      </c>
      <c r="F53" s="19">
        <v>1.1868284133242901E-13</v>
      </c>
      <c r="G53" s="19">
        <v>1.26121335597417E-13</v>
      </c>
      <c r="H53" s="19">
        <v>1.1823875212257899E-13</v>
      </c>
      <c r="I53" s="19">
        <v>1.2712053631957999E-13</v>
      </c>
      <c r="J53" s="19">
        <v>1.1823875212257899E-13</v>
      </c>
      <c r="K53" s="19">
        <v>1.24122934153092E-13</v>
      </c>
      <c r="L53" s="19">
        <v>1.27009514017117E-13</v>
      </c>
      <c r="M53" s="19">
        <v>1.2367884494324201E-13</v>
      </c>
      <c r="N53" s="19">
        <v>1.27009514017117E-13</v>
      </c>
      <c r="O53" s="19">
        <v>1.2490009027033001E-13</v>
      </c>
      <c r="P53" s="19">
        <v>1.3178347302300601E-13</v>
      </c>
      <c r="Q53" s="19">
        <v>1.2490009027033001E-13</v>
      </c>
      <c r="R53" s="19">
        <v>1.27009514017117E-13</v>
      </c>
      <c r="S53" s="19">
        <v>1.24678045665405E-13</v>
      </c>
      <c r="T53" s="19">
        <v>1.27009514017117E-13</v>
      </c>
      <c r="U53" s="19">
        <v>1.2390088954816699E-13</v>
      </c>
      <c r="V53" s="19">
        <v>1.32116539930393E-13</v>
      </c>
      <c r="W53" s="19">
        <v>1.2390088954816699E-13</v>
      </c>
      <c r="X53" s="19">
        <v>1.2390088954816699E-13</v>
      </c>
      <c r="Y53" s="19">
        <v>1.32116539930393E-13</v>
      </c>
      <c r="Z53" s="19">
        <v>1.2390088954816699E-13</v>
      </c>
      <c r="AA53" s="19">
        <v>1.26454402504805E-13</v>
      </c>
      <c r="AB53" s="19">
        <v>1.3555823130673101E-13</v>
      </c>
      <c r="AC53" s="19">
        <v>1.2390088954816699E-13</v>
      </c>
      <c r="AD53" s="19">
        <v>1.2578826869003001E-13</v>
      </c>
      <c r="AE53" s="19">
        <v>1.32116539930393E-13</v>
      </c>
      <c r="AF53" s="19">
        <v>1.2390088954816699E-13</v>
      </c>
      <c r="AG53" s="19">
        <v>1.2578826869003001E-13</v>
      </c>
      <c r="AH53" s="19">
        <v>1.32116539930393E-13</v>
      </c>
      <c r="AI53" s="19">
        <v>1.2390088954816699E-13</v>
      </c>
    </row>
    <row r="54" spans="1:35" x14ac:dyDescent="0.45">
      <c r="A54" s="19">
        <v>1.2334577803585401E-13</v>
      </c>
      <c r="B54" s="19">
        <v>1.1823875212257899E-13</v>
      </c>
      <c r="C54" s="19">
        <v>1.2334577803585401E-13</v>
      </c>
      <c r="D54" s="19">
        <v>1.1823875212257899E-13</v>
      </c>
      <c r="E54" s="19">
        <v>1.22568621918617E-13</v>
      </c>
      <c r="F54" s="19">
        <v>1.1912693054227899E-13</v>
      </c>
      <c r="G54" s="19">
        <v>1.2667644710973001E-13</v>
      </c>
      <c r="H54" s="19">
        <v>1.1823875212257899E-13</v>
      </c>
      <c r="I54" s="19">
        <v>1.2512213487525499E-13</v>
      </c>
      <c r="J54" s="19">
        <v>1.1823875212257899E-13</v>
      </c>
      <c r="K54" s="19">
        <v>1.2212453270876699E-13</v>
      </c>
      <c r="L54" s="19">
        <v>1.3378187446733101E-13</v>
      </c>
      <c r="M54" s="19">
        <v>1.24344978758017E-13</v>
      </c>
      <c r="N54" s="19">
        <v>1.3378187446733101E-13</v>
      </c>
      <c r="O54" s="19">
        <v>1.25011112572792E-13</v>
      </c>
      <c r="P54" s="19">
        <v>1.3578027591165599E-13</v>
      </c>
      <c r="Q54" s="19">
        <v>1.2390088954816699E-13</v>
      </c>
      <c r="R54" s="19">
        <v>1.3378187446733101E-13</v>
      </c>
      <c r="S54" s="19">
        <v>1.23234755733392E-13</v>
      </c>
      <c r="T54" s="19">
        <v>1.3378187446733101E-13</v>
      </c>
      <c r="U54" s="19">
        <v>1.24011911850629E-13</v>
      </c>
      <c r="V54" s="19">
        <v>1.57318602589384E-13</v>
      </c>
      <c r="W54" s="19">
        <v>1.2390088954816699E-13</v>
      </c>
      <c r="X54" s="19">
        <v>1.23789867245704E-13</v>
      </c>
      <c r="Y54" s="19">
        <v>1.57318602589384E-13</v>
      </c>
      <c r="Z54" s="19">
        <v>1.2390088954816699E-13</v>
      </c>
      <c r="AA54" s="19">
        <v>1.2445600106048E-13</v>
      </c>
      <c r="AB54" s="19">
        <v>1.5210055437364599E-13</v>
      </c>
      <c r="AC54" s="19">
        <v>1.2390088954816699E-13</v>
      </c>
      <c r="AD54" s="19">
        <v>1.2534417948018E-13</v>
      </c>
      <c r="AE54" s="19">
        <v>1.57318602589384E-13</v>
      </c>
      <c r="AF54" s="19">
        <v>1.2390088954816699E-13</v>
      </c>
      <c r="AG54" s="19">
        <v>1.2534417948018E-13</v>
      </c>
      <c r="AH54" s="19">
        <v>1.57318602589384E-13</v>
      </c>
      <c r="AI54" s="19">
        <v>1.2390088954816699E-13</v>
      </c>
    </row>
    <row r="55" spans="1:35" x14ac:dyDescent="0.45">
      <c r="A55" s="19">
        <v>1.23234755733392E-13</v>
      </c>
      <c r="B55" s="19">
        <v>1.1823875212257899E-13</v>
      </c>
      <c r="C55" s="19">
        <v>1.2279066652354201E-13</v>
      </c>
      <c r="D55" s="19">
        <v>1.1823875212257899E-13</v>
      </c>
      <c r="E55" s="19">
        <v>1.2079226507921701E-13</v>
      </c>
      <c r="F55" s="19">
        <v>1.1890488593735399E-13</v>
      </c>
      <c r="G55" s="19">
        <v>1.2678746941219199E-13</v>
      </c>
      <c r="H55" s="19">
        <v>1.1823875212257899E-13</v>
      </c>
      <c r="I55" s="19">
        <v>1.2678746941219199E-13</v>
      </c>
      <c r="J55" s="19">
        <v>1.1823875212257899E-13</v>
      </c>
      <c r="K55" s="19">
        <v>1.2367884494324201E-13</v>
      </c>
      <c r="L55" s="19">
        <v>1.3822276656583199E-13</v>
      </c>
      <c r="M55" s="19">
        <v>1.2456702336294201E-13</v>
      </c>
      <c r="N55" s="19">
        <v>1.3777867735598099E-13</v>
      </c>
      <c r="O55" s="19">
        <v>1.23456800338317E-13</v>
      </c>
      <c r="P55" s="19">
        <v>1.4355183708403201E-13</v>
      </c>
      <c r="Q55" s="19">
        <v>1.2456702336294201E-13</v>
      </c>
      <c r="R55" s="19">
        <v>1.3822276656583199E-13</v>
      </c>
      <c r="S55" s="19">
        <v>1.24344978758017E-13</v>
      </c>
      <c r="T55" s="19">
        <v>1.3822276656583199E-13</v>
      </c>
      <c r="U55" s="19">
        <v>1.2367884494324201E-13</v>
      </c>
      <c r="V55" s="19">
        <v>1.57651669496772E-13</v>
      </c>
      <c r="W55" s="19">
        <v>1.2390088954816699E-13</v>
      </c>
      <c r="X55" s="19">
        <v>1.2634338020234201E-13</v>
      </c>
      <c r="Y55" s="19">
        <v>1.57651669496772E-13</v>
      </c>
      <c r="Z55" s="19">
        <v>1.2390088954816699E-13</v>
      </c>
      <c r="AA55" s="19">
        <v>1.25011112572792E-13</v>
      </c>
      <c r="AB55" s="19">
        <v>1.67754699020861E-13</v>
      </c>
      <c r="AC55" s="19">
        <v>1.2390088954816699E-13</v>
      </c>
      <c r="AD55" s="19">
        <v>1.25566224085105E-13</v>
      </c>
      <c r="AE55" s="19">
        <v>1.57651669496772E-13</v>
      </c>
      <c r="AF55" s="19">
        <v>1.2390088954816699E-13</v>
      </c>
      <c r="AG55" s="19">
        <v>1.25566224085105E-13</v>
      </c>
      <c r="AH55" s="19">
        <v>1.57651669496772E-13</v>
      </c>
      <c r="AI55" s="19">
        <v>1.2390088954816699E-13</v>
      </c>
    </row>
    <row r="56" spans="1:35" x14ac:dyDescent="0.45">
      <c r="A56" s="19">
        <v>1.2179146580137899E-13</v>
      </c>
      <c r="B56" s="19">
        <v>1.1823875212257899E-13</v>
      </c>
      <c r="C56" s="19">
        <v>1.2279066652354201E-13</v>
      </c>
      <c r="D56" s="19">
        <v>1.1823875212257899E-13</v>
      </c>
      <c r="E56" s="19">
        <v>1.20570220474292E-13</v>
      </c>
      <c r="F56" s="19">
        <v>1.1868284133242901E-13</v>
      </c>
      <c r="G56" s="19">
        <v>1.2578826869003001E-13</v>
      </c>
      <c r="H56" s="19">
        <v>1.1823875212257899E-13</v>
      </c>
      <c r="I56" s="19">
        <v>1.2678746941219199E-13</v>
      </c>
      <c r="J56" s="19">
        <v>1.1823875212257899E-13</v>
      </c>
      <c r="K56" s="19">
        <v>1.2334577803585401E-13</v>
      </c>
      <c r="L56" s="19">
        <v>1.2867484855405501E-13</v>
      </c>
      <c r="M56" s="19">
        <v>1.24678045665405E-13</v>
      </c>
      <c r="N56" s="19">
        <v>1.2867484855405501E-13</v>
      </c>
      <c r="O56" s="19">
        <v>1.2478906796786699E-13</v>
      </c>
      <c r="P56" s="19">
        <v>1.31228361510693E-13</v>
      </c>
      <c r="Q56" s="19">
        <v>1.2267964422107899E-13</v>
      </c>
      <c r="R56" s="19">
        <v>1.2867484855405501E-13</v>
      </c>
      <c r="S56" s="19">
        <v>1.2490009027033001E-13</v>
      </c>
      <c r="T56" s="19">
        <v>1.2867484855405501E-13</v>
      </c>
      <c r="U56" s="19">
        <v>1.2245759961615401E-13</v>
      </c>
      <c r="V56" s="19">
        <v>1.3045120539345501E-13</v>
      </c>
      <c r="W56" s="19">
        <v>1.2390088954816699E-13</v>
      </c>
      <c r="X56" s="19">
        <v>1.2334577803585401E-13</v>
      </c>
      <c r="Y56" s="19">
        <v>1.3045120539345501E-13</v>
      </c>
      <c r="Z56" s="19">
        <v>1.2390088954816699E-13</v>
      </c>
      <c r="AA56" s="19">
        <v>1.25566224085105E-13</v>
      </c>
      <c r="AB56" s="19">
        <v>1.3999912340523201E-13</v>
      </c>
      <c r="AC56" s="19">
        <v>1.2390088954816699E-13</v>
      </c>
      <c r="AD56" s="19">
        <v>1.2578826869003001E-13</v>
      </c>
      <c r="AE56" s="19">
        <v>1.3045120539345501E-13</v>
      </c>
      <c r="AF56" s="19">
        <v>1.2390088954816699E-13</v>
      </c>
      <c r="AG56" s="19">
        <v>1.2578826869003001E-13</v>
      </c>
      <c r="AH56" s="19">
        <v>1.3045120539345501E-13</v>
      </c>
      <c r="AI56" s="19">
        <v>1.2390088954816699E-13</v>
      </c>
    </row>
    <row r="57" spans="1:35" x14ac:dyDescent="0.45">
      <c r="A57" s="19">
        <v>1.2267964422107899E-13</v>
      </c>
      <c r="B57" s="19">
        <v>1.1823875212257899E-13</v>
      </c>
      <c r="C57" s="19">
        <v>1.22013510406304E-13</v>
      </c>
      <c r="D57" s="19">
        <v>1.1823875212257899E-13</v>
      </c>
      <c r="E57" s="19">
        <v>1.2279066652354201E-13</v>
      </c>
      <c r="F57" s="19">
        <v>1.1868284133242901E-13</v>
      </c>
      <c r="G57" s="19">
        <v>1.2689849171465499E-13</v>
      </c>
      <c r="H57" s="19">
        <v>1.1823875212257899E-13</v>
      </c>
      <c r="I57" s="19">
        <v>1.2634338020234201E-13</v>
      </c>
      <c r="J57" s="19">
        <v>1.1823875212257899E-13</v>
      </c>
      <c r="K57" s="19">
        <v>1.2601031329495499E-13</v>
      </c>
      <c r="L57" s="19">
        <v>1.28230759344205E-13</v>
      </c>
      <c r="M57" s="19">
        <v>1.24344978758017E-13</v>
      </c>
      <c r="N57" s="19">
        <v>1.28230759344205E-13</v>
      </c>
      <c r="O57" s="19">
        <v>1.2545520178264201E-13</v>
      </c>
      <c r="P57" s="19">
        <v>1.2656542480726701E-13</v>
      </c>
      <c r="Q57" s="19">
        <v>1.25011112572792E-13</v>
      </c>
      <c r="R57" s="19">
        <v>1.28230759344205E-13</v>
      </c>
      <c r="S57" s="19">
        <v>1.2545520178264201E-13</v>
      </c>
      <c r="T57" s="19">
        <v>1.28230759344205E-13</v>
      </c>
      <c r="U57" s="19">
        <v>1.2356782264077899E-13</v>
      </c>
      <c r="V57" s="19">
        <v>1.3400391907225599E-13</v>
      </c>
      <c r="W57" s="19">
        <v>1.2390088954816699E-13</v>
      </c>
      <c r="X57" s="19">
        <v>1.2356782264077899E-13</v>
      </c>
      <c r="Y57" s="19">
        <v>1.3400391907225599E-13</v>
      </c>
      <c r="Z57" s="19">
        <v>1.2390088954816699E-13</v>
      </c>
      <c r="AA57" s="19">
        <v>1.2478906796786699E-13</v>
      </c>
      <c r="AB57" s="19">
        <v>1.3644640972643101E-13</v>
      </c>
      <c r="AC57" s="19">
        <v>1.2390088954816699E-13</v>
      </c>
      <c r="AD57" s="19">
        <v>1.2478906796786699E-13</v>
      </c>
      <c r="AE57" s="19">
        <v>1.3400391907225599E-13</v>
      </c>
      <c r="AF57" s="19">
        <v>1.2390088954816699E-13</v>
      </c>
      <c r="AG57" s="19">
        <v>1.2478906796786699E-13</v>
      </c>
      <c r="AH57" s="19">
        <v>1.3400391907225599E-13</v>
      </c>
      <c r="AI57" s="19">
        <v>1.2390088954816699E-13</v>
      </c>
    </row>
    <row r="58" spans="1:35" x14ac:dyDescent="0.45">
      <c r="A58" s="19">
        <v>1.2356782264077899E-13</v>
      </c>
      <c r="B58" s="19">
        <v>1.1823875212257899E-13</v>
      </c>
      <c r="C58" s="19">
        <v>1.2423395645555499E-13</v>
      </c>
      <c r="D58" s="19">
        <v>1.1823875212257899E-13</v>
      </c>
      <c r="E58" s="19">
        <v>1.22235555011229E-13</v>
      </c>
      <c r="F58" s="19">
        <v>1.18460796727504E-13</v>
      </c>
      <c r="G58" s="19">
        <v>1.27009514017117E-13</v>
      </c>
      <c r="H58" s="19">
        <v>1.1823875212257899E-13</v>
      </c>
      <c r="I58" s="19">
        <v>1.2578826869003001E-13</v>
      </c>
      <c r="J58" s="19">
        <v>1.1823875212257899E-13</v>
      </c>
      <c r="K58" s="19">
        <v>1.2534417948018E-13</v>
      </c>
      <c r="L58" s="19">
        <v>1.2456702336294201E-13</v>
      </c>
      <c r="M58" s="19">
        <v>1.23456800338317E-13</v>
      </c>
      <c r="N58" s="19">
        <v>1.2456702336294201E-13</v>
      </c>
      <c r="O58" s="19">
        <v>1.24344978758017E-13</v>
      </c>
      <c r="P58" s="19">
        <v>1.2490009027033001E-13</v>
      </c>
      <c r="Q58" s="19">
        <v>1.2356782264077899E-13</v>
      </c>
      <c r="R58" s="19">
        <v>1.2456702336294201E-13</v>
      </c>
      <c r="S58" s="19">
        <v>1.24678045665405E-13</v>
      </c>
      <c r="T58" s="19">
        <v>1.2456702336294201E-13</v>
      </c>
      <c r="U58" s="19">
        <v>1.25566224085105E-13</v>
      </c>
      <c r="V58" s="19">
        <v>1.3200551762793101E-13</v>
      </c>
      <c r="W58" s="19">
        <v>1.2390088954816699E-13</v>
      </c>
      <c r="X58" s="19">
        <v>1.2334577803585401E-13</v>
      </c>
      <c r="Y58" s="19">
        <v>1.3200551762793101E-13</v>
      </c>
      <c r="Z58" s="19">
        <v>1.2390088954816699E-13</v>
      </c>
      <c r="AA58" s="19">
        <v>1.2245759961615401E-13</v>
      </c>
      <c r="AB58" s="19">
        <v>1.3378187446733101E-13</v>
      </c>
      <c r="AC58" s="19">
        <v>1.2390088954816699E-13</v>
      </c>
      <c r="AD58" s="19">
        <v>1.2689849171465499E-13</v>
      </c>
      <c r="AE58" s="19">
        <v>1.3200551762793101E-13</v>
      </c>
      <c r="AF58" s="19">
        <v>1.2390088954816699E-13</v>
      </c>
      <c r="AG58" s="19">
        <v>1.2689849171465499E-13</v>
      </c>
      <c r="AH58" s="19">
        <v>1.3200551762793101E-13</v>
      </c>
      <c r="AI58" s="19">
        <v>1.2390088954816699E-13</v>
      </c>
    </row>
    <row r="59" spans="1:35" x14ac:dyDescent="0.45">
      <c r="A59" s="19">
        <v>1.21125331986604E-13</v>
      </c>
      <c r="B59" s="19">
        <v>1.1823875212257899E-13</v>
      </c>
      <c r="C59" s="19">
        <v>1.2045919817182901E-13</v>
      </c>
      <c r="D59" s="19">
        <v>1.1823875212257899E-13</v>
      </c>
      <c r="E59" s="19">
        <v>1.2245759961615401E-13</v>
      </c>
      <c r="F59" s="19">
        <v>1.1868284133242901E-13</v>
      </c>
      <c r="G59" s="19">
        <v>1.2656542480726701E-13</v>
      </c>
      <c r="H59" s="19">
        <v>1.1823875212257899E-13</v>
      </c>
      <c r="I59" s="19">
        <v>1.26454402504805E-13</v>
      </c>
      <c r="J59" s="19">
        <v>1.1823875212257899E-13</v>
      </c>
      <c r="K59" s="19">
        <v>1.24122934153092E-13</v>
      </c>
      <c r="L59" s="19">
        <v>1.26121335597417E-13</v>
      </c>
      <c r="M59" s="19">
        <v>1.2245759961615401E-13</v>
      </c>
      <c r="N59" s="19">
        <v>1.26121335597417E-13</v>
      </c>
      <c r="O59" s="19">
        <v>1.2301271112846699E-13</v>
      </c>
      <c r="P59" s="19">
        <v>1.2656542480726701E-13</v>
      </c>
      <c r="Q59" s="19">
        <v>1.2367884494324201E-13</v>
      </c>
      <c r="R59" s="19">
        <v>1.26121335597417E-13</v>
      </c>
      <c r="S59" s="19">
        <v>1.24344978758017E-13</v>
      </c>
      <c r="T59" s="19">
        <v>1.26121335597417E-13</v>
      </c>
      <c r="U59" s="19">
        <v>1.2534417948018E-13</v>
      </c>
      <c r="V59" s="19">
        <v>1.3067324999837999E-13</v>
      </c>
      <c r="W59" s="19">
        <v>1.2390088954816699E-13</v>
      </c>
      <c r="X59" s="19">
        <v>1.2712053631957999E-13</v>
      </c>
      <c r="Y59" s="19">
        <v>1.3067324999837999E-13</v>
      </c>
      <c r="Z59" s="19">
        <v>1.2390088954816699E-13</v>
      </c>
      <c r="AA59" s="19">
        <v>1.2567724638756699E-13</v>
      </c>
      <c r="AB59" s="19">
        <v>1.30007116183605E-13</v>
      </c>
      <c r="AC59" s="19">
        <v>1.2390088954816699E-13</v>
      </c>
      <c r="AD59" s="19">
        <v>1.24011911850629E-13</v>
      </c>
      <c r="AE59" s="19">
        <v>1.3067324999837999E-13</v>
      </c>
      <c r="AF59" s="19">
        <v>1.2390088954816699E-13</v>
      </c>
      <c r="AG59" s="19">
        <v>1.24011911850629E-13</v>
      </c>
      <c r="AH59" s="19">
        <v>1.3067324999837999E-13</v>
      </c>
      <c r="AI59" s="19">
        <v>1.2390088954816699E-13</v>
      </c>
    </row>
    <row r="60" spans="1:35" x14ac:dyDescent="0.45">
      <c r="A60" s="19">
        <v>1.22235555011229E-13</v>
      </c>
      <c r="B60" s="19">
        <v>1.1823875212257899E-13</v>
      </c>
      <c r="C60" s="19">
        <v>1.22901688826004E-13</v>
      </c>
      <c r="D60" s="19">
        <v>1.1823875212257899E-13</v>
      </c>
      <c r="E60" s="19">
        <v>1.2090328738167899E-13</v>
      </c>
      <c r="F60" s="19">
        <v>1.18460796727504E-13</v>
      </c>
      <c r="G60" s="19">
        <v>1.2623235789988E-13</v>
      </c>
      <c r="H60" s="19">
        <v>1.1823875212257899E-13</v>
      </c>
      <c r="I60" s="19">
        <v>1.2667644710973001E-13</v>
      </c>
      <c r="J60" s="19">
        <v>1.1823875212257899E-13</v>
      </c>
      <c r="K60" s="19">
        <v>1.2367884494324201E-13</v>
      </c>
      <c r="L60" s="19">
        <v>1.32449606837781E-13</v>
      </c>
      <c r="M60" s="19">
        <v>1.24122934153092E-13</v>
      </c>
      <c r="N60" s="19">
        <v>1.28563826251593E-13</v>
      </c>
      <c r="O60" s="19">
        <v>1.24678045665405E-13</v>
      </c>
      <c r="P60" s="19">
        <v>1.30007116183605E-13</v>
      </c>
      <c r="Q60" s="19">
        <v>1.24678045665405E-13</v>
      </c>
      <c r="R60" s="19">
        <v>1.32449606837781E-13</v>
      </c>
      <c r="S60" s="19">
        <v>1.2367884494324201E-13</v>
      </c>
      <c r="T60" s="19">
        <v>1.32449606837781E-13</v>
      </c>
      <c r="U60" s="19">
        <v>1.2512213487525499E-13</v>
      </c>
      <c r="V60" s="19">
        <v>1.4344081478157E-13</v>
      </c>
      <c r="W60" s="19">
        <v>1.2390088954816699E-13</v>
      </c>
      <c r="X60" s="19">
        <v>1.22901688826004E-13</v>
      </c>
      <c r="Y60" s="19">
        <v>1.4344081478157E-13</v>
      </c>
      <c r="Z60" s="19">
        <v>1.2390088954816699E-13</v>
      </c>
      <c r="AA60" s="19">
        <v>1.2445600106048E-13</v>
      </c>
      <c r="AB60" s="19">
        <v>1.5076828674409601E-13</v>
      </c>
      <c r="AC60" s="19">
        <v>1.2390088954816699E-13</v>
      </c>
      <c r="AD60" s="19">
        <v>1.25011112572792E-13</v>
      </c>
      <c r="AE60" s="19">
        <v>1.4344081478157E-13</v>
      </c>
      <c r="AF60" s="19">
        <v>1.2390088954816699E-13</v>
      </c>
      <c r="AG60" s="19">
        <v>1.25011112572792E-13</v>
      </c>
      <c r="AH60" s="19">
        <v>1.4344081478157E-13</v>
      </c>
      <c r="AI60" s="19">
        <v>1.2390088954816699E-13</v>
      </c>
    </row>
    <row r="61" spans="1:35" x14ac:dyDescent="0.45">
      <c r="A61" s="19">
        <v>1.2101430968414201E-13</v>
      </c>
      <c r="B61" s="19">
        <v>1.1823875212257899E-13</v>
      </c>
      <c r="C61" s="19">
        <v>1.2367884494324201E-13</v>
      </c>
      <c r="D61" s="19">
        <v>1.1823875212257899E-13</v>
      </c>
      <c r="E61" s="19">
        <v>1.20570220474292E-13</v>
      </c>
      <c r="F61" s="19">
        <v>1.1912693054227899E-13</v>
      </c>
      <c r="G61" s="19">
        <v>1.2589929099249199E-13</v>
      </c>
      <c r="H61" s="19">
        <v>1.1823875212257899E-13</v>
      </c>
      <c r="I61" s="19">
        <v>1.2678746941219199E-13</v>
      </c>
      <c r="J61" s="19">
        <v>1.1823875212257899E-13</v>
      </c>
      <c r="K61" s="19">
        <v>1.2634338020234201E-13</v>
      </c>
      <c r="L61" s="19">
        <v>1.2811973704174299E-13</v>
      </c>
      <c r="M61" s="19">
        <v>1.2334577803585401E-13</v>
      </c>
      <c r="N61" s="19">
        <v>1.2811973704174299E-13</v>
      </c>
      <c r="O61" s="19">
        <v>1.2478906796786699E-13</v>
      </c>
      <c r="P61" s="19">
        <v>1.35114142096881E-13</v>
      </c>
      <c r="Q61" s="19">
        <v>1.2667644710973001E-13</v>
      </c>
      <c r="R61" s="19">
        <v>1.2811973704174299E-13</v>
      </c>
      <c r="S61" s="19">
        <v>1.2334577803585401E-13</v>
      </c>
      <c r="T61" s="19">
        <v>1.2811973704174299E-13</v>
      </c>
      <c r="U61" s="19">
        <v>1.2578826869003001E-13</v>
      </c>
      <c r="V61" s="19">
        <v>1.31228361510693E-13</v>
      </c>
      <c r="W61" s="19">
        <v>1.2390088954816699E-13</v>
      </c>
      <c r="X61" s="19">
        <v>1.2667644710973001E-13</v>
      </c>
      <c r="Y61" s="19">
        <v>1.31228361510693E-13</v>
      </c>
      <c r="Z61" s="19">
        <v>1.2390088954816699E-13</v>
      </c>
      <c r="AA61" s="19">
        <v>1.23789867245704E-13</v>
      </c>
      <c r="AB61" s="19">
        <v>1.34448008282106E-13</v>
      </c>
      <c r="AC61" s="19">
        <v>1.2390088954816699E-13</v>
      </c>
      <c r="AD61" s="19">
        <v>1.2245759961615401E-13</v>
      </c>
      <c r="AE61" s="19">
        <v>1.31228361510693E-13</v>
      </c>
      <c r="AF61" s="19">
        <v>1.2390088954816699E-13</v>
      </c>
      <c r="AG61" s="19">
        <v>1.2245759961615401E-13</v>
      </c>
      <c r="AH61" s="19">
        <v>1.31228361510693E-13</v>
      </c>
      <c r="AI61" s="19">
        <v>1.2390088954816699E-13</v>
      </c>
    </row>
    <row r="62" spans="1:35" x14ac:dyDescent="0.45">
      <c r="A62" s="19">
        <v>1.2090328738167899E-13</v>
      </c>
      <c r="B62" s="19">
        <v>1.1823875212257899E-13</v>
      </c>
      <c r="C62" s="19">
        <v>1.2267964422107899E-13</v>
      </c>
      <c r="D62" s="19">
        <v>1.1823875212257899E-13</v>
      </c>
      <c r="E62" s="19">
        <v>1.2101430968414201E-13</v>
      </c>
      <c r="F62" s="19">
        <v>1.1890488593735399E-13</v>
      </c>
      <c r="G62" s="19">
        <v>1.2512213487525499E-13</v>
      </c>
      <c r="H62" s="19">
        <v>1.1823875212257899E-13</v>
      </c>
      <c r="I62" s="19">
        <v>1.2745360322696701E-13</v>
      </c>
      <c r="J62" s="19">
        <v>1.1823875212257899E-13</v>
      </c>
      <c r="K62" s="19">
        <v>1.2601031329495499E-13</v>
      </c>
      <c r="L62" s="19">
        <v>1.30007116183605E-13</v>
      </c>
      <c r="M62" s="19">
        <v>1.22346577313692E-13</v>
      </c>
      <c r="N62" s="19">
        <v>1.3067324999837999E-13</v>
      </c>
      <c r="O62" s="19">
        <v>1.2212453270876699E-13</v>
      </c>
      <c r="P62" s="19">
        <v>1.3256062914024301E-13</v>
      </c>
      <c r="Q62" s="19">
        <v>1.2456702336294201E-13</v>
      </c>
      <c r="R62" s="19">
        <v>1.3067324999837999E-13</v>
      </c>
      <c r="S62" s="19">
        <v>1.24122934153092E-13</v>
      </c>
      <c r="T62" s="19">
        <v>1.3067324999837999E-13</v>
      </c>
      <c r="U62" s="19">
        <v>1.23234755733392E-13</v>
      </c>
      <c r="V62" s="19">
        <v>1.4488410471358199E-13</v>
      </c>
      <c r="W62" s="19">
        <v>1.2390088954816699E-13</v>
      </c>
      <c r="X62" s="19">
        <v>1.27675647831893E-13</v>
      </c>
      <c r="Y62" s="19">
        <v>1.4488410471358199E-13</v>
      </c>
      <c r="Z62" s="19">
        <v>1.2390088954816699E-13</v>
      </c>
      <c r="AA62" s="19">
        <v>1.25011112572792E-13</v>
      </c>
      <c r="AB62" s="19">
        <v>1.38333788868294E-13</v>
      </c>
      <c r="AC62" s="19">
        <v>1.2390088954816699E-13</v>
      </c>
      <c r="AD62" s="19">
        <v>1.2456702336294201E-13</v>
      </c>
      <c r="AE62" s="19">
        <v>1.4488410471358199E-13</v>
      </c>
      <c r="AF62" s="19">
        <v>1.2390088954816699E-13</v>
      </c>
      <c r="AG62" s="19">
        <v>1.2456702336294201E-13</v>
      </c>
      <c r="AH62" s="19">
        <v>1.4488410471358199E-13</v>
      </c>
      <c r="AI62" s="19">
        <v>1.2390088954816699E-13</v>
      </c>
    </row>
    <row r="63" spans="1:35" x14ac:dyDescent="0.45">
      <c r="A63" s="19">
        <v>1.2212453270876699E-13</v>
      </c>
      <c r="B63" s="19">
        <v>1.1823875212257899E-13</v>
      </c>
      <c r="C63" s="19">
        <v>1.22568621918617E-13</v>
      </c>
      <c r="D63" s="19">
        <v>1.1823875212257899E-13</v>
      </c>
      <c r="E63" s="19">
        <v>1.2101430968414201E-13</v>
      </c>
      <c r="F63" s="19">
        <v>1.1868284133242901E-13</v>
      </c>
      <c r="G63" s="19">
        <v>1.2745360322696701E-13</v>
      </c>
      <c r="H63" s="19">
        <v>1.1823875212257899E-13</v>
      </c>
      <c r="I63" s="19">
        <v>1.2667644710973001E-13</v>
      </c>
      <c r="J63" s="19">
        <v>1.1823875212257899E-13</v>
      </c>
      <c r="K63" s="19">
        <v>1.2578826869003001E-13</v>
      </c>
      <c r="L63" s="19">
        <v>1.2689849171465499E-13</v>
      </c>
      <c r="M63" s="19">
        <v>1.2478906796786699E-13</v>
      </c>
      <c r="N63" s="19">
        <v>1.2689849171465499E-13</v>
      </c>
      <c r="O63" s="19">
        <v>1.2478906796786699E-13</v>
      </c>
      <c r="P63" s="19">
        <v>1.2545520178264201E-13</v>
      </c>
      <c r="Q63" s="19">
        <v>1.24344978758017E-13</v>
      </c>
      <c r="R63" s="19">
        <v>1.2689849171465499E-13</v>
      </c>
      <c r="S63" s="19">
        <v>1.2367884494324201E-13</v>
      </c>
      <c r="T63" s="19">
        <v>1.2689849171465499E-13</v>
      </c>
      <c r="U63" s="19">
        <v>1.25233157177717E-13</v>
      </c>
      <c r="V63" s="19">
        <v>1.2678746941219199E-13</v>
      </c>
      <c r="W63" s="19">
        <v>1.2390088954816699E-13</v>
      </c>
      <c r="X63" s="19">
        <v>1.25233157177717E-13</v>
      </c>
      <c r="Y63" s="19">
        <v>1.2678746941219199E-13</v>
      </c>
      <c r="Z63" s="19">
        <v>1.2390088954816699E-13</v>
      </c>
      <c r="AA63" s="19">
        <v>1.2356782264077899E-13</v>
      </c>
      <c r="AB63" s="19">
        <v>1.23456800338317E-13</v>
      </c>
      <c r="AC63" s="19">
        <v>1.2390088954816699E-13</v>
      </c>
      <c r="AD63" s="19">
        <v>1.2267964422107899E-13</v>
      </c>
      <c r="AE63" s="19">
        <v>1.2678746941219199E-13</v>
      </c>
      <c r="AF63" s="19">
        <v>1.2390088954816699E-13</v>
      </c>
      <c r="AG63" s="19">
        <v>1.2267964422107899E-13</v>
      </c>
      <c r="AH63" s="19">
        <v>1.2678746941219199E-13</v>
      </c>
      <c r="AI63" s="19">
        <v>1.2390088954816699E-13</v>
      </c>
    </row>
    <row r="64" spans="1:35" x14ac:dyDescent="0.45">
      <c r="A64" s="19">
        <v>1.2301271112846699E-13</v>
      </c>
      <c r="B64" s="19">
        <v>1.1823875212257899E-13</v>
      </c>
      <c r="C64" s="19">
        <v>1.23234755733392E-13</v>
      </c>
      <c r="D64" s="19">
        <v>1.1823875212257899E-13</v>
      </c>
      <c r="E64" s="19">
        <v>1.23456800338317E-13</v>
      </c>
      <c r="F64" s="19">
        <v>1.1857181902996601E-13</v>
      </c>
      <c r="G64" s="19">
        <v>1.2689849171465499E-13</v>
      </c>
      <c r="H64" s="19">
        <v>1.1823875212257899E-13</v>
      </c>
      <c r="I64" s="19">
        <v>1.2689849171465499E-13</v>
      </c>
      <c r="J64" s="19">
        <v>1.1823875212257899E-13</v>
      </c>
      <c r="K64" s="19">
        <v>1.2367884494324201E-13</v>
      </c>
      <c r="L64" s="19">
        <v>1.32338584535318E-13</v>
      </c>
      <c r="M64" s="19">
        <v>1.24011911850629E-13</v>
      </c>
      <c r="N64" s="19">
        <v>1.32338584535318E-13</v>
      </c>
      <c r="O64" s="19">
        <v>1.24678045665405E-13</v>
      </c>
      <c r="P64" s="19">
        <v>1.2934098236883E-13</v>
      </c>
      <c r="Q64" s="19">
        <v>1.2490009027033001E-13</v>
      </c>
      <c r="R64" s="19">
        <v>1.32338584535318E-13</v>
      </c>
      <c r="S64" s="19">
        <v>1.2445600106048E-13</v>
      </c>
      <c r="T64" s="19">
        <v>1.32338584535318E-13</v>
      </c>
      <c r="U64" s="19">
        <v>1.23789867245704E-13</v>
      </c>
      <c r="V64" s="19">
        <v>1.3489209749195599E-13</v>
      </c>
      <c r="W64" s="19">
        <v>1.2390088954816699E-13</v>
      </c>
      <c r="X64" s="19">
        <v>1.25566224085105E-13</v>
      </c>
      <c r="Y64" s="19">
        <v>1.3489209749195599E-13</v>
      </c>
      <c r="Z64" s="19">
        <v>1.2390088954816699E-13</v>
      </c>
      <c r="AA64" s="19">
        <v>1.2545520178264201E-13</v>
      </c>
      <c r="AB64" s="19">
        <v>1.38333788868294E-13</v>
      </c>
      <c r="AC64" s="19">
        <v>1.2390088954816699E-13</v>
      </c>
      <c r="AD64" s="19">
        <v>1.2390088954816699E-13</v>
      </c>
      <c r="AE64" s="19">
        <v>1.3489209749195599E-13</v>
      </c>
      <c r="AF64" s="19">
        <v>1.2390088954816699E-13</v>
      </c>
      <c r="AG64" s="19">
        <v>1.2390088954816699E-13</v>
      </c>
      <c r="AH64" s="19">
        <v>1.3489209749195599E-13</v>
      </c>
      <c r="AI64" s="19">
        <v>1.2390088954816699E-13</v>
      </c>
    </row>
    <row r="65" spans="1:35" x14ac:dyDescent="0.45">
      <c r="A65" s="19">
        <v>1.23123733430929E-13</v>
      </c>
      <c r="B65" s="19">
        <v>1.1823875212257899E-13</v>
      </c>
      <c r="C65" s="19">
        <v>1.22013510406304E-13</v>
      </c>
      <c r="D65" s="19">
        <v>1.1823875212257899E-13</v>
      </c>
      <c r="E65" s="19">
        <v>1.21458398893992E-13</v>
      </c>
      <c r="F65" s="19">
        <v>1.1890488593735399E-13</v>
      </c>
      <c r="G65" s="19">
        <v>1.2667644710973001E-13</v>
      </c>
      <c r="H65" s="19">
        <v>1.1823875212257899E-13</v>
      </c>
      <c r="I65" s="19">
        <v>1.2756462552943001E-13</v>
      </c>
      <c r="J65" s="19">
        <v>1.1823875212257899E-13</v>
      </c>
      <c r="K65" s="19">
        <v>1.2534417948018E-13</v>
      </c>
      <c r="L65" s="19">
        <v>1.2889689315897999E-13</v>
      </c>
      <c r="M65" s="19">
        <v>1.25011112572792E-13</v>
      </c>
      <c r="N65" s="19">
        <v>1.2889689315897999E-13</v>
      </c>
      <c r="O65" s="19">
        <v>1.2567724638756699E-13</v>
      </c>
      <c r="P65" s="19">
        <v>1.3400391907225599E-13</v>
      </c>
      <c r="Q65" s="19">
        <v>1.2390088954816699E-13</v>
      </c>
      <c r="R65" s="19">
        <v>1.2889689315897999E-13</v>
      </c>
      <c r="S65" s="19">
        <v>1.24122934153092E-13</v>
      </c>
      <c r="T65" s="19">
        <v>1.2889689315897999E-13</v>
      </c>
      <c r="U65" s="19">
        <v>1.22901688826004E-13</v>
      </c>
      <c r="V65" s="19">
        <v>1.4210854715202001E-13</v>
      </c>
      <c r="W65" s="19">
        <v>1.2390088954816699E-13</v>
      </c>
      <c r="X65" s="19">
        <v>1.2423395645555499E-13</v>
      </c>
      <c r="Y65" s="19">
        <v>1.4210854715202001E-13</v>
      </c>
      <c r="Z65" s="19">
        <v>1.2390088954816699E-13</v>
      </c>
      <c r="AA65" s="19">
        <v>1.2678746941219199E-13</v>
      </c>
      <c r="AB65" s="19">
        <v>1.3378187446733101E-13</v>
      </c>
      <c r="AC65" s="19">
        <v>1.2390088954816699E-13</v>
      </c>
      <c r="AD65" s="19">
        <v>1.2423395645555499E-13</v>
      </c>
      <c r="AE65" s="19">
        <v>1.4210854715202001E-13</v>
      </c>
      <c r="AF65" s="19">
        <v>1.2390088954816699E-13</v>
      </c>
      <c r="AG65" s="19">
        <v>1.2423395645555499E-13</v>
      </c>
      <c r="AH65" s="19">
        <v>1.4210854715202001E-13</v>
      </c>
      <c r="AI65" s="19">
        <v>1.2390088954816699E-13</v>
      </c>
    </row>
    <row r="66" spans="1:35" x14ac:dyDescent="0.45">
      <c r="A66" s="19">
        <v>1.2212453270876699E-13</v>
      </c>
      <c r="B66" s="19">
        <v>1.1823875212257899E-13</v>
      </c>
      <c r="C66" s="19">
        <v>1.22235555011229E-13</v>
      </c>
      <c r="D66" s="19">
        <v>1.1823875212257899E-13</v>
      </c>
      <c r="E66" s="19">
        <v>1.2190248810384201E-13</v>
      </c>
      <c r="F66" s="19">
        <v>1.1868284133242901E-13</v>
      </c>
      <c r="G66" s="19">
        <v>1.2623235789988E-13</v>
      </c>
      <c r="H66" s="19">
        <v>1.1823875212257899E-13</v>
      </c>
      <c r="I66" s="19">
        <v>1.2723155862204201E-13</v>
      </c>
      <c r="J66" s="19">
        <v>1.1823875212257899E-13</v>
      </c>
      <c r="K66" s="19">
        <v>1.2589929099249199E-13</v>
      </c>
      <c r="L66" s="19">
        <v>1.3344880755994301E-13</v>
      </c>
      <c r="M66" s="19">
        <v>1.21125331986604E-13</v>
      </c>
      <c r="N66" s="19">
        <v>1.35447209004269E-13</v>
      </c>
      <c r="O66" s="19">
        <v>1.2445600106048E-13</v>
      </c>
      <c r="P66" s="19">
        <v>1.33226762955018E-13</v>
      </c>
      <c r="Q66" s="19">
        <v>1.2367884494324201E-13</v>
      </c>
      <c r="R66" s="19">
        <v>1.3344880755994301E-13</v>
      </c>
      <c r="S66" s="19">
        <v>1.24122934153092E-13</v>
      </c>
      <c r="T66" s="19">
        <v>1.3344880755994301E-13</v>
      </c>
      <c r="U66" s="19">
        <v>1.2423395645555499E-13</v>
      </c>
      <c r="V66" s="19">
        <v>1.51989532071183E-13</v>
      </c>
      <c r="W66" s="19">
        <v>1.2390088954816699E-13</v>
      </c>
      <c r="X66" s="19">
        <v>1.27342580924505E-13</v>
      </c>
      <c r="Y66" s="19">
        <v>1.51989532071183E-13</v>
      </c>
      <c r="Z66" s="19">
        <v>1.2390088954816699E-13</v>
      </c>
      <c r="AA66" s="19">
        <v>1.2601031329495499E-13</v>
      </c>
      <c r="AB66" s="19">
        <v>1.4854784069484501E-13</v>
      </c>
      <c r="AC66" s="19">
        <v>1.2390088954816699E-13</v>
      </c>
      <c r="AD66" s="19">
        <v>1.24344978758017E-13</v>
      </c>
      <c r="AE66" s="19">
        <v>1.51989532071183E-13</v>
      </c>
      <c r="AF66" s="19">
        <v>1.2390088954816699E-13</v>
      </c>
      <c r="AG66" s="19">
        <v>1.24344978758017E-13</v>
      </c>
      <c r="AH66" s="19">
        <v>1.51989532071183E-13</v>
      </c>
      <c r="AI66" s="19">
        <v>1.2390088954816699E-13</v>
      </c>
    </row>
    <row r="67" spans="1:35" x14ac:dyDescent="0.45">
      <c r="A67" s="19">
        <v>1.22346577313692E-13</v>
      </c>
      <c r="B67" s="19">
        <v>1.1823875212257899E-13</v>
      </c>
      <c r="C67" s="19">
        <v>1.2101430968414201E-13</v>
      </c>
      <c r="D67" s="19">
        <v>1.1823875212257899E-13</v>
      </c>
      <c r="E67" s="19">
        <v>1.23234755733392E-13</v>
      </c>
      <c r="F67" s="19">
        <v>1.1868284133242901E-13</v>
      </c>
      <c r="G67" s="19">
        <v>1.2601031329495499E-13</v>
      </c>
      <c r="H67" s="19">
        <v>1.1823875212257899E-13</v>
      </c>
      <c r="I67" s="19">
        <v>1.2778667013435499E-13</v>
      </c>
      <c r="J67" s="19">
        <v>1.1823875212257899E-13</v>
      </c>
      <c r="K67" s="19">
        <v>1.2390088954816699E-13</v>
      </c>
      <c r="L67" s="19">
        <v>1.3133938381315599E-13</v>
      </c>
      <c r="M67" s="19">
        <v>1.25566224085105E-13</v>
      </c>
      <c r="N67" s="19">
        <v>1.3133938381315599E-13</v>
      </c>
      <c r="O67" s="19">
        <v>1.2390088954816699E-13</v>
      </c>
      <c r="P67" s="19">
        <v>1.32671651442706E-13</v>
      </c>
      <c r="Q67" s="19">
        <v>1.2445600106048E-13</v>
      </c>
      <c r="R67" s="19">
        <v>1.3133938381315599E-13</v>
      </c>
      <c r="S67" s="19">
        <v>1.2512213487525499E-13</v>
      </c>
      <c r="T67" s="19">
        <v>1.3133938381315599E-13</v>
      </c>
      <c r="U67" s="19">
        <v>1.2456702336294201E-13</v>
      </c>
      <c r="V67" s="19">
        <v>1.3689049893628099E-13</v>
      </c>
      <c r="W67" s="19">
        <v>1.2390088954816699E-13</v>
      </c>
      <c r="X67" s="19">
        <v>1.23456800338317E-13</v>
      </c>
      <c r="Y67" s="19">
        <v>1.3689049893628099E-13</v>
      </c>
      <c r="Z67" s="19">
        <v>1.2390088954816699E-13</v>
      </c>
      <c r="AA67" s="19">
        <v>1.2423395645555499E-13</v>
      </c>
      <c r="AB67" s="19">
        <v>1.3500311979441901E-13</v>
      </c>
      <c r="AC67" s="19">
        <v>1.2390088954816699E-13</v>
      </c>
      <c r="AD67" s="19">
        <v>1.22901688826004E-13</v>
      </c>
      <c r="AE67" s="19">
        <v>1.3689049893628099E-13</v>
      </c>
      <c r="AF67" s="19">
        <v>1.2390088954816699E-13</v>
      </c>
      <c r="AG67" s="19">
        <v>1.22901688826004E-13</v>
      </c>
      <c r="AH67" s="19">
        <v>1.3689049893628099E-13</v>
      </c>
      <c r="AI67" s="19">
        <v>1.2390088954816699E-13</v>
      </c>
    </row>
    <row r="68" spans="1:35" x14ac:dyDescent="0.45">
      <c r="A68" s="19">
        <v>1.2190248810384201E-13</v>
      </c>
      <c r="B68" s="19">
        <v>1.1823875212257899E-13</v>
      </c>
      <c r="C68" s="19">
        <v>1.23234755733392E-13</v>
      </c>
      <c r="D68" s="19">
        <v>1.1823875212257899E-13</v>
      </c>
      <c r="E68" s="19">
        <v>1.2101430968414201E-13</v>
      </c>
      <c r="F68" s="19">
        <v>1.1890488593735399E-13</v>
      </c>
      <c r="G68" s="19">
        <v>1.28341781646668E-13</v>
      </c>
      <c r="H68" s="19">
        <v>1.1823875212257899E-13</v>
      </c>
      <c r="I68" s="19">
        <v>1.2723155862204201E-13</v>
      </c>
      <c r="J68" s="19">
        <v>1.1823875212257899E-13</v>
      </c>
      <c r="K68" s="19">
        <v>1.23123733430929E-13</v>
      </c>
      <c r="L68" s="19">
        <v>1.2789769243681801E-13</v>
      </c>
      <c r="M68" s="19">
        <v>1.2578826869003001E-13</v>
      </c>
      <c r="N68" s="19">
        <v>1.2656542480726701E-13</v>
      </c>
      <c r="O68" s="19">
        <v>1.25011112572792E-13</v>
      </c>
      <c r="P68" s="19">
        <v>1.31228361510693E-13</v>
      </c>
      <c r="Q68" s="19">
        <v>1.2567724638756699E-13</v>
      </c>
      <c r="R68" s="19">
        <v>1.2656542480726701E-13</v>
      </c>
      <c r="S68" s="19">
        <v>1.2589929099249199E-13</v>
      </c>
      <c r="T68" s="19">
        <v>1.2656542480726701E-13</v>
      </c>
      <c r="U68" s="19">
        <v>1.2456702336294201E-13</v>
      </c>
      <c r="V68" s="19">
        <v>1.3378187446733101E-13</v>
      </c>
      <c r="W68" s="19">
        <v>1.2390088954816699E-13</v>
      </c>
      <c r="X68" s="19">
        <v>1.24344978758017E-13</v>
      </c>
      <c r="Y68" s="19">
        <v>1.3378187446733101E-13</v>
      </c>
      <c r="Z68" s="19">
        <v>1.2390088954816699E-13</v>
      </c>
      <c r="AA68" s="19">
        <v>1.25233157177717E-13</v>
      </c>
      <c r="AB68" s="19">
        <v>1.3600232051658099E-13</v>
      </c>
      <c r="AC68" s="19">
        <v>1.2390088954816699E-13</v>
      </c>
      <c r="AD68" s="19">
        <v>1.2445600106048E-13</v>
      </c>
      <c r="AE68" s="19">
        <v>1.3378187446733101E-13</v>
      </c>
      <c r="AF68" s="19">
        <v>1.2390088954816699E-13</v>
      </c>
      <c r="AG68" s="19">
        <v>1.2445600106048E-13</v>
      </c>
      <c r="AH68" s="19">
        <v>1.3378187446733101E-13</v>
      </c>
      <c r="AI68" s="19">
        <v>1.2390088954816699E-13</v>
      </c>
    </row>
    <row r="69" spans="1:35" x14ac:dyDescent="0.45">
      <c r="A69" s="19">
        <v>1.21347376591529E-13</v>
      </c>
      <c r="B69" s="19">
        <v>1.1823875212257899E-13</v>
      </c>
      <c r="C69" s="19">
        <v>1.2190248810384201E-13</v>
      </c>
      <c r="D69" s="19">
        <v>1.1823875212257899E-13</v>
      </c>
      <c r="E69" s="19">
        <v>1.21347376591529E-13</v>
      </c>
      <c r="F69" s="19">
        <v>1.18460796727504E-13</v>
      </c>
      <c r="G69" s="19">
        <v>1.2723155862204201E-13</v>
      </c>
      <c r="H69" s="19">
        <v>1.1823875212257899E-13</v>
      </c>
      <c r="I69" s="19">
        <v>1.2578826869003001E-13</v>
      </c>
      <c r="J69" s="19">
        <v>1.1823875212257899E-13</v>
      </c>
      <c r="K69" s="19">
        <v>1.23123733430929E-13</v>
      </c>
      <c r="L69" s="19">
        <v>1.3522516439934399E-13</v>
      </c>
      <c r="M69" s="19">
        <v>1.2334577803585401E-13</v>
      </c>
      <c r="N69" s="19">
        <v>1.3522516439934399E-13</v>
      </c>
      <c r="O69" s="19">
        <v>1.2423395645555499E-13</v>
      </c>
      <c r="P69" s="19">
        <v>1.3489209749195599E-13</v>
      </c>
      <c r="Q69" s="19">
        <v>1.2490009027033001E-13</v>
      </c>
      <c r="R69" s="19">
        <v>1.3522516439934399E-13</v>
      </c>
      <c r="S69" s="19">
        <v>1.23789867245704E-13</v>
      </c>
      <c r="T69" s="19">
        <v>1.3522516439934399E-13</v>
      </c>
      <c r="U69" s="19">
        <v>1.2534417948018E-13</v>
      </c>
      <c r="V69" s="19">
        <v>1.62980740014972E-13</v>
      </c>
      <c r="W69" s="19">
        <v>1.2390088954816699E-13</v>
      </c>
      <c r="X69" s="19">
        <v>1.23789867245704E-13</v>
      </c>
      <c r="Y69" s="19">
        <v>1.62980740014972E-13</v>
      </c>
      <c r="Z69" s="19">
        <v>1.2390088954816699E-13</v>
      </c>
      <c r="AA69" s="19">
        <v>1.22013510406304E-13</v>
      </c>
      <c r="AB69" s="19">
        <v>1.63646873829748E-13</v>
      </c>
      <c r="AC69" s="19">
        <v>1.2367884494324201E-13</v>
      </c>
      <c r="AD69" s="19">
        <v>1.25011112572792E-13</v>
      </c>
      <c r="AE69" s="19">
        <v>1.62980740014972E-13</v>
      </c>
      <c r="AF69" s="19">
        <v>1.2390088954816699E-13</v>
      </c>
      <c r="AG69" s="19">
        <v>1.25011112572792E-13</v>
      </c>
      <c r="AH69" s="19">
        <v>1.62980740014972E-13</v>
      </c>
      <c r="AI69" s="19">
        <v>1.2390088954816699E-13</v>
      </c>
    </row>
    <row r="70" spans="1:35" x14ac:dyDescent="0.45">
      <c r="A70" s="19">
        <v>1.23234755733392E-13</v>
      </c>
      <c r="B70" s="19">
        <v>1.1823875212257899E-13</v>
      </c>
      <c r="C70" s="19">
        <v>1.2190248810384201E-13</v>
      </c>
      <c r="D70" s="19">
        <v>1.1823875212257899E-13</v>
      </c>
      <c r="E70" s="19">
        <v>1.2168044349891701E-13</v>
      </c>
      <c r="F70" s="19">
        <v>1.2001510896197899E-13</v>
      </c>
      <c r="G70" s="19">
        <v>1.2623235789988E-13</v>
      </c>
      <c r="H70" s="19">
        <v>1.1823875212257899E-13</v>
      </c>
      <c r="I70" s="19">
        <v>1.26121335597417E-13</v>
      </c>
      <c r="J70" s="19">
        <v>1.1823875212257899E-13</v>
      </c>
      <c r="K70" s="19">
        <v>1.23456800338317E-13</v>
      </c>
      <c r="L70" s="19">
        <v>1.38000721960906E-13</v>
      </c>
      <c r="M70" s="19">
        <v>1.2334577803585401E-13</v>
      </c>
      <c r="N70" s="19">
        <v>1.38000721960906E-13</v>
      </c>
      <c r="O70" s="19">
        <v>1.2601031329495499E-13</v>
      </c>
      <c r="P70" s="19">
        <v>1.4499512701604499E-13</v>
      </c>
      <c r="Q70" s="19">
        <v>1.2545520178264201E-13</v>
      </c>
      <c r="R70" s="19">
        <v>1.3722356584366899E-13</v>
      </c>
      <c r="S70" s="19">
        <v>1.2390088954816699E-13</v>
      </c>
      <c r="T70" s="19">
        <v>1.3722356584366899E-13</v>
      </c>
      <c r="U70" s="19">
        <v>1.24122934153092E-13</v>
      </c>
      <c r="V70" s="19">
        <v>1.6597834218145999E-13</v>
      </c>
      <c r="W70" s="19">
        <v>1.2390088954816699E-13</v>
      </c>
      <c r="X70" s="19">
        <v>1.2456702336294201E-13</v>
      </c>
      <c r="Y70" s="19">
        <v>1.6597834218145999E-13</v>
      </c>
      <c r="Z70" s="19">
        <v>1.2390088954816699E-13</v>
      </c>
      <c r="AA70" s="19">
        <v>1.23234755733392E-13</v>
      </c>
      <c r="AB70" s="19">
        <v>1.68309810533173E-13</v>
      </c>
      <c r="AC70" s="19">
        <v>1.2390088954816699E-13</v>
      </c>
      <c r="AD70" s="19">
        <v>1.2589929099249199E-13</v>
      </c>
      <c r="AE70" s="19">
        <v>1.6597834218145999E-13</v>
      </c>
      <c r="AF70" s="19">
        <v>1.2390088954816699E-13</v>
      </c>
      <c r="AG70" s="19">
        <v>1.2589929099249199E-13</v>
      </c>
      <c r="AH70" s="19">
        <v>1.6597834218145999E-13</v>
      </c>
      <c r="AI70" s="19">
        <v>1.2390088954816699E-13</v>
      </c>
    </row>
    <row r="71" spans="1:35" x14ac:dyDescent="0.45">
      <c r="A71" s="19">
        <v>1.22346577313692E-13</v>
      </c>
      <c r="B71" s="19">
        <v>1.1823875212257899E-13</v>
      </c>
      <c r="C71" s="19">
        <v>1.2334577803585401E-13</v>
      </c>
      <c r="D71" s="19">
        <v>1.1823875212257899E-13</v>
      </c>
      <c r="E71" s="19">
        <v>1.2267964422107899E-13</v>
      </c>
      <c r="F71" s="19">
        <v>1.1868284133242901E-13</v>
      </c>
      <c r="G71" s="19">
        <v>1.2623235789988E-13</v>
      </c>
      <c r="H71" s="19">
        <v>1.1823875212257899E-13</v>
      </c>
      <c r="I71" s="19">
        <v>1.2656542480726701E-13</v>
      </c>
      <c r="J71" s="19">
        <v>1.1823875212257899E-13</v>
      </c>
      <c r="K71" s="19">
        <v>1.22235555011229E-13</v>
      </c>
      <c r="L71" s="19">
        <v>1.2678746941219199E-13</v>
      </c>
      <c r="M71" s="19">
        <v>1.2456702336294201E-13</v>
      </c>
      <c r="N71" s="19">
        <v>1.2745360322696701E-13</v>
      </c>
      <c r="O71" s="19">
        <v>1.24344978758017E-13</v>
      </c>
      <c r="P71" s="19">
        <v>1.32338584535318E-13</v>
      </c>
      <c r="Q71" s="19">
        <v>1.2490009027033001E-13</v>
      </c>
      <c r="R71" s="19">
        <v>1.2678746941219199E-13</v>
      </c>
      <c r="S71" s="19">
        <v>1.2512213487525499E-13</v>
      </c>
      <c r="T71" s="19">
        <v>1.2678746941219199E-13</v>
      </c>
      <c r="U71" s="19">
        <v>1.2512213487525499E-13</v>
      </c>
      <c r="V71" s="19">
        <v>1.3367085216486799E-13</v>
      </c>
      <c r="W71" s="19">
        <v>1.2390088954816699E-13</v>
      </c>
      <c r="X71" s="19">
        <v>1.2512213487525499E-13</v>
      </c>
      <c r="Y71" s="19">
        <v>1.3367085216486799E-13</v>
      </c>
      <c r="Z71" s="19">
        <v>1.2390088954816699E-13</v>
      </c>
      <c r="AA71" s="19">
        <v>1.25011112572792E-13</v>
      </c>
      <c r="AB71" s="19">
        <v>1.3433698597964301E-13</v>
      </c>
      <c r="AC71" s="19">
        <v>1.2390088954816699E-13</v>
      </c>
      <c r="AD71" s="19">
        <v>1.24678045665405E-13</v>
      </c>
      <c r="AE71" s="19">
        <v>1.3367085216486799E-13</v>
      </c>
      <c r="AF71" s="19">
        <v>1.2390088954816699E-13</v>
      </c>
      <c r="AG71" s="19">
        <v>1.24678045665405E-13</v>
      </c>
      <c r="AH71" s="19">
        <v>1.3367085216486799E-13</v>
      </c>
      <c r="AI71" s="19">
        <v>1.2390088954816699E-13</v>
      </c>
    </row>
    <row r="72" spans="1:35" x14ac:dyDescent="0.45">
      <c r="A72" s="19">
        <v>1.2168044349891701E-13</v>
      </c>
      <c r="B72" s="19">
        <v>1.1823875212257899E-13</v>
      </c>
      <c r="C72" s="19">
        <v>1.22346577313692E-13</v>
      </c>
      <c r="D72" s="19">
        <v>1.1823875212257899E-13</v>
      </c>
      <c r="E72" s="19">
        <v>1.2068124277675401E-13</v>
      </c>
      <c r="F72" s="19">
        <v>1.18460796727504E-13</v>
      </c>
      <c r="G72" s="19">
        <v>1.2567724638756699E-13</v>
      </c>
      <c r="H72" s="19">
        <v>1.1823875212257899E-13</v>
      </c>
      <c r="I72" s="19">
        <v>1.27009514017117E-13</v>
      </c>
      <c r="J72" s="19">
        <v>1.1823875212257899E-13</v>
      </c>
      <c r="K72" s="19">
        <v>1.25233157177717E-13</v>
      </c>
      <c r="L72" s="19">
        <v>1.2656542480726701E-13</v>
      </c>
      <c r="M72" s="19">
        <v>1.2634338020234201E-13</v>
      </c>
      <c r="N72" s="19">
        <v>1.2656542480726701E-13</v>
      </c>
      <c r="O72" s="19">
        <v>1.2545520178264201E-13</v>
      </c>
      <c r="P72" s="19">
        <v>1.26454402504805E-13</v>
      </c>
      <c r="Q72" s="19">
        <v>1.2490009027033001E-13</v>
      </c>
      <c r="R72" s="19">
        <v>1.2656542480726701E-13</v>
      </c>
      <c r="S72" s="19">
        <v>1.22901688826004E-13</v>
      </c>
      <c r="T72" s="19">
        <v>1.2656542480726701E-13</v>
      </c>
      <c r="U72" s="19">
        <v>1.2190248810384201E-13</v>
      </c>
      <c r="V72" s="19">
        <v>1.3067324999837999E-13</v>
      </c>
      <c r="W72" s="19">
        <v>1.2390088954816699E-13</v>
      </c>
      <c r="X72" s="19">
        <v>1.2367884494324201E-13</v>
      </c>
      <c r="Y72" s="19">
        <v>1.3067324999837999E-13</v>
      </c>
      <c r="Z72" s="19">
        <v>1.2390088954816699E-13</v>
      </c>
      <c r="AA72" s="19">
        <v>1.2456702336294201E-13</v>
      </c>
      <c r="AB72" s="19">
        <v>1.37445610448594E-13</v>
      </c>
      <c r="AC72" s="19">
        <v>1.2390088954816699E-13</v>
      </c>
      <c r="AD72" s="19">
        <v>1.2279066652354201E-13</v>
      </c>
      <c r="AE72" s="19">
        <v>1.3067324999837999E-13</v>
      </c>
      <c r="AF72" s="19">
        <v>1.2390088954816699E-13</v>
      </c>
      <c r="AG72" s="19">
        <v>1.2279066652354201E-13</v>
      </c>
      <c r="AH72" s="19">
        <v>1.3067324999837999E-13</v>
      </c>
      <c r="AI72" s="19">
        <v>1.2390088954816699E-13</v>
      </c>
    </row>
    <row r="73" spans="1:35" x14ac:dyDescent="0.45">
      <c r="A73" s="19">
        <v>1.2334577803585401E-13</v>
      </c>
      <c r="B73" s="19">
        <v>1.1823875212257899E-13</v>
      </c>
      <c r="C73" s="19">
        <v>1.2423395645555499E-13</v>
      </c>
      <c r="D73" s="19">
        <v>1.1823875212257899E-13</v>
      </c>
      <c r="E73" s="19">
        <v>1.22568621918617E-13</v>
      </c>
      <c r="F73" s="19">
        <v>1.1868284133242901E-13</v>
      </c>
      <c r="G73" s="19">
        <v>1.2601031329495499E-13</v>
      </c>
      <c r="H73" s="19">
        <v>1.1823875212257899E-13</v>
      </c>
      <c r="I73" s="19">
        <v>1.26121335597417E-13</v>
      </c>
      <c r="J73" s="19">
        <v>1.1823875212257899E-13</v>
      </c>
      <c r="K73" s="19">
        <v>1.24011911850629E-13</v>
      </c>
      <c r="L73" s="19">
        <v>1.29452004671293E-13</v>
      </c>
      <c r="M73" s="19">
        <v>1.2367884494324201E-13</v>
      </c>
      <c r="N73" s="19">
        <v>1.29452004671293E-13</v>
      </c>
      <c r="O73" s="19">
        <v>1.22346577313692E-13</v>
      </c>
      <c r="P73" s="19">
        <v>1.2756462552943001E-13</v>
      </c>
      <c r="Q73" s="19">
        <v>1.25011112572792E-13</v>
      </c>
      <c r="R73" s="19">
        <v>1.29452004671293E-13</v>
      </c>
      <c r="S73" s="19">
        <v>1.24122934153092E-13</v>
      </c>
      <c r="T73" s="19">
        <v>1.29452004671293E-13</v>
      </c>
      <c r="U73" s="19">
        <v>1.24678045665405E-13</v>
      </c>
      <c r="V73" s="19">
        <v>1.41220368732319E-13</v>
      </c>
      <c r="W73" s="19">
        <v>1.2390088954816699E-13</v>
      </c>
      <c r="X73" s="19">
        <v>1.2334577803585401E-13</v>
      </c>
      <c r="Y73" s="19">
        <v>1.41220368732319E-13</v>
      </c>
      <c r="Z73" s="19">
        <v>1.2390088954816699E-13</v>
      </c>
      <c r="AA73" s="19">
        <v>1.2490009027033001E-13</v>
      </c>
      <c r="AB73" s="19">
        <v>1.4255263636187E-13</v>
      </c>
      <c r="AC73" s="19">
        <v>1.2390088954816699E-13</v>
      </c>
      <c r="AD73" s="19">
        <v>1.2490009027033001E-13</v>
      </c>
      <c r="AE73" s="19">
        <v>1.41220368732319E-13</v>
      </c>
      <c r="AF73" s="19">
        <v>1.2390088954816699E-13</v>
      </c>
      <c r="AG73" s="19">
        <v>1.2490009027033001E-13</v>
      </c>
      <c r="AH73" s="19">
        <v>1.41220368732319E-13</v>
      </c>
      <c r="AI73" s="19">
        <v>1.2390088954816699E-13</v>
      </c>
    </row>
    <row r="74" spans="1:35" x14ac:dyDescent="0.45">
      <c r="A74" s="19">
        <v>1.2045919817182901E-13</v>
      </c>
      <c r="B74" s="19">
        <v>1.1823875212257899E-13</v>
      </c>
      <c r="C74" s="19">
        <v>1.2168044349891701E-13</v>
      </c>
      <c r="D74" s="19">
        <v>1.1823875212257899E-13</v>
      </c>
      <c r="E74" s="19">
        <v>1.2034817586936601E-13</v>
      </c>
      <c r="F74" s="19">
        <v>1.18460796727504E-13</v>
      </c>
      <c r="G74" s="19">
        <v>1.2723155862204201E-13</v>
      </c>
      <c r="H74" s="19">
        <v>1.1823875212257899E-13</v>
      </c>
      <c r="I74" s="19">
        <v>1.2623235789988E-13</v>
      </c>
      <c r="J74" s="19">
        <v>1.1823875212257899E-13</v>
      </c>
      <c r="K74" s="19">
        <v>1.22235555011229E-13</v>
      </c>
      <c r="L74" s="19">
        <v>1.2900791546144299E-13</v>
      </c>
      <c r="M74" s="19">
        <v>1.2490009027033001E-13</v>
      </c>
      <c r="N74" s="19">
        <v>1.2900791546144299E-13</v>
      </c>
      <c r="O74" s="19">
        <v>1.2678746941219199E-13</v>
      </c>
      <c r="P74" s="19">
        <v>1.2545520178264201E-13</v>
      </c>
      <c r="Q74" s="19">
        <v>1.24011911850629E-13</v>
      </c>
      <c r="R74" s="19">
        <v>1.2900791546144299E-13</v>
      </c>
      <c r="S74" s="19">
        <v>1.2334577803585401E-13</v>
      </c>
      <c r="T74" s="19">
        <v>1.2900791546144299E-13</v>
      </c>
      <c r="U74" s="19">
        <v>1.2800871473927999E-13</v>
      </c>
      <c r="V74" s="19">
        <v>1.28230759344205E-13</v>
      </c>
      <c r="W74" s="19">
        <v>1.2390088954816699E-13</v>
      </c>
      <c r="X74" s="19">
        <v>1.2601031329495499E-13</v>
      </c>
      <c r="Y74" s="19">
        <v>1.28230759344205E-13</v>
      </c>
      <c r="Z74" s="19">
        <v>1.2390088954816699E-13</v>
      </c>
      <c r="AA74" s="19">
        <v>1.2456702336294201E-13</v>
      </c>
      <c r="AB74" s="19">
        <v>1.29452004671293E-13</v>
      </c>
      <c r="AC74" s="19">
        <v>1.2390088954816699E-13</v>
      </c>
      <c r="AD74" s="19">
        <v>1.2667644710973001E-13</v>
      </c>
      <c r="AE74" s="19">
        <v>1.28230759344205E-13</v>
      </c>
      <c r="AF74" s="19">
        <v>1.2390088954816699E-13</v>
      </c>
      <c r="AG74" s="19">
        <v>1.2667644710973001E-13</v>
      </c>
      <c r="AH74" s="19">
        <v>1.28230759344205E-13</v>
      </c>
      <c r="AI74" s="19">
        <v>1.2390088954816699E-13</v>
      </c>
    </row>
    <row r="75" spans="1:35" x14ac:dyDescent="0.45">
      <c r="A75" s="19">
        <v>1.2356782264077899E-13</v>
      </c>
      <c r="B75" s="19">
        <v>1.1823875212257899E-13</v>
      </c>
      <c r="C75" s="19">
        <v>1.24122934153092E-13</v>
      </c>
      <c r="D75" s="19">
        <v>1.1823875212257899E-13</v>
      </c>
      <c r="E75" s="19">
        <v>1.20570220474292E-13</v>
      </c>
      <c r="F75" s="19">
        <v>1.1868284133242901E-13</v>
      </c>
      <c r="G75" s="19">
        <v>1.2689849171465499E-13</v>
      </c>
      <c r="H75" s="19">
        <v>1.1823875212257899E-13</v>
      </c>
      <c r="I75" s="19">
        <v>1.2634338020234201E-13</v>
      </c>
      <c r="J75" s="19">
        <v>1.1823875212257899E-13</v>
      </c>
      <c r="K75" s="19">
        <v>1.2356782264077899E-13</v>
      </c>
      <c r="L75" s="19">
        <v>1.2811973704174299E-13</v>
      </c>
      <c r="M75" s="19">
        <v>1.2267964422107899E-13</v>
      </c>
      <c r="N75" s="19">
        <v>1.2811973704174299E-13</v>
      </c>
      <c r="O75" s="19">
        <v>1.2367884494324201E-13</v>
      </c>
      <c r="P75" s="19">
        <v>1.3100631690576799E-13</v>
      </c>
      <c r="Q75" s="19">
        <v>1.23789867245704E-13</v>
      </c>
      <c r="R75" s="19">
        <v>1.2811973704174299E-13</v>
      </c>
      <c r="S75" s="19">
        <v>1.2356782264077899E-13</v>
      </c>
      <c r="T75" s="19">
        <v>1.2811973704174299E-13</v>
      </c>
      <c r="U75" s="19">
        <v>1.2490009027033001E-13</v>
      </c>
      <c r="V75" s="19">
        <v>1.3944401189291901E-13</v>
      </c>
      <c r="W75" s="19">
        <v>1.2390088954816699E-13</v>
      </c>
      <c r="X75" s="19">
        <v>1.2578826869003001E-13</v>
      </c>
      <c r="Y75" s="19">
        <v>1.3944401189291901E-13</v>
      </c>
      <c r="Z75" s="19">
        <v>1.2390088954816699E-13</v>
      </c>
      <c r="AA75" s="19">
        <v>1.25233157177717E-13</v>
      </c>
      <c r="AB75" s="19">
        <v>1.33337785257481E-13</v>
      </c>
      <c r="AC75" s="19">
        <v>1.2390088954816699E-13</v>
      </c>
      <c r="AD75" s="19">
        <v>1.2545520178264201E-13</v>
      </c>
      <c r="AE75" s="19">
        <v>1.3944401189291901E-13</v>
      </c>
      <c r="AF75" s="19">
        <v>1.2390088954816699E-13</v>
      </c>
      <c r="AG75" s="19">
        <v>1.2545520178264201E-13</v>
      </c>
      <c r="AH75" s="19">
        <v>1.3944401189291901E-13</v>
      </c>
      <c r="AI75" s="19">
        <v>1.2390088954816699E-13</v>
      </c>
    </row>
    <row r="76" spans="1:35" x14ac:dyDescent="0.45">
      <c r="A76" s="19">
        <v>1.2301271112846699E-13</v>
      </c>
      <c r="B76" s="19">
        <v>1.1823875212257899E-13</v>
      </c>
      <c r="C76" s="19">
        <v>1.2356782264077899E-13</v>
      </c>
      <c r="D76" s="19">
        <v>1.1823875212257899E-13</v>
      </c>
      <c r="E76" s="19">
        <v>1.2456702336294201E-13</v>
      </c>
      <c r="F76" s="19">
        <v>1.1868284133242901E-13</v>
      </c>
      <c r="G76" s="19">
        <v>1.26121335597417E-13</v>
      </c>
      <c r="H76" s="19">
        <v>1.1823875212257899E-13</v>
      </c>
      <c r="I76" s="19">
        <v>1.26121335597417E-13</v>
      </c>
      <c r="J76" s="19">
        <v>1.1823875212257899E-13</v>
      </c>
      <c r="K76" s="19">
        <v>1.2334577803585401E-13</v>
      </c>
      <c r="L76" s="19">
        <v>1.2689849171465499E-13</v>
      </c>
      <c r="M76" s="19">
        <v>1.2445600106048E-13</v>
      </c>
      <c r="N76" s="19">
        <v>1.2689849171465499E-13</v>
      </c>
      <c r="O76" s="19">
        <v>1.24344978758017E-13</v>
      </c>
      <c r="P76" s="19">
        <v>1.25233157177717E-13</v>
      </c>
      <c r="Q76" s="19">
        <v>1.2279066652354201E-13</v>
      </c>
      <c r="R76" s="19">
        <v>1.2689849171465499E-13</v>
      </c>
      <c r="S76" s="19">
        <v>1.2279066652354201E-13</v>
      </c>
      <c r="T76" s="19">
        <v>1.2689849171465499E-13</v>
      </c>
      <c r="U76" s="19">
        <v>1.2634338020234201E-13</v>
      </c>
      <c r="V76" s="19">
        <v>1.3344880755994301E-13</v>
      </c>
      <c r="W76" s="19">
        <v>1.2390088954816699E-13</v>
      </c>
      <c r="X76" s="19">
        <v>1.2456702336294201E-13</v>
      </c>
      <c r="Y76" s="19">
        <v>1.3344880755994301E-13</v>
      </c>
      <c r="Z76" s="19">
        <v>1.2390088954816699E-13</v>
      </c>
      <c r="AA76" s="19">
        <v>1.2534417948018E-13</v>
      </c>
      <c r="AB76" s="19">
        <v>1.3289369604763101E-13</v>
      </c>
      <c r="AC76" s="19">
        <v>1.2390088954816699E-13</v>
      </c>
      <c r="AD76" s="19">
        <v>1.24678045665405E-13</v>
      </c>
      <c r="AE76" s="19">
        <v>1.3344880755994301E-13</v>
      </c>
      <c r="AF76" s="19">
        <v>1.2390088954816699E-13</v>
      </c>
      <c r="AG76" s="19">
        <v>1.24678045665405E-13</v>
      </c>
      <c r="AH76" s="19">
        <v>1.3344880755994301E-13</v>
      </c>
      <c r="AI76" s="19">
        <v>1.2390088954816699E-13</v>
      </c>
    </row>
    <row r="77" spans="1:35" x14ac:dyDescent="0.45">
      <c r="A77" s="19">
        <v>1.2179146580137899E-13</v>
      </c>
      <c r="B77" s="19">
        <v>1.1823875212257899E-13</v>
      </c>
      <c r="C77" s="19">
        <v>1.2245759961615401E-13</v>
      </c>
      <c r="D77" s="19">
        <v>1.1823875212257899E-13</v>
      </c>
      <c r="E77" s="19">
        <v>1.2123635428906699E-13</v>
      </c>
      <c r="F77" s="19">
        <v>1.1879386363489099E-13</v>
      </c>
      <c r="G77" s="19">
        <v>1.2634338020234201E-13</v>
      </c>
      <c r="H77" s="19">
        <v>1.1823875212257899E-13</v>
      </c>
      <c r="I77" s="19">
        <v>1.2745360322696701E-13</v>
      </c>
      <c r="J77" s="19">
        <v>1.1823875212257899E-13</v>
      </c>
      <c r="K77" s="19">
        <v>1.2589929099249199E-13</v>
      </c>
      <c r="L77" s="19">
        <v>1.3256062914024301E-13</v>
      </c>
      <c r="M77" s="19">
        <v>1.2567724638756699E-13</v>
      </c>
      <c r="N77" s="19">
        <v>1.3256062914024301E-13</v>
      </c>
      <c r="O77" s="19">
        <v>1.2367884494324201E-13</v>
      </c>
      <c r="P77" s="19">
        <v>1.33004718350093E-13</v>
      </c>
      <c r="Q77" s="19">
        <v>1.2356782264077899E-13</v>
      </c>
      <c r="R77" s="19">
        <v>1.3256062914024301E-13</v>
      </c>
      <c r="S77" s="19">
        <v>1.2356782264077899E-13</v>
      </c>
      <c r="T77" s="19">
        <v>1.3256062914024301E-13</v>
      </c>
      <c r="U77" s="19">
        <v>1.2601031329495499E-13</v>
      </c>
      <c r="V77" s="19">
        <v>1.3999912340523201E-13</v>
      </c>
      <c r="W77" s="19">
        <v>1.2390088954816699E-13</v>
      </c>
      <c r="X77" s="19">
        <v>1.2601031329495499E-13</v>
      </c>
      <c r="Y77" s="19">
        <v>1.3999912340523201E-13</v>
      </c>
      <c r="Z77" s="19">
        <v>1.2390088954816699E-13</v>
      </c>
      <c r="AA77" s="19">
        <v>1.2534417948018E-13</v>
      </c>
      <c r="AB77" s="19">
        <v>1.34225963677181E-13</v>
      </c>
      <c r="AC77" s="19">
        <v>1.23789867245704E-13</v>
      </c>
      <c r="AD77" s="19">
        <v>1.24678045665405E-13</v>
      </c>
      <c r="AE77" s="19">
        <v>1.3999912340523201E-13</v>
      </c>
      <c r="AF77" s="19">
        <v>1.2390088954816699E-13</v>
      </c>
      <c r="AG77" s="19">
        <v>1.24678045665405E-13</v>
      </c>
      <c r="AH77" s="19">
        <v>1.3999912340523201E-13</v>
      </c>
      <c r="AI77" s="19">
        <v>1.2390088954816699E-13</v>
      </c>
    </row>
    <row r="78" spans="1:35" x14ac:dyDescent="0.45">
      <c r="A78" s="19">
        <v>1.21125331986604E-13</v>
      </c>
      <c r="B78" s="19">
        <v>1.1823875212257899E-13</v>
      </c>
      <c r="C78" s="19">
        <v>1.2190248810384201E-13</v>
      </c>
      <c r="D78" s="19">
        <v>1.1823875212257899E-13</v>
      </c>
      <c r="E78" s="19">
        <v>1.2156942119645401E-13</v>
      </c>
      <c r="F78" s="19">
        <v>1.18460796727504E-13</v>
      </c>
      <c r="G78" s="19">
        <v>1.2678746941219199E-13</v>
      </c>
      <c r="H78" s="19">
        <v>1.1823875212257899E-13</v>
      </c>
      <c r="I78" s="19">
        <v>1.2623235789988E-13</v>
      </c>
      <c r="J78" s="19">
        <v>1.1823875212257899E-13</v>
      </c>
      <c r="K78" s="19">
        <v>1.2578826869003001E-13</v>
      </c>
      <c r="L78" s="19">
        <v>1.31561428418081E-13</v>
      </c>
      <c r="M78" s="19">
        <v>1.2390088954816699E-13</v>
      </c>
      <c r="N78" s="19">
        <v>1.31561428418081E-13</v>
      </c>
      <c r="O78" s="19">
        <v>1.2367884494324201E-13</v>
      </c>
      <c r="P78" s="19">
        <v>1.3433698597964301E-13</v>
      </c>
      <c r="Q78" s="19">
        <v>1.2301271112846699E-13</v>
      </c>
      <c r="R78" s="19">
        <v>1.31561428418081E-13</v>
      </c>
      <c r="S78" s="19">
        <v>1.2534417948018E-13</v>
      </c>
      <c r="T78" s="19">
        <v>1.31561428418081E-13</v>
      </c>
      <c r="U78" s="19">
        <v>1.22901688826004E-13</v>
      </c>
      <c r="V78" s="19">
        <v>1.4532819392343299E-13</v>
      </c>
      <c r="W78" s="19">
        <v>1.2390088954816699E-13</v>
      </c>
      <c r="X78" s="19">
        <v>1.2445600106048E-13</v>
      </c>
      <c r="Y78" s="19">
        <v>1.4532819392343299E-13</v>
      </c>
      <c r="Z78" s="19">
        <v>1.2390088954816699E-13</v>
      </c>
      <c r="AA78" s="19">
        <v>1.23234755733392E-13</v>
      </c>
      <c r="AB78" s="19">
        <v>1.4388490399142001E-13</v>
      </c>
      <c r="AC78" s="19">
        <v>1.2390088954816699E-13</v>
      </c>
      <c r="AD78" s="19">
        <v>1.2456702336294201E-13</v>
      </c>
      <c r="AE78" s="19">
        <v>1.4532819392343299E-13</v>
      </c>
      <c r="AF78" s="19">
        <v>1.2390088954816699E-13</v>
      </c>
      <c r="AG78" s="19">
        <v>1.2456702336294201E-13</v>
      </c>
      <c r="AH78" s="19">
        <v>1.4532819392343299E-13</v>
      </c>
      <c r="AI78" s="19">
        <v>1.2390088954816699E-13</v>
      </c>
    </row>
    <row r="79" spans="1:35" x14ac:dyDescent="0.45">
      <c r="A79" s="19">
        <v>1.2168044349891701E-13</v>
      </c>
      <c r="B79" s="19">
        <v>1.1823875212257899E-13</v>
      </c>
      <c r="C79" s="19">
        <v>1.22568621918617E-13</v>
      </c>
      <c r="D79" s="19">
        <v>1.1823875212257899E-13</v>
      </c>
      <c r="E79" s="19">
        <v>1.22901688826004E-13</v>
      </c>
      <c r="F79" s="19">
        <v>1.18460796727504E-13</v>
      </c>
      <c r="G79" s="19">
        <v>1.27675647831893E-13</v>
      </c>
      <c r="H79" s="19">
        <v>1.1823875212257899E-13</v>
      </c>
      <c r="I79" s="19">
        <v>1.2623235789988E-13</v>
      </c>
      <c r="J79" s="19">
        <v>1.1823875212257899E-13</v>
      </c>
      <c r="K79" s="19">
        <v>1.24122934153092E-13</v>
      </c>
      <c r="L79" s="19">
        <v>1.31228361510693E-13</v>
      </c>
      <c r="M79" s="19">
        <v>1.25566224085105E-13</v>
      </c>
      <c r="N79" s="19">
        <v>1.31228361510693E-13</v>
      </c>
      <c r="O79" s="19">
        <v>1.2356782264077899E-13</v>
      </c>
      <c r="P79" s="19">
        <v>1.32671651442706E-13</v>
      </c>
      <c r="Q79" s="19">
        <v>1.23789867245704E-13</v>
      </c>
      <c r="R79" s="19">
        <v>1.31228361510693E-13</v>
      </c>
      <c r="S79" s="19">
        <v>1.2712053631957999E-13</v>
      </c>
      <c r="T79" s="19">
        <v>1.31228361510693E-13</v>
      </c>
      <c r="U79" s="19">
        <v>1.2423395645555499E-13</v>
      </c>
      <c r="V79" s="19">
        <v>1.3589129821411901E-13</v>
      </c>
      <c r="W79" s="19">
        <v>1.2390088954816699E-13</v>
      </c>
      <c r="X79" s="19">
        <v>1.25566224085105E-13</v>
      </c>
      <c r="Y79" s="19">
        <v>1.3589129821411901E-13</v>
      </c>
      <c r="Z79" s="19">
        <v>1.2390088954816699E-13</v>
      </c>
      <c r="AA79" s="19">
        <v>1.22901688826004E-13</v>
      </c>
      <c r="AB79" s="19">
        <v>1.2745360322696701E-13</v>
      </c>
      <c r="AC79" s="19">
        <v>1.2390088954816699E-13</v>
      </c>
      <c r="AD79" s="19">
        <v>1.2490009027033001E-13</v>
      </c>
      <c r="AE79" s="19">
        <v>1.3589129821411901E-13</v>
      </c>
      <c r="AF79" s="19">
        <v>1.2390088954816699E-13</v>
      </c>
      <c r="AG79" s="19">
        <v>1.2490009027033001E-13</v>
      </c>
      <c r="AH79" s="19">
        <v>1.3589129821411901E-13</v>
      </c>
      <c r="AI79" s="19">
        <v>1.2390088954816699E-13</v>
      </c>
    </row>
    <row r="80" spans="1:35" x14ac:dyDescent="0.45">
      <c r="A80" s="19">
        <v>1.22568621918617E-13</v>
      </c>
      <c r="B80" s="19">
        <v>1.1823875212257899E-13</v>
      </c>
      <c r="C80" s="19">
        <v>1.2190248810384201E-13</v>
      </c>
      <c r="D80" s="19">
        <v>1.1823875212257899E-13</v>
      </c>
      <c r="E80" s="19">
        <v>1.22346577313692E-13</v>
      </c>
      <c r="F80" s="19">
        <v>1.18460796727504E-13</v>
      </c>
      <c r="G80" s="19">
        <v>1.2756462552943001E-13</v>
      </c>
      <c r="H80" s="19">
        <v>1.1823875212257899E-13</v>
      </c>
      <c r="I80" s="19">
        <v>1.2712053631957999E-13</v>
      </c>
      <c r="J80" s="19">
        <v>1.1823875212257899E-13</v>
      </c>
      <c r="K80" s="19">
        <v>1.2390088954816699E-13</v>
      </c>
      <c r="L80" s="19">
        <v>1.2456702336294201E-13</v>
      </c>
      <c r="M80" s="19">
        <v>1.2423395645555499E-13</v>
      </c>
      <c r="N80" s="19">
        <v>1.2456702336294201E-13</v>
      </c>
      <c r="O80" s="19">
        <v>1.23789867245704E-13</v>
      </c>
      <c r="P80" s="19">
        <v>1.2512213487525499E-13</v>
      </c>
      <c r="Q80" s="19">
        <v>1.24011911850629E-13</v>
      </c>
      <c r="R80" s="19">
        <v>1.2456702336294201E-13</v>
      </c>
      <c r="S80" s="19">
        <v>1.2356782264077899E-13</v>
      </c>
      <c r="T80" s="19">
        <v>1.2456702336294201E-13</v>
      </c>
      <c r="U80" s="19">
        <v>1.2601031329495499E-13</v>
      </c>
      <c r="V80" s="19">
        <v>1.2745360322696701E-13</v>
      </c>
      <c r="W80" s="19">
        <v>1.2390088954816699E-13</v>
      </c>
      <c r="X80" s="19">
        <v>1.2601031329495499E-13</v>
      </c>
      <c r="Y80" s="19">
        <v>1.2745360322696701E-13</v>
      </c>
      <c r="Z80" s="19">
        <v>1.2390088954816699E-13</v>
      </c>
      <c r="AA80" s="19">
        <v>1.2390088954816699E-13</v>
      </c>
      <c r="AB80" s="19">
        <v>1.2978507157867999E-13</v>
      </c>
      <c r="AC80" s="19">
        <v>1.2390088954816699E-13</v>
      </c>
      <c r="AD80" s="19">
        <v>1.2689849171465499E-13</v>
      </c>
      <c r="AE80" s="19">
        <v>1.2745360322696701E-13</v>
      </c>
      <c r="AF80" s="19">
        <v>1.2390088954816699E-13</v>
      </c>
      <c r="AG80" s="19">
        <v>1.2689849171465499E-13</v>
      </c>
      <c r="AH80" s="19">
        <v>1.2745360322696701E-13</v>
      </c>
      <c r="AI80" s="19">
        <v>1.2390088954816699E-13</v>
      </c>
    </row>
    <row r="81" spans="1:35" x14ac:dyDescent="0.45">
      <c r="A81" s="19">
        <v>1.2179146580137899E-13</v>
      </c>
      <c r="B81" s="19">
        <v>1.1823875212257899E-13</v>
      </c>
      <c r="C81" s="19">
        <v>1.2390088954816699E-13</v>
      </c>
      <c r="D81" s="19">
        <v>1.1823875212257899E-13</v>
      </c>
      <c r="E81" s="19">
        <v>1.23789867245704E-13</v>
      </c>
      <c r="F81" s="19">
        <v>1.1912693054227899E-13</v>
      </c>
      <c r="G81" s="19">
        <v>1.2589929099249199E-13</v>
      </c>
      <c r="H81" s="19">
        <v>1.1823875212257899E-13</v>
      </c>
      <c r="I81" s="19">
        <v>1.2745360322696701E-13</v>
      </c>
      <c r="J81" s="19">
        <v>1.1823875212257899E-13</v>
      </c>
      <c r="K81" s="19">
        <v>1.2367884494324201E-13</v>
      </c>
      <c r="L81" s="19">
        <v>1.2478906796786699E-13</v>
      </c>
      <c r="M81" s="19">
        <v>1.2423395645555499E-13</v>
      </c>
      <c r="N81" s="19">
        <v>1.2478906796786699E-13</v>
      </c>
      <c r="O81" s="19">
        <v>1.2367884494324201E-13</v>
      </c>
      <c r="P81" s="19">
        <v>1.30895294603305E-13</v>
      </c>
      <c r="Q81" s="19">
        <v>1.2490009027033001E-13</v>
      </c>
      <c r="R81" s="19">
        <v>1.2478906796786699E-13</v>
      </c>
      <c r="S81" s="19">
        <v>1.2490009027033001E-13</v>
      </c>
      <c r="T81" s="19">
        <v>1.2478906796786699E-13</v>
      </c>
      <c r="U81" s="19">
        <v>1.24122934153092E-13</v>
      </c>
      <c r="V81" s="19">
        <v>1.36224365121506E-13</v>
      </c>
      <c r="W81" s="19">
        <v>1.2390088954816699E-13</v>
      </c>
      <c r="X81" s="19">
        <v>1.22346577313692E-13</v>
      </c>
      <c r="Y81" s="19">
        <v>1.36224365121506E-13</v>
      </c>
      <c r="Z81" s="19">
        <v>1.2390088954816699E-13</v>
      </c>
      <c r="AA81" s="19">
        <v>1.22901688826004E-13</v>
      </c>
      <c r="AB81" s="19">
        <v>1.3666845433135599E-13</v>
      </c>
      <c r="AC81" s="19">
        <v>1.2390088954816699E-13</v>
      </c>
      <c r="AD81" s="19">
        <v>1.23234755733392E-13</v>
      </c>
      <c r="AE81" s="19">
        <v>1.36224365121506E-13</v>
      </c>
      <c r="AF81" s="19">
        <v>1.2390088954816699E-13</v>
      </c>
      <c r="AG81" s="19">
        <v>1.23234755733392E-13</v>
      </c>
      <c r="AH81" s="19">
        <v>1.36224365121506E-13</v>
      </c>
      <c r="AI81" s="19">
        <v>1.2390088954816699E-13</v>
      </c>
    </row>
    <row r="82" spans="1:35" x14ac:dyDescent="0.45">
      <c r="A82" s="19">
        <v>1.2356782264077899E-13</v>
      </c>
      <c r="B82" s="19">
        <v>1.1823875212257899E-13</v>
      </c>
      <c r="C82" s="19">
        <v>1.2245759961615401E-13</v>
      </c>
      <c r="D82" s="19">
        <v>1.1823875212257899E-13</v>
      </c>
      <c r="E82" s="19">
        <v>1.22013510406304E-13</v>
      </c>
      <c r="F82" s="19">
        <v>1.1868284133242901E-13</v>
      </c>
      <c r="G82" s="19">
        <v>1.2623235789988E-13</v>
      </c>
      <c r="H82" s="19">
        <v>1.1823875212257899E-13</v>
      </c>
      <c r="I82" s="19">
        <v>1.2534417948018E-13</v>
      </c>
      <c r="J82" s="19">
        <v>1.1823875212257899E-13</v>
      </c>
      <c r="K82" s="19">
        <v>1.2534417948018E-13</v>
      </c>
      <c r="L82" s="19">
        <v>1.24011911850629E-13</v>
      </c>
      <c r="M82" s="19">
        <v>1.2423395645555499E-13</v>
      </c>
      <c r="N82" s="19">
        <v>1.24011911850629E-13</v>
      </c>
      <c r="O82" s="19">
        <v>1.25011112572792E-13</v>
      </c>
      <c r="P82" s="19">
        <v>1.2678746941219199E-13</v>
      </c>
      <c r="Q82" s="19">
        <v>1.2545520178264201E-13</v>
      </c>
      <c r="R82" s="19">
        <v>1.24011911850629E-13</v>
      </c>
      <c r="S82" s="19">
        <v>1.2678746941219199E-13</v>
      </c>
      <c r="T82" s="19">
        <v>1.24011911850629E-13</v>
      </c>
      <c r="U82" s="19">
        <v>1.25011112572792E-13</v>
      </c>
      <c r="V82" s="19">
        <v>1.31450406115618E-13</v>
      </c>
      <c r="W82" s="19">
        <v>1.2390088954816699E-13</v>
      </c>
      <c r="X82" s="19">
        <v>1.2567724638756699E-13</v>
      </c>
      <c r="Y82" s="19">
        <v>1.31450406115618E-13</v>
      </c>
      <c r="Z82" s="19">
        <v>1.2390088954816699E-13</v>
      </c>
      <c r="AA82" s="19">
        <v>1.25233157177717E-13</v>
      </c>
      <c r="AB82" s="19">
        <v>1.2478906796786699E-13</v>
      </c>
      <c r="AC82" s="19">
        <v>1.2390088954816699E-13</v>
      </c>
      <c r="AD82" s="19">
        <v>1.2512213487525499E-13</v>
      </c>
      <c r="AE82" s="19">
        <v>1.31450406115618E-13</v>
      </c>
      <c r="AF82" s="19">
        <v>1.2390088954816699E-13</v>
      </c>
      <c r="AG82" s="19">
        <v>1.2512213487525499E-13</v>
      </c>
      <c r="AH82" s="19">
        <v>1.31450406115618E-13</v>
      </c>
      <c r="AI82" s="19">
        <v>1.2390088954816699E-13</v>
      </c>
    </row>
    <row r="83" spans="1:35" x14ac:dyDescent="0.45">
      <c r="A83" s="19">
        <v>1.22568621918617E-13</v>
      </c>
      <c r="B83" s="19">
        <v>1.1823875212257899E-13</v>
      </c>
      <c r="C83" s="19">
        <v>1.22013510406304E-13</v>
      </c>
      <c r="D83" s="19">
        <v>1.1823875212257899E-13</v>
      </c>
      <c r="E83" s="19">
        <v>1.22568621918617E-13</v>
      </c>
      <c r="F83" s="19">
        <v>1.1868284133242901E-13</v>
      </c>
      <c r="G83" s="19">
        <v>1.27009514017117E-13</v>
      </c>
      <c r="H83" s="19">
        <v>1.1823875212257899E-13</v>
      </c>
      <c r="I83" s="19">
        <v>1.2634338020234201E-13</v>
      </c>
      <c r="J83" s="19">
        <v>1.1823875212257899E-13</v>
      </c>
      <c r="K83" s="19">
        <v>1.23234755733392E-13</v>
      </c>
      <c r="L83" s="19">
        <v>1.2778667013435499E-13</v>
      </c>
      <c r="M83" s="19">
        <v>1.2512213487525499E-13</v>
      </c>
      <c r="N83" s="19">
        <v>1.2578826869003001E-13</v>
      </c>
      <c r="O83" s="19">
        <v>1.24011911850629E-13</v>
      </c>
      <c r="P83" s="19">
        <v>1.2756462552943001E-13</v>
      </c>
      <c r="Q83" s="19">
        <v>1.2390088954816699E-13</v>
      </c>
      <c r="R83" s="19">
        <v>1.2778667013435499E-13</v>
      </c>
      <c r="S83" s="19">
        <v>1.24344978758017E-13</v>
      </c>
      <c r="T83" s="19">
        <v>1.2778667013435499E-13</v>
      </c>
      <c r="U83" s="19">
        <v>1.2512213487525499E-13</v>
      </c>
      <c r="V83" s="19">
        <v>1.33226762955018E-13</v>
      </c>
      <c r="W83" s="19">
        <v>1.2390088954816699E-13</v>
      </c>
      <c r="X83" s="19">
        <v>1.24678045665405E-13</v>
      </c>
      <c r="Y83" s="19">
        <v>1.33226762955018E-13</v>
      </c>
      <c r="Z83" s="19">
        <v>1.2390088954816699E-13</v>
      </c>
      <c r="AA83" s="19">
        <v>1.2356782264077899E-13</v>
      </c>
      <c r="AB83" s="19">
        <v>1.3167245072054301E-13</v>
      </c>
      <c r="AC83" s="19">
        <v>1.2367884494324201E-13</v>
      </c>
      <c r="AD83" s="19">
        <v>1.2567724638756699E-13</v>
      </c>
      <c r="AE83" s="19">
        <v>1.33226762955018E-13</v>
      </c>
      <c r="AF83" s="19">
        <v>1.2390088954816699E-13</v>
      </c>
      <c r="AG83" s="19">
        <v>1.2567724638756699E-13</v>
      </c>
      <c r="AH83" s="19">
        <v>1.33226762955018E-13</v>
      </c>
      <c r="AI83" s="19">
        <v>1.2390088954816699E-13</v>
      </c>
    </row>
    <row r="84" spans="1:35" x14ac:dyDescent="0.45">
      <c r="A84" s="19">
        <v>1.2156942119645401E-13</v>
      </c>
      <c r="B84" s="19">
        <v>1.1823875212257899E-13</v>
      </c>
      <c r="C84" s="19">
        <v>1.2356782264077899E-13</v>
      </c>
      <c r="D84" s="19">
        <v>1.1823875212257899E-13</v>
      </c>
      <c r="E84" s="19">
        <v>1.20237153566904E-13</v>
      </c>
      <c r="F84" s="19">
        <v>1.1868284133242901E-13</v>
      </c>
      <c r="G84" s="19">
        <v>1.2589929099249199E-13</v>
      </c>
      <c r="H84" s="19">
        <v>1.1823875212257899E-13</v>
      </c>
      <c r="I84" s="19">
        <v>1.2534417948018E-13</v>
      </c>
      <c r="J84" s="19">
        <v>1.1823875212257899E-13</v>
      </c>
      <c r="K84" s="19">
        <v>1.22235555011229E-13</v>
      </c>
      <c r="L84" s="19">
        <v>1.3167245072054301E-13</v>
      </c>
      <c r="M84" s="19">
        <v>1.24122934153092E-13</v>
      </c>
      <c r="N84" s="19">
        <v>1.3167245072054301E-13</v>
      </c>
      <c r="O84" s="19">
        <v>1.23456800338317E-13</v>
      </c>
      <c r="P84" s="19">
        <v>1.3578027591165599E-13</v>
      </c>
      <c r="Q84" s="19">
        <v>1.24122934153092E-13</v>
      </c>
      <c r="R84" s="19">
        <v>1.3167245072054301E-13</v>
      </c>
      <c r="S84" s="19">
        <v>1.2545520178264201E-13</v>
      </c>
      <c r="T84" s="19">
        <v>1.3167245072054301E-13</v>
      </c>
      <c r="U84" s="19">
        <v>1.2512213487525499E-13</v>
      </c>
      <c r="V84" s="19">
        <v>1.4255263636187E-13</v>
      </c>
      <c r="W84" s="19">
        <v>1.2390088954816699E-13</v>
      </c>
      <c r="X84" s="19">
        <v>1.2423395645555499E-13</v>
      </c>
      <c r="Y84" s="19">
        <v>1.4255263636187E-13</v>
      </c>
      <c r="Z84" s="19">
        <v>1.2390088954816699E-13</v>
      </c>
      <c r="AA84" s="19">
        <v>1.2578826869003001E-13</v>
      </c>
      <c r="AB84" s="19">
        <v>1.38000721960906E-13</v>
      </c>
      <c r="AC84" s="19">
        <v>1.2390088954816699E-13</v>
      </c>
      <c r="AD84" s="19">
        <v>1.2490009027033001E-13</v>
      </c>
      <c r="AE84" s="19">
        <v>1.4255263636187E-13</v>
      </c>
      <c r="AF84" s="19">
        <v>1.2390088954816699E-13</v>
      </c>
      <c r="AG84" s="19">
        <v>1.2490009027033001E-13</v>
      </c>
      <c r="AH84" s="19">
        <v>1.4255263636187E-13</v>
      </c>
      <c r="AI84" s="19">
        <v>1.2390088954816699E-13</v>
      </c>
    </row>
    <row r="85" spans="1:35" x14ac:dyDescent="0.45">
      <c r="A85" s="19">
        <v>1.23123733430929E-13</v>
      </c>
      <c r="B85" s="19">
        <v>1.1823875212257899E-13</v>
      </c>
      <c r="C85" s="19">
        <v>1.2179146580137899E-13</v>
      </c>
      <c r="D85" s="19">
        <v>1.1823875212257899E-13</v>
      </c>
      <c r="E85" s="19">
        <v>1.2045919817182901E-13</v>
      </c>
      <c r="F85" s="19">
        <v>1.1868284133242901E-13</v>
      </c>
      <c r="G85" s="19">
        <v>1.2667644710973001E-13</v>
      </c>
      <c r="H85" s="19">
        <v>1.1823875212257899E-13</v>
      </c>
      <c r="I85" s="19">
        <v>1.2623235789988E-13</v>
      </c>
      <c r="J85" s="19">
        <v>1.1823875212257899E-13</v>
      </c>
      <c r="K85" s="19">
        <v>1.2545520178264201E-13</v>
      </c>
      <c r="L85" s="19">
        <v>1.2745360322696701E-13</v>
      </c>
      <c r="M85" s="19">
        <v>1.2534417948018E-13</v>
      </c>
      <c r="N85" s="19">
        <v>1.2745360322696701E-13</v>
      </c>
      <c r="O85" s="19">
        <v>1.2490009027033001E-13</v>
      </c>
      <c r="P85" s="19">
        <v>1.2678746941219199E-13</v>
      </c>
      <c r="Q85" s="19">
        <v>1.2423395645555499E-13</v>
      </c>
      <c r="R85" s="19">
        <v>1.2922996006636799E-13</v>
      </c>
      <c r="S85" s="19">
        <v>1.2578826869003001E-13</v>
      </c>
      <c r="T85" s="19">
        <v>1.2922996006636799E-13</v>
      </c>
      <c r="U85" s="19">
        <v>1.2589929099249199E-13</v>
      </c>
      <c r="V85" s="19">
        <v>1.25566224085105E-13</v>
      </c>
      <c r="W85" s="19">
        <v>1.2390088954816699E-13</v>
      </c>
      <c r="X85" s="19">
        <v>1.26121335597417E-13</v>
      </c>
      <c r="Y85" s="19">
        <v>1.25566224085105E-13</v>
      </c>
      <c r="Z85" s="19">
        <v>1.2390088954816699E-13</v>
      </c>
      <c r="AA85" s="19">
        <v>1.2578826869003001E-13</v>
      </c>
      <c r="AB85" s="19">
        <v>1.2922996006636799E-13</v>
      </c>
      <c r="AC85" s="19">
        <v>1.2390088954816699E-13</v>
      </c>
      <c r="AD85" s="19">
        <v>1.2490009027033001E-13</v>
      </c>
      <c r="AE85" s="19">
        <v>1.25566224085105E-13</v>
      </c>
      <c r="AF85" s="19">
        <v>1.2390088954816699E-13</v>
      </c>
      <c r="AG85" s="19">
        <v>1.2490009027033001E-13</v>
      </c>
      <c r="AH85" s="19">
        <v>1.25566224085105E-13</v>
      </c>
      <c r="AI85" s="19">
        <v>1.2390088954816699E-13</v>
      </c>
    </row>
    <row r="86" spans="1:35" x14ac:dyDescent="0.45">
      <c r="A86" s="19">
        <v>1.2267964422107899E-13</v>
      </c>
      <c r="B86" s="19">
        <v>1.1823875212257899E-13</v>
      </c>
      <c r="C86" s="19">
        <v>1.22901688826004E-13</v>
      </c>
      <c r="D86" s="19">
        <v>1.1823875212257899E-13</v>
      </c>
      <c r="E86" s="19">
        <v>1.21347376591529E-13</v>
      </c>
      <c r="F86" s="19">
        <v>1.18460796727504E-13</v>
      </c>
      <c r="G86" s="19">
        <v>1.27342580924505E-13</v>
      </c>
      <c r="H86" s="19">
        <v>1.1823875212257899E-13</v>
      </c>
      <c r="I86" s="19">
        <v>1.2667644710973001E-13</v>
      </c>
      <c r="J86" s="19">
        <v>1.1823875212257899E-13</v>
      </c>
      <c r="K86" s="19">
        <v>1.2534417948018E-13</v>
      </c>
      <c r="L86" s="19">
        <v>1.3056222769591801E-13</v>
      </c>
      <c r="M86" s="19">
        <v>1.24678045665405E-13</v>
      </c>
      <c r="N86" s="19">
        <v>1.3056222769591801E-13</v>
      </c>
      <c r="O86" s="19">
        <v>1.22901688826004E-13</v>
      </c>
      <c r="P86" s="19">
        <v>1.3022916078853E-13</v>
      </c>
      <c r="Q86" s="19">
        <v>1.2589929099249199E-13</v>
      </c>
      <c r="R86" s="19">
        <v>1.3056222769591801E-13</v>
      </c>
      <c r="S86" s="19">
        <v>1.25566224085105E-13</v>
      </c>
      <c r="T86" s="19">
        <v>1.3056222769591801E-13</v>
      </c>
      <c r="U86" s="19">
        <v>1.2656542480726701E-13</v>
      </c>
      <c r="V86" s="19">
        <v>1.51656465163796E-13</v>
      </c>
      <c r="W86" s="19">
        <v>1.2390088954816699E-13</v>
      </c>
      <c r="X86" s="19">
        <v>1.26121335597417E-13</v>
      </c>
      <c r="Y86" s="19">
        <v>1.51656465163796E-13</v>
      </c>
      <c r="Z86" s="19">
        <v>1.2390088954816699E-13</v>
      </c>
      <c r="AA86" s="19">
        <v>1.2589929099249199E-13</v>
      </c>
      <c r="AB86" s="19">
        <v>1.50546242139171E-13</v>
      </c>
      <c r="AC86" s="19">
        <v>1.2367884494324201E-13</v>
      </c>
      <c r="AD86" s="19">
        <v>1.2445600106048E-13</v>
      </c>
      <c r="AE86" s="19">
        <v>1.51656465163796E-13</v>
      </c>
      <c r="AF86" s="19">
        <v>1.2390088954816699E-13</v>
      </c>
      <c r="AG86" s="19">
        <v>1.2445600106048E-13</v>
      </c>
      <c r="AH86" s="19">
        <v>1.51656465163796E-13</v>
      </c>
      <c r="AI86" s="19">
        <v>1.2390088954816699E-13</v>
      </c>
    </row>
    <row r="87" spans="1:35" x14ac:dyDescent="0.45">
      <c r="A87" s="19">
        <v>1.20570220474292E-13</v>
      </c>
      <c r="B87" s="19">
        <v>1.1823875212257899E-13</v>
      </c>
      <c r="C87" s="19">
        <v>1.22235555011229E-13</v>
      </c>
      <c r="D87" s="19">
        <v>1.1823875212257899E-13</v>
      </c>
      <c r="E87" s="19">
        <v>1.2179146580137899E-13</v>
      </c>
      <c r="F87" s="19">
        <v>1.1890488593735399E-13</v>
      </c>
      <c r="G87" s="19">
        <v>1.2689849171465499E-13</v>
      </c>
      <c r="H87" s="19">
        <v>1.1823875212257899E-13</v>
      </c>
      <c r="I87" s="19">
        <v>1.2623235789988E-13</v>
      </c>
      <c r="J87" s="19">
        <v>1.1823875212257899E-13</v>
      </c>
      <c r="K87" s="19">
        <v>1.2390088954816699E-13</v>
      </c>
      <c r="L87" s="19">
        <v>1.27342580924505E-13</v>
      </c>
      <c r="M87" s="19">
        <v>1.2390088954816699E-13</v>
      </c>
      <c r="N87" s="19">
        <v>1.2934098236883E-13</v>
      </c>
      <c r="O87" s="19">
        <v>1.2545520178264201E-13</v>
      </c>
      <c r="P87" s="19">
        <v>1.29118937763905E-13</v>
      </c>
      <c r="Q87" s="19">
        <v>1.2367884494324201E-13</v>
      </c>
      <c r="R87" s="19">
        <v>1.27342580924505E-13</v>
      </c>
      <c r="S87" s="19">
        <v>1.2301271112846699E-13</v>
      </c>
      <c r="T87" s="19">
        <v>1.27342580924505E-13</v>
      </c>
      <c r="U87" s="19">
        <v>1.2756462552943001E-13</v>
      </c>
      <c r="V87" s="19">
        <v>1.41553435639707E-13</v>
      </c>
      <c r="W87" s="19">
        <v>1.2390088954816699E-13</v>
      </c>
      <c r="X87" s="19">
        <v>1.2512213487525499E-13</v>
      </c>
      <c r="Y87" s="19">
        <v>1.41553435639707E-13</v>
      </c>
      <c r="Z87" s="19">
        <v>1.2390088954816699E-13</v>
      </c>
      <c r="AA87" s="19">
        <v>1.24678045665405E-13</v>
      </c>
      <c r="AB87" s="19">
        <v>1.38444811170757E-13</v>
      </c>
      <c r="AC87" s="19">
        <v>1.2390088954816699E-13</v>
      </c>
      <c r="AD87" s="19">
        <v>1.2390088954816699E-13</v>
      </c>
      <c r="AE87" s="19">
        <v>1.41553435639707E-13</v>
      </c>
      <c r="AF87" s="19">
        <v>1.2390088954816699E-13</v>
      </c>
      <c r="AG87" s="19">
        <v>1.2390088954816699E-13</v>
      </c>
      <c r="AH87" s="19">
        <v>1.41553435639707E-13</v>
      </c>
      <c r="AI87" s="19">
        <v>1.2390088954816699E-13</v>
      </c>
    </row>
    <row r="88" spans="1:35" x14ac:dyDescent="0.45">
      <c r="A88" s="19">
        <v>1.22901688826004E-13</v>
      </c>
      <c r="B88" s="19">
        <v>1.1823875212257899E-13</v>
      </c>
      <c r="C88" s="19">
        <v>1.23789867245704E-13</v>
      </c>
      <c r="D88" s="19">
        <v>1.1823875212257899E-13</v>
      </c>
      <c r="E88" s="19">
        <v>1.2156942119645401E-13</v>
      </c>
      <c r="F88" s="19">
        <v>1.1834977442504101E-13</v>
      </c>
      <c r="G88" s="19">
        <v>1.2545520178264201E-13</v>
      </c>
      <c r="H88" s="19">
        <v>1.1823875212257899E-13</v>
      </c>
      <c r="I88" s="19">
        <v>1.26121335597417E-13</v>
      </c>
      <c r="J88" s="19">
        <v>1.1823875212257899E-13</v>
      </c>
      <c r="K88" s="19">
        <v>1.2390088954816699E-13</v>
      </c>
      <c r="L88" s="19">
        <v>1.3344880755994301E-13</v>
      </c>
      <c r="M88" s="19">
        <v>1.2367884494324201E-13</v>
      </c>
      <c r="N88" s="19">
        <v>1.3278267374516799E-13</v>
      </c>
      <c r="O88" s="19">
        <v>1.23456800338317E-13</v>
      </c>
      <c r="P88" s="19">
        <v>1.3067324999837999E-13</v>
      </c>
      <c r="Q88" s="19">
        <v>1.2478906796786699E-13</v>
      </c>
      <c r="R88" s="19">
        <v>1.3344880755994301E-13</v>
      </c>
      <c r="S88" s="19">
        <v>1.22346577313692E-13</v>
      </c>
      <c r="T88" s="19">
        <v>1.3344880755994301E-13</v>
      </c>
      <c r="U88" s="19">
        <v>1.2423395645555499E-13</v>
      </c>
      <c r="V88" s="19">
        <v>1.2978507157867999E-13</v>
      </c>
      <c r="W88" s="19">
        <v>1.2390088954816699E-13</v>
      </c>
      <c r="X88" s="19">
        <v>1.23123733430929E-13</v>
      </c>
      <c r="Y88" s="19">
        <v>1.2978507157867999E-13</v>
      </c>
      <c r="Z88" s="19">
        <v>1.2390088954816699E-13</v>
      </c>
      <c r="AA88" s="19">
        <v>1.2512213487525499E-13</v>
      </c>
      <c r="AB88" s="19">
        <v>1.3455903058456799E-13</v>
      </c>
      <c r="AC88" s="19">
        <v>1.2390088954816699E-13</v>
      </c>
      <c r="AD88" s="19">
        <v>1.2367884494324201E-13</v>
      </c>
      <c r="AE88" s="19">
        <v>1.2978507157867999E-13</v>
      </c>
      <c r="AF88" s="19">
        <v>1.2390088954816699E-13</v>
      </c>
      <c r="AG88" s="19">
        <v>1.2367884494324201E-13</v>
      </c>
      <c r="AH88" s="19">
        <v>1.2978507157867999E-13</v>
      </c>
      <c r="AI88" s="19">
        <v>1.2390088954816699E-13</v>
      </c>
    </row>
    <row r="89" spans="1:35" x14ac:dyDescent="0.45">
      <c r="A89" s="19">
        <v>1.22346577313692E-13</v>
      </c>
      <c r="B89" s="19">
        <v>1.1823875212257899E-13</v>
      </c>
      <c r="C89" s="19">
        <v>1.2279066652354201E-13</v>
      </c>
      <c r="D89" s="19">
        <v>1.1823875212257899E-13</v>
      </c>
      <c r="E89" s="19">
        <v>1.2101430968414201E-13</v>
      </c>
      <c r="F89" s="19">
        <v>1.1857181902996601E-13</v>
      </c>
      <c r="G89" s="19">
        <v>1.2712053631957999E-13</v>
      </c>
      <c r="H89" s="19">
        <v>1.1823875212257899E-13</v>
      </c>
      <c r="I89" s="19">
        <v>1.2667644710973001E-13</v>
      </c>
      <c r="J89" s="19">
        <v>1.1823875212257899E-13</v>
      </c>
      <c r="K89" s="19">
        <v>1.2490009027033001E-13</v>
      </c>
      <c r="L89" s="19">
        <v>1.26121335597417E-13</v>
      </c>
      <c r="M89" s="19">
        <v>1.24011911850629E-13</v>
      </c>
      <c r="N89" s="19">
        <v>1.26121335597417E-13</v>
      </c>
      <c r="O89" s="19">
        <v>1.24678045665405E-13</v>
      </c>
      <c r="P89" s="19">
        <v>1.34114941374718E-13</v>
      </c>
      <c r="Q89" s="19">
        <v>1.2456702336294201E-13</v>
      </c>
      <c r="R89" s="19">
        <v>1.26121335597417E-13</v>
      </c>
      <c r="S89" s="19">
        <v>1.2456702336294201E-13</v>
      </c>
      <c r="T89" s="19">
        <v>1.26121335597417E-13</v>
      </c>
      <c r="U89" s="19">
        <v>1.23234755733392E-13</v>
      </c>
      <c r="V89" s="19">
        <v>1.4988010832439601E-13</v>
      </c>
      <c r="W89" s="19">
        <v>1.2390088954816699E-13</v>
      </c>
      <c r="X89" s="19">
        <v>1.2456702336294201E-13</v>
      </c>
      <c r="Y89" s="19">
        <v>1.4988010832439601E-13</v>
      </c>
      <c r="Z89" s="19">
        <v>1.2390088954816699E-13</v>
      </c>
      <c r="AA89" s="19">
        <v>1.2423395645555499E-13</v>
      </c>
      <c r="AB89" s="19">
        <v>1.4388490399142001E-13</v>
      </c>
      <c r="AC89" s="19">
        <v>1.2390088954816699E-13</v>
      </c>
      <c r="AD89" s="19">
        <v>1.2423395645555499E-13</v>
      </c>
      <c r="AE89" s="19">
        <v>1.4988010832439601E-13</v>
      </c>
      <c r="AF89" s="19">
        <v>1.2390088954816699E-13</v>
      </c>
      <c r="AG89" s="19">
        <v>1.2423395645555499E-13</v>
      </c>
      <c r="AH89" s="19">
        <v>1.4988010832439601E-13</v>
      </c>
      <c r="AI89" s="19">
        <v>1.2390088954816699E-13</v>
      </c>
    </row>
    <row r="90" spans="1:35" x14ac:dyDescent="0.45">
      <c r="A90" s="19">
        <v>1.2190248810384201E-13</v>
      </c>
      <c r="B90" s="19">
        <v>1.1823875212257899E-13</v>
      </c>
      <c r="C90" s="19">
        <v>1.22013510406304E-13</v>
      </c>
      <c r="D90" s="19">
        <v>1.1823875212257899E-13</v>
      </c>
      <c r="E90" s="19">
        <v>1.21347376591529E-13</v>
      </c>
      <c r="F90" s="19">
        <v>1.1912693054227899E-13</v>
      </c>
      <c r="G90" s="19">
        <v>1.26121335597417E-13</v>
      </c>
      <c r="H90" s="19">
        <v>1.1823875212257899E-13</v>
      </c>
      <c r="I90" s="19">
        <v>1.26121335597417E-13</v>
      </c>
      <c r="J90" s="19">
        <v>1.1823875212257899E-13</v>
      </c>
      <c r="K90" s="19">
        <v>1.2423395645555499E-13</v>
      </c>
      <c r="L90" s="19">
        <v>1.31561428418081E-13</v>
      </c>
      <c r="M90" s="19">
        <v>1.2456702336294201E-13</v>
      </c>
      <c r="N90" s="19">
        <v>1.31561428418081E-13</v>
      </c>
      <c r="O90" s="19">
        <v>1.2900791546144299E-13</v>
      </c>
      <c r="P90" s="19">
        <v>1.3167245072054301E-13</v>
      </c>
      <c r="Q90" s="19">
        <v>1.2267964422107899E-13</v>
      </c>
      <c r="R90" s="19">
        <v>1.31561428418081E-13</v>
      </c>
      <c r="S90" s="19">
        <v>1.24011911850629E-13</v>
      </c>
      <c r="T90" s="19">
        <v>1.31561428418081E-13</v>
      </c>
      <c r="U90" s="19">
        <v>1.2334577803585401E-13</v>
      </c>
      <c r="V90" s="19">
        <v>1.4688250615790801E-13</v>
      </c>
      <c r="W90" s="19">
        <v>1.2390088954816699E-13</v>
      </c>
      <c r="X90" s="19">
        <v>1.2423395645555499E-13</v>
      </c>
      <c r="Y90" s="19">
        <v>1.4688250615790801E-13</v>
      </c>
      <c r="Z90" s="19">
        <v>1.2390088954816699E-13</v>
      </c>
      <c r="AA90" s="19">
        <v>1.24678045665405E-13</v>
      </c>
      <c r="AB90" s="19">
        <v>1.53765888910584E-13</v>
      </c>
      <c r="AC90" s="19">
        <v>1.2390088954816699E-13</v>
      </c>
      <c r="AD90" s="19">
        <v>1.2301271112846699E-13</v>
      </c>
      <c r="AE90" s="19">
        <v>1.4688250615790801E-13</v>
      </c>
      <c r="AF90" s="19">
        <v>1.2390088954816699E-13</v>
      </c>
      <c r="AG90" s="19">
        <v>1.2301271112846699E-13</v>
      </c>
      <c r="AH90" s="19">
        <v>1.4688250615790801E-13</v>
      </c>
      <c r="AI90" s="19">
        <v>1.2390088954816699E-13</v>
      </c>
    </row>
    <row r="91" spans="1:35" x14ac:dyDescent="0.45">
      <c r="A91" s="19">
        <v>1.24122934153092E-13</v>
      </c>
      <c r="B91" s="19">
        <v>1.1823875212257899E-13</v>
      </c>
      <c r="C91" s="19">
        <v>1.2356782264077899E-13</v>
      </c>
      <c r="D91" s="19">
        <v>1.1823875212257899E-13</v>
      </c>
      <c r="E91" s="19">
        <v>1.2456702336294201E-13</v>
      </c>
      <c r="F91" s="19">
        <v>1.18460796727504E-13</v>
      </c>
      <c r="G91" s="19">
        <v>1.2667644710973001E-13</v>
      </c>
      <c r="H91" s="19">
        <v>1.1823875212257899E-13</v>
      </c>
      <c r="I91" s="19">
        <v>1.2589929099249199E-13</v>
      </c>
      <c r="J91" s="19">
        <v>1.1823875212257899E-13</v>
      </c>
      <c r="K91" s="19">
        <v>1.2390088954816699E-13</v>
      </c>
      <c r="L91" s="19">
        <v>1.2934098236883E-13</v>
      </c>
      <c r="M91" s="19">
        <v>1.2367884494324201E-13</v>
      </c>
      <c r="N91" s="19">
        <v>1.2623235789988E-13</v>
      </c>
      <c r="O91" s="19">
        <v>1.2367884494324201E-13</v>
      </c>
      <c r="P91" s="19">
        <v>1.29118937763905E-13</v>
      </c>
      <c r="Q91" s="19">
        <v>1.2678746941219199E-13</v>
      </c>
      <c r="R91" s="19">
        <v>1.2934098236883E-13</v>
      </c>
      <c r="S91" s="19">
        <v>1.2301271112846699E-13</v>
      </c>
      <c r="T91" s="19">
        <v>1.2934098236883E-13</v>
      </c>
      <c r="U91" s="19">
        <v>1.2689849171465499E-13</v>
      </c>
      <c r="V91" s="19">
        <v>1.41220368732319E-13</v>
      </c>
      <c r="W91" s="19">
        <v>1.2390088954816699E-13</v>
      </c>
      <c r="X91" s="19">
        <v>1.2445600106048E-13</v>
      </c>
      <c r="Y91" s="19">
        <v>1.41220368732319E-13</v>
      </c>
      <c r="Z91" s="19">
        <v>1.2390088954816699E-13</v>
      </c>
      <c r="AA91" s="19">
        <v>1.2478906796786699E-13</v>
      </c>
      <c r="AB91" s="19">
        <v>1.3289369604763101E-13</v>
      </c>
      <c r="AC91" s="19">
        <v>1.23789867245704E-13</v>
      </c>
      <c r="AD91" s="19">
        <v>1.23456800338317E-13</v>
      </c>
      <c r="AE91" s="19">
        <v>1.41220368732319E-13</v>
      </c>
      <c r="AF91" s="19">
        <v>1.2390088954816699E-13</v>
      </c>
      <c r="AG91" s="19">
        <v>1.23456800338317E-13</v>
      </c>
      <c r="AH91" s="19">
        <v>1.41220368732319E-13</v>
      </c>
      <c r="AI91" s="19">
        <v>1.2390088954816699E-13</v>
      </c>
    </row>
    <row r="92" spans="1:35" x14ac:dyDescent="0.45">
      <c r="A92" s="19">
        <v>1.21347376591529E-13</v>
      </c>
      <c r="B92" s="19">
        <v>1.1823875212257899E-13</v>
      </c>
      <c r="C92" s="19">
        <v>1.22568621918617E-13</v>
      </c>
      <c r="D92" s="19">
        <v>1.1823875212257899E-13</v>
      </c>
      <c r="E92" s="19">
        <v>1.21125331986604E-13</v>
      </c>
      <c r="F92" s="19">
        <v>1.1868284133242901E-13</v>
      </c>
      <c r="G92" s="19">
        <v>1.26121335597417E-13</v>
      </c>
      <c r="H92" s="19">
        <v>1.1823875212257899E-13</v>
      </c>
      <c r="I92" s="19">
        <v>1.26121335597417E-13</v>
      </c>
      <c r="J92" s="19">
        <v>1.1823875212257899E-13</v>
      </c>
      <c r="K92" s="19">
        <v>1.25011112572792E-13</v>
      </c>
      <c r="L92" s="19">
        <v>1.33226762955018E-13</v>
      </c>
      <c r="M92" s="19">
        <v>1.23789867245704E-13</v>
      </c>
      <c r="N92" s="19">
        <v>1.3167245072054301E-13</v>
      </c>
      <c r="O92" s="19">
        <v>1.2478906796786699E-13</v>
      </c>
      <c r="P92" s="19">
        <v>1.2867484855405501E-13</v>
      </c>
      <c r="Q92" s="19">
        <v>1.22901688826004E-13</v>
      </c>
      <c r="R92" s="19">
        <v>1.33226762955018E-13</v>
      </c>
      <c r="S92" s="19">
        <v>1.23234755733392E-13</v>
      </c>
      <c r="T92" s="19">
        <v>1.33226762955018E-13</v>
      </c>
      <c r="U92" s="19">
        <v>1.2678746941219199E-13</v>
      </c>
      <c r="V92" s="19">
        <v>1.4899192990469601E-13</v>
      </c>
      <c r="W92" s="19">
        <v>1.2390088954816699E-13</v>
      </c>
      <c r="X92" s="19">
        <v>1.25233157177717E-13</v>
      </c>
      <c r="Y92" s="19">
        <v>1.4899192990469601E-13</v>
      </c>
      <c r="Z92" s="19">
        <v>1.2390088954816699E-13</v>
      </c>
      <c r="AA92" s="19">
        <v>1.2490009027033001E-13</v>
      </c>
      <c r="AB92" s="19">
        <v>1.51101353651483E-13</v>
      </c>
      <c r="AC92" s="19">
        <v>1.2390088954816699E-13</v>
      </c>
      <c r="AD92" s="19">
        <v>1.2634338020234201E-13</v>
      </c>
      <c r="AE92" s="19">
        <v>1.4899192990469601E-13</v>
      </c>
      <c r="AF92" s="19">
        <v>1.2390088954816699E-13</v>
      </c>
      <c r="AG92" s="19">
        <v>1.2634338020234201E-13</v>
      </c>
      <c r="AH92" s="19">
        <v>1.4899192990469601E-13</v>
      </c>
      <c r="AI92" s="19">
        <v>1.2390088954816699E-13</v>
      </c>
    </row>
    <row r="93" spans="1:35" x14ac:dyDescent="0.45">
      <c r="A93" s="19">
        <v>1.2334577803585401E-13</v>
      </c>
      <c r="B93" s="19">
        <v>1.1823875212257899E-13</v>
      </c>
      <c r="C93" s="19">
        <v>1.23123733430929E-13</v>
      </c>
      <c r="D93" s="19">
        <v>1.1823875212257899E-13</v>
      </c>
      <c r="E93" s="19">
        <v>1.21458398893992E-13</v>
      </c>
      <c r="F93" s="19">
        <v>1.19237952844741E-13</v>
      </c>
      <c r="G93" s="19">
        <v>1.2689849171465499E-13</v>
      </c>
      <c r="H93" s="19">
        <v>1.1823875212257899E-13</v>
      </c>
      <c r="I93" s="19">
        <v>1.26454402504805E-13</v>
      </c>
      <c r="J93" s="19">
        <v>1.1823875212257899E-13</v>
      </c>
      <c r="K93" s="19">
        <v>1.24678045665405E-13</v>
      </c>
      <c r="L93" s="19">
        <v>1.31561428418081E-13</v>
      </c>
      <c r="M93" s="19">
        <v>1.2490009027033001E-13</v>
      </c>
      <c r="N93" s="19">
        <v>1.31561428418081E-13</v>
      </c>
      <c r="O93" s="19">
        <v>1.2456702336294201E-13</v>
      </c>
      <c r="P93" s="19">
        <v>1.4344081478157E-13</v>
      </c>
      <c r="Q93" s="19">
        <v>1.2534417948018E-13</v>
      </c>
      <c r="R93" s="19">
        <v>1.35114142096881E-13</v>
      </c>
      <c r="S93" s="19">
        <v>1.22235555011229E-13</v>
      </c>
      <c r="T93" s="19">
        <v>1.35114142096881E-13</v>
      </c>
      <c r="U93" s="19">
        <v>1.23456800338317E-13</v>
      </c>
      <c r="V93" s="19">
        <v>1.5398793351550901E-13</v>
      </c>
      <c r="W93" s="19">
        <v>1.2390088954816699E-13</v>
      </c>
      <c r="X93" s="19">
        <v>1.2589929099249199E-13</v>
      </c>
      <c r="Y93" s="19">
        <v>1.5398793351550901E-13</v>
      </c>
      <c r="Z93" s="19">
        <v>1.2390088954816699E-13</v>
      </c>
      <c r="AA93" s="19">
        <v>1.2478906796786699E-13</v>
      </c>
      <c r="AB93" s="19">
        <v>1.72417635724286E-13</v>
      </c>
      <c r="AC93" s="19">
        <v>1.2390088954816699E-13</v>
      </c>
      <c r="AD93" s="19">
        <v>1.27009514017117E-13</v>
      </c>
      <c r="AE93" s="19">
        <v>1.5398793351550901E-13</v>
      </c>
      <c r="AF93" s="19">
        <v>1.2390088954816699E-13</v>
      </c>
      <c r="AG93" s="19">
        <v>1.27009514017117E-13</v>
      </c>
      <c r="AH93" s="19">
        <v>1.5398793351550901E-13</v>
      </c>
      <c r="AI93" s="19">
        <v>1.2390088954816699E-13</v>
      </c>
    </row>
    <row r="94" spans="1:35" x14ac:dyDescent="0.45">
      <c r="A94" s="19">
        <v>1.22901688826004E-13</v>
      </c>
      <c r="B94" s="19">
        <v>1.1823875212257899E-13</v>
      </c>
      <c r="C94" s="19">
        <v>1.2267964422107899E-13</v>
      </c>
      <c r="D94" s="19">
        <v>1.1823875212257899E-13</v>
      </c>
      <c r="E94" s="19">
        <v>1.2267964422107899E-13</v>
      </c>
      <c r="F94" s="19">
        <v>1.1834977442504101E-13</v>
      </c>
      <c r="G94" s="19">
        <v>1.2723155862204201E-13</v>
      </c>
      <c r="H94" s="19">
        <v>1.1823875212257899E-13</v>
      </c>
      <c r="I94" s="19">
        <v>1.2656542480726701E-13</v>
      </c>
      <c r="J94" s="19">
        <v>1.1823875212257899E-13</v>
      </c>
      <c r="K94" s="19">
        <v>1.25233157177717E-13</v>
      </c>
      <c r="L94" s="19">
        <v>1.2900791546144299E-13</v>
      </c>
      <c r="M94" s="19">
        <v>1.24678045665405E-13</v>
      </c>
      <c r="N94" s="19">
        <v>1.2900791546144299E-13</v>
      </c>
      <c r="O94" s="19">
        <v>1.2423395645555499E-13</v>
      </c>
      <c r="P94" s="19">
        <v>1.28563826251593E-13</v>
      </c>
      <c r="Q94" s="19">
        <v>1.2445600106048E-13</v>
      </c>
      <c r="R94" s="19">
        <v>1.2900791546144299E-13</v>
      </c>
      <c r="S94" s="19">
        <v>1.23234755733392E-13</v>
      </c>
      <c r="T94" s="19">
        <v>1.2900791546144299E-13</v>
      </c>
      <c r="U94" s="19">
        <v>1.2445600106048E-13</v>
      </c>
      <c r="V94" s="19">
        <v>1.34225963677181E-13</v>
      </c>
      <c r="W94" s="19">
        <v>1.2390088954816699E-13</v>
      </c>
      <c r="X94" s="19">
        <v>1.2445600106048E-13</v>
      </c>
      <c r="Y94" s="19">
        <v>1.34225963677181E-13</v>
      </c>
      <c r="Z94" s="19">
        <v>1.2390088954816699E-13</v>
      </c>
      <c r="AA94" s="19">
        <v>1.2390088954816699E-13</v>
      </c>
      <c r="AB94" s="19">
        <v>1.33004718350093E-13</v>
      </c>
      <c r="AC94" s="19">
        <v>1.2390088954816699E-13</v>
      </c>
      <c r="AD94" s="19">
        <v>1.2512213487525499E-13</v>
      </c>
      <c r="AE94" s="19">
        <v>1.34225963677181E-13</v>
      </c>
      <c r="AF94" s="19">
        <v>1.2390088954816699E-13</v>
      </c>
      <c r="AG94" s="19">
        <v>1.2512213487525499E-13</v>
      </c>
      <c r="AH94" s="19">
        <v>1.34225963677181E-13</v>
      </c>
      <c r="AI94" s="19">
        <v>1.2390088954816699E-13</v>
      </c>
    </row>
    <row r="95" spans="1:35" x14ac:dyDescent="0.45">
      <c r="A95" s="19">
        <v>1.21347376591529E-13</v>
      </c>
      <c r="B95" s="19">
        <v>1.1823875212257899E-13</v>
      </c>
      <c r="C95" s="19">
        <v>1.22346577313692E-13</v>
      </c>
      <c r="D95" s="19">
        <v>1.1823875212257899E-13</v>
      </c>
      <c r="E95" s="19">
        <v>1.2156942119645401E-13</v>
      </c>
      <c r="F95" s="19">
        <v>1.19348975147204E-13</v>
      </c>
      <c r="G95" s="19">
        <v>1.2656542480726701E-13</v>
      </c>
      <c r="H95" s="19">
        <v>1.1823875212257899E-13</v>
      </c>
      <c r="I95" s="19">
        <v>1.25011112572792E-13</v>
      </c>
      <c r="J95" s="19">
        <v>1.1823875212257899E-13</v>
      </c>
      <c r="K95" s="19">
        <v>1.24122934153092E-13</v>
      </c>
      <c r="L95" s="19">
        <v>1.31561428418081E-13</v>
      </c>
      <c r="M95" s="19">
        <v>1.24011911850629E-13</v>
      </c>
      <c r="N95" s="19">
        <v>1.31561428418081E-13</v>
      </c>
      <c r="O95" s="19">
        <v>1.2356782264077899E-13</v>
      </c>
      <c r="P95" s="19">
        <v>1.3100631690576799E-13</v>
      </c>
      <c r="Q95" s="19">
        <v>1.2390088954816699E-13</v>
      </c>
      <c r="R95" s="19">
        <v>1.31561428418081E-13</v>
      </c>
      <c r="S95" s="19">
        <v>1.23456800338317E-13</v>
      </c>
      <c r="T95" s="19">
        <v>1.31561428418081E-13</v>
      </c>
      <c r="U95" s="19">
        <v>1.2423395645555499E-13</v>
      </c>
      <c r="V95" s="19">
        <v>1.4144241333724401E-13</v>
      </c>
      <c r="W95" s="19">
        <v>1.2390088954816699E-13</v>
      </c>
      <c r="X95" s="19">
        <v>1.2423395645555499E-13</v>
      </c>
      <c r="Y95" s="19">
        <v>1.4144241333724401E-13</v>
      </c>
      <c r="Z95" s="19">
        <v>1.2390088954816699E-13</v>
      </c>
      <c r="AA95" s="19">
        <v>1.2723155862204201E-13</v>
      </c>
      <c r="AB95" s="19">
        <v>1.40998324127394E-13</v>
      </c>
      <c r="AC95" s="19">
        <v>1.2390088954816699E-13</v>
      </c>
      <c r="AD95" s="19">
        <v>1.2390088954816699E-13</v>
      </c>
      <c r="AE95" s="19">
        <v>1.4144241333724401E-13</v>
      </c>
      <c r="AF95" s="19">
        <v>1.2390088954816699E-13</v>
      </c>
      <c r="AG95" s="19">
        <v>1.2390088954816699E-13</v>
      </c>
      <c r="AH95" s="19">
        <v>1.4144241333724401E-13</v>
      </c>
      <c r="AI95" s="19">
        <v>1.2390088954816699E-13</v>
      </c>
    </row>
    <row r="96" spans="1:35" x14ac:dyDescent="0.45">
      <c r="A96" s="19">
        <v>1.22235555011229E-13</v>
      </c>
      <c r="B96" s="19">
        <v>1.1823875212257899E-13</v>
      </c>
      <c r="C96" s="19">
        <v>1.2301271112846699E-13</v>
      </c>
      <c r="D96" s="19">
        <v>1.1823875212257899E-13</v>
      </c>
      <c r="E96" s="19">
        <v>1.2101430968414201E-13</v>
      </c>
      <c r="F96" s="19">
        <v>1.1890488593735399E-13</v>
      </c>
      <c r="G96" s="19">
        <v>1.2712053631957999E-13</v>
      </c>
      <c r="H96" s="19">
        <v>1.1823875212257899E-13</v>
      </c>
      <c r="I96" s="19">
        <v>1.2656542480726701E-13</v>
      </c>
      <c r="J96" s="19">
        <v>1.1823875212257899E-13</v>
      </c>
      <c r="K96" s="19">
        <v>1.2445600106048E-13</v>
      </c>
      <c r="L96" s="19">
        <v>1.2934098236883E-13</v>
      </c>
      <c r="M96" s="19">
        <v>1.24011911850629E-13</v>
      </c>
      <c r="N96" s="19">
        <v>1.30007116183605E-13</v>
      </c>
      <c r="O96" s="19">
        <v>1.2656542480726701E-13</v>
      </c>
      <c r="P96" s="19">
        <v>1.3067324999837999E-13</v>
      </c>
      <c r="Q96" s="19">
        <v>1.25011112572792E-13</v>
      </c>
      <c r="R96" s="19">
        <v>1.2934098236883E-13</v>
      </c>
      <c r="S96" s="19">
        <v>1.23234755733392E-13</v>
      </c>
      <c r="T96" s="19">
        <v>1.2934098236883E-13</v>
      </c>
      <c r="U96" s="19">
        <v>1.2578826869003001E-13</v>
      </c>
      <c r="V96" s="19">
        <v>1.3811174426336899E-13</v>
      </c>
      <c r="W96" s="19">
        <v>1.2390088954816699E-13</v>
      </c>
      <c r="X96" s="19">
        <v>1.24011911850629E-13</v>
      </c>
      <c r="Y96" s="19">
        <v>1.3811174426336899E-13</v>
      </c>
      <c r="Z96" s="19">
        <v>1.2390088954816699E-13</v>
      </c>
      <c r="AA96" s="19">
        <v>1.2423395645555499E-13</v>
      </c>
      <c r="AB96" s="19">
        <v>1.35114142096881E-13</v>
      </c>
      <c r="AC96" s="19">
        <v>1.2390088954816699E-13</v>
      </c>
      <c r="AD96" s="19">
        <v>1.22901688826004E-13</v>
      </c>
      <c r="AE96" s="19">
        <v>1.3811174426336899E-13</v>
      </c>
      <c r="AF96" s="19">
        <v>1.2390088954816699E-13</v>
      </c>
      <c r="AG96" s="19">
        <v>1.22901688826004E-13</v>
      </c>
      <c r="AH96" s="19">
        <v>1.3811174426336899E-13</v>
      </c>
      <c r="AI96" s="19">
        <v>1.2390088954816699E-13</v>
      </c>
    </row>
    <row r="97" spans="1:110" x14ac:dyDescent="0.45">
      <c r="A97" s="19">
        <v>1.2212453270876699E-13</v>
      </c>
      <c r="B97" s="19">
        <v>1.1823875212257899E-13</v>
      </c>
      <c r="C97" s="19">
        <v>1.2212453270876699E-13</v>
      </c>
      <c r="D97" s="19">
        <v>1.1823875212257899E-13</v>
      </c>
      <c r="E97" s="19">
        <v>1.21125331986604E-13</v>
      </c>
      <c r="F97" s="19">
        <v>1.18460796727504E-13</v>
      </c>
      <c r="G97" s="19">
        <v>1.2623235789988E-13</v>
      </c>
      <c r="H97" s="19">
        <v>1.1823875212257899E-13</v>
      </c>
      <c r="I97" s="19">
        <v>1.26121335597417E-13</v>
      </c>
      <c r="J97" s="19">
        <v>1.1823875212257899E-13</v>
      </c>
      <c r="K97" s="19">
        <v>1.23789867245704E-13</v>
      </c>
      <c r="L97" s="19">
        <v>1.28341781646668E-13</v>
      </c>
      <c r="M97" s="19">
        <v>1.2445600106048E-13</v>
      </c>
      <c r="N97" s="19">
        <v>1.28341781646668E-13</v>
      </c>
      <c r="O97" s="19">
        <v>1.2490009027033001E-13</v>
      </c>
      <c r="P97" s="19">
        <v>1.3677947663381901E-13</v>
      </c>
      <c r="Q97" s="19">
        <v>1.24344978758017E-13</v>
      </c>
      <c r="R97" s="19">
        <v>1.28341781646668E-13</v>
      </c>
      <c r="S97" s="19">
        <v>1.24344978758017E-13</v>
      </c>
      <c r="T97" s="19">
        <v>1.28341781646668E-13</v>
      </c>
      <c r="U97" s="19">
        <v>1.22901688826004E-13</v>
      </c>
      <c r="V97" s="19">
        <v>1.3811174426336899E-13</v>
      </c>
      <c r="W97" s="19">
        <v>1.2390088954816699E-13</v>
      </c>
      <c r="X97" s="19">
        <v>1.2578826869003001E-13</v>
      </c>
      <c r="Y97" s="19">
        <v>1.3811174426336899E-13</v>
      </c>
      <c r="Z97" s="19">
        <v>1.2390088954816699E-13</v>
      </c>
      <c r="AA97" s="19">
        <v>1.23789867245704E-13</v>
      </c>
      <c r="AB97" s="19">
        <v>1.34225963677181E-13</v>
      </c>
      <c r="AC97" s="19">
        <v>1.2390088954816699E-13</v>
      </c>
      <c r="AD97" s="19">
        <v>1.24011911850629E-13</v>
      </c>
      <c r="AE97" s="19">
        <v>1.3811174426336899E-13</v>
      </c>
      <c r="AF97" s="19">
        <v>1.2390088954816699E-13</v>
      </c>
      <c r="AG97" s="19">
        <v>1.24011911850629E-13</v>
      </c>
      <c r="AH97" s="19">
        <v>1.3811174426336899E-13</v>
      </c>
      <c r="AI97" s="19">
        <v>1.2390088954816699E-13</v>
      </c>
    </row>
    <row r="98" spans="1:110" x14ac:dyDescent="0.45">
      <c r="A98" s="19">
        <v>1.22013510406304E-13</v>
      </c>
      <c r="B98" s="19">
        <v>1.1823875212257899E-13</v>
      </c>
      <c r="C98" s="19">
        <v>1.22901688826004E-13</v>
      </c>
      <c r="D98" s="19">
        <v>1.1823875212257899E-13</v>
      </c>
      <c r="E98" s="19">
        <v>1.2179146580137899E-13</v>
      </c>
      <c r="F98" s="19">
        <v>1.18460796727504E-13</v>
      </c>
      <c r="G98" s="19">
        <v>1.26121335597417E-13</v>
      </c>
      <c r="H98" s="19">
        <v>1.1823875212257899E-13</v>
      </c>
      <c r="I98" s="19">
        <v>1.2601031329495499E-13</v>
      </c>
      <c r="J98" s="19">
        <v>1.1823875212257899E-13</v>
      </c>
      <c r="K98" s="19">
        <v>1.2367884494324201E-13</v>
      </c>
      <c r="L98" s="19">
        <v>1.2534417948018E-13</v>
      </c>
      <c r="M98" s="19">
        <v>1.24344978758017E-13</v>
      </c>
      <c r="N98" s="19">
        <v>1.2534417948018E-13</v>
      </c>
      <c r="O98" s="19">
        <v>1.24344978758017E-13</v>
      </c>
      <c r="P98" s="19">
        <v>1.26454402504805E-13</v>
      </c>
      <c r="Q98" s="19">
        <v>1.2390088954816699E-13</v>
      </c>
      <c r="R98" s="19">
        <v>1.2534417948018E-13</v>
      </c>
      <c r="S98" s="19">
        <v>1.2367884494324201E-13</v>
      </c>
      <c r="T98" s="19">
        <v>1.2534417948018E-13</v>
      </c>
      <c r="U98" s="19">
        <v>1.2445600106048E-13</v>
      </c>
      <c r="V98" s="19">
        <v>1.3067324999837999E-13</v>
      </c>
      <c r="W98" s="19">
        <v>1.2390088954816699E-13</v>
      </c>
      <c r="X98" s="19">
        <v>1.2512213487525499E-13</v>
      </c>
      <c r="Y98" s="19">
        <v>1.3067324999837999E-13</v>
      </c>
      <c r="Z98" s="19">
        <v>1.2390088954816699E-13</v>
      </c>
      <c r="AA98" s="19">
        <v>1.25566224085105E-13</v>
      </c>
      <c r="AB98" s="19">
        <v>1.3111733920823099E-13</v>
      </c>
      <c r="AC98" s="19">
        <v>1.2390088954816699E-13</v>
      </c>
      <c r="AD98" s="19">
        <v>1.27009514017117E-13</v>
      </c>
      <c r="AE98" s="19">
        <v>1.3067324999837999E-13</v>
      </c>
      <c r="AF98" s="19">
        <v>1.2390088954816699E-13</v>
      </c>
      <c r="AG98" s="19">
        <v>1.27009514017117E-13</v>
      </c>
      <c r="AH98" s="19">
        <v>1.3067324999837999E-13</v>
      </c>
      <c r="AI98" s="19">
        <v>1.2390088954816699E-13</v>
      </c>
    </row>
    <row r="99" spans="1:110" x14ac:dyDescent="0.45">
      <c r="A99" s="19">
        <v>1.21125331986604E-13</v>
      </c>
      <c r="B99" s="19">
        <v>1.1823875212257899E-13</v>
      </c>
      <c r="C99" s="19">
        <v>1.2045919817182901E-13</v>
      </c>
      <c r="D99" s="19">
        <v>1.1823875212257899E-13</v>
      </c>
      <c r="E99" s="19">
        <v>1.21347376591529E-13</v>
      </c>
      <c r="F99" s="19">
        <v>1.1868284133242901E-13</v>
      </c>
      <c r="G99" s="19">
        <v>1.2723155862204201E-13</v>
      </c>
      <c r="H99" s="19">
        <v>1.1823875212257899E-13</v>
      </c>
      <c r="I99" s="19">
        <v>1.2634338020234201E-13</v>
      </c>
      <c r="J99" s="19">
        <v>1.1823875212257899E-13</v>
      </c>
      <c r="K99" s="19">
        <v>1.2601031329495499E-13</v>
      </c>
      <c r="L99" s="19">
        <v>1.2845280394913001E-13</v>
      </c>
      <c r="M99" s="19">
        <v>1.2578826869003001E-13</v>
      </c>
      <c r="N99" s="19">
        <v>1.2845280394913001E-13</v>
      </c>
      <c r="O99" s="19">
        <v>1.2279066652354201E-13</v>
      </c>
      <c r="P99" s="19">
        <v>1.2712053631957999E-13</v>
      </c>
      <c r="Q99" s="19">
        <v>1.23456800338317E-13</v>
      </c>
      <c r="R99" s="19">
        <v>1.2778667013435499E-13</v>
      </c>
      <c r="S99" s="19">
        <v>1.2390088954816699E-13</v>
      </c>
      <c r="T99" s="19">
        <v>1.2778667013435499E-13</v>
      </c>
      <c r="U99" s="19">
        <v>1.27342580924505E-13</v>
      </c>
      <c r="V99" s="19">
        <v>1.3766765505351901E-13</v>
      </c>
      <c r="W99" s="19">
        <v>1.2390088954816699E-13</v>
      </c>
      <c r="X99" s="19">
        <v>1.2445600106048E-13</v>
      </c>
      <c r="Y99" s="19">
        <v>1.3766765505351901E-13</v>
      </c>
      <c r="Z99" s="19">
        <v>1.2390088954816699E-13</v>
      </c>
      <c r="AA99" s="19">
        <v>1.2656542480726701E-13</v>
      </c>
      <c r="AB99" s="19">
        <v>1.3855583347321901E-13</v>
      </c>
      <c r="AC99" s="19">
        <v>1.2390088954816699E-13</v>
      </c>
      <c r="AD99" s="19">
        <v>1.2356782264077899E-13</v>
      </c>
      <c r="AE99" s="19">
        <v>1.3766765505351901E-13</v>
      </c>
      <c r="AF99" s="19">
        <v>1.2390088954816699E-13</v>
      </c>
      <c r="AG99" s="19">
        <v>1.2356782264077899E-13</v>
      </c>
      <c r="AH99" s="19">
        <v>1.3766765505351901E-13</v>
      </c>
      <c r="AI99" s="19">
        <v>1.2390088954816699E-13</v>
      </c>
    </row>
    <row r="100" spans="1:110" x14ac:dyDescent="0.45">
      <c r="A100" s="19">
        <v>1.24122934153092E-13</v>
      </c>
      <c r="B100" s="19">
        <v>1.1823875212257899E-13</v>
      </c>
      <c r="C100" s="19">
        <v>1.2245759961615401E-13</v>
      </c>
      <c r="D100" s="19">
        <v>1.1823875212257899E-13</v>
      </c>
      <c r="E100" s="19">
        <v>1.2390088954816699E-13</v>
      </c>
      <c r="F100" s="19">
        <v>1.1890488593735399E-13</v>
      </c>
      <c r="G100" s="19">
        <v>1.2689849171465499E-13</v>
      </c>
      <c r="H100" s="19">
        <v>1.1823875212257899E-13</v>
      </c>
      <c r="I100" s="19">
        <v>1.2589929099249199E-13</v>
      </c>
      <c r="J100" s="19">
        <v>1.1823875212257899E-13</v>
      </c>
      <c r="K100" s="19">
        <v>1.2356782264077899E-13</v>
      </c>
      <c r="L100" s="19">
        <v>1.2667644710973001E-13</v>
      </c>
      <c r="M100" s="19">
        <v>1.23789867245704E-13</v>
      </c>
      <c r="N100" s="19">
        <v>1.2667644710973001E-13</v>
      </c>
      <c r="O100" s="19">
        <v>1.2390088954816699E-13</v>
      </c>
      <c r="P100" s="19">
        <v>1.2689849171465499E-13</v>
      </c>
      <c r="Q100" s="19">
        <v>1.25233157177717E-13</v>
      </c>
      <c r="R100" s="19">
        <v>1.2667644710973001E-13</v>
      </c>
      <c r="S100" s="19">
        <v>1.2478906796786699E-13</v>
      </c>
      <c r="T100" s="19">
        <v>1.2667644710973001E-13</v>
      </c>
      <c r="U100" s="19">
        <v>1.27009514017117E-13</v>
      </c>
      <c r="V100" s="19">
        <v>1.3022916078853E-13</v>
      </c>
      <c r="W100" s="19">
        <v>1.2390088954816699E-13</v>
      </c>
      <c r="X100" s="19">
        <v>1.27009514017117E-13</v>
      </c>
      <c r="Y100" s="19">
        <v>1.3022916078853E-13</v>
      </c>
      <c r="Z100" s="19">
        <v>1.2390088954816699E-13</v>
      </c>
      <c r="AA100" s="19">
        <v>1.2334577803585401E-13</v>
      </c>
      <c r="AB100" s="19">
        <v>1.2956302697375501E-13</v>
      </c>
      <c r="AC100" s="19">
        <v>1.2390088954816699E-13</v>
      </c>
      <c r="AD100" s="19">
        <v>1.25233157177717E-13</v>
      </c>
      <c r="AE100" s="19">
        <v>1.3022916078853E-13</v>
      </c>
      <c r="AF100" s="19">
        <v>1.2390088954816699E-13</v>
      </c>
      <c r="AG100" s="19">
        <v>1.25233157177717E-13</v>
      </c>
      <c r="AH100" s="19">
        <v>1.3022916078853E-13</v>
      </c>
      <c r="AI100" s="19">
        <v>1.2390088954816699E-13</v>
      </c>
    </row>
    <row r="101" spans="1:110" x14ac:dyDescent="0.45">
      <c r="A101" s="19">
        <v>1.2267964422107899E-13</v>
      </c>
      <c r="B101" s="19">
        <v>1.1823875212257899E-13</v>
      </c>
      <c r="C101" s="19">
        <v>1.21458398893992E-13</v>
      </c>
      <c r="D101" s="19">
        <v>1.1823875212257899E-13</v>
      </c>
      <c r="E101" s="19">
        <v>1.2267964422107899E-13</v>
      </c>
      <c r="F101" s="19">
        <v>1.1868284133242901E-13</v>
      </c>
      <c r="G101" s="19">
        <v>1.27009514017117E-13</v>
      </c>
      <c r="H101" s="19">
        <v>1.1823875212257899E-13</v>
      </c>
      <c r="I101" s="19">
        <v>1.2656542480726701E-13</v>
      </c>
      <c r="J101" s="19">
        <v>1.1823875212257899E-13</v>
      </c>
      <c r="K101" s="19">
        <v>1.2356782264077899E-13</v>
      </c>
      <c r="L101" s="19">
        <v>1.3344880755994301E-13</v>
      </c>
      <c r="M101" s="19">
        <v>1.24122934153092E-13</v>
      </c>
      <c r="N101" s="19">
        <v>1.3344880755994301E-13</v>
      </c>
      <c r="O101" s="19">
        <v>1.2279066652354201E-13</v>
      </c>
      <c r="P101" s="19">
        <v>1.28341781646668E-13</v>
      </c>
      <c r="Q101" s="19">
        <v>1.2478906796786699E-13</v>
      </c>
      <c r="R101" s="19">
        <v>1.3344880755994301E-13</v>
      </c>
      <c r="S101" s="19">
        <v>1.24122934153092E-13</v>
      </c>
      <c r="T101" s="19">
        <v>1.3344880755994301E-13</v>
      </c>
      <c r="U101" s="19">
        <v>1.23123733430929E-13</v>
      </c>
      <c r="V101" s="19">
        <v>1.44551037806195E-13</v>
      </c>
      <c r="W101" s="19">
        <v>1.2390088954816699E-13</v>
      </c>
      <c r="X101" s="19">
        <v>1.23789867245704E-13</v>
      </c>
      <c r="Y101" s="19">
        <v>1.44551037806195E-13</v>
      </c>
      <c r="Z101" s="19">
        <v>1.2390088954816699E-13</v>
      </c>
      <c r="AA101" s="19">
        <v>1.2490009027033001E-13</v>
      </c>
      <c r="AB101" s="19">
        <v>1.4022116801015699E-13</v>
      </c>
      <c r="AC101" s="19">
        <v>1.2390088954816699E-13</v>
      </c>
      <c r="AD101" s="19">
        <v>1.2356782264077899E-13</v>
      </c>
      <c r="AE101" s="19">
        <v>1.44551037806195E-13</v>
      </c>
      <c r="AF101" s="19">
        <v>1.2390088954816699E-13</v>
      </c>
      <c r="AG101" s="19">
        <v>1.2356782264077899E-13</v>
      </c>
      <c r="AH101" s="19">
        <v>1.44551037806195E-13</v>
      </c>
      <c r="AI101" s="19">
        <v>1.2390088954816699E-13</v>
      </c>
    </row>
    <row r="102" spans="1:110" x14ac:dyDescent="0.45">
      <c r="A102" s="19">
        <v>1.24678045665405E-13</v>
      </c>
      <c r="B102" s="19">
        <v>1.1823875212257899E-13</v>
      </c>
      <c r="C102" s="19">
        <v>1.2445600106048E-13</v>
      </c>
      <c r="D102" s="19">
        <v>1.1823875212257899E-13</v>
      </c>
      <c r="E102" s="19">
        <v>1.21458398893992E-13</v>
      </c>
      <c r="F102" s="19">
        <v>1.1890488593735399E-13</v>
      </c>
      <c r="G102" s="19">
        <v>1.2656542480726701E-13</v>
      </c>
      <c r="H102" s="19">
        <v>1.1823875212257899E-13</v>
      </c>
      <c r="I102" s="19">
        <v>1.2667644710973001E-13</v>
      </c>
      <c r="J102" s="19">
        <v>1.1823875212257899E-13</v>
      </c>
      <c r="K102" s="19">
        <v>1.23789867245704E-13</v>
      </c>
      <c r="L102" s="19">
        <v>1.3011813848606799E-13</v>
      </c>
      <c r="M102" s="19">
        <v>1.2423395645555499E-13</v>
      </c>
      <c r="N102" s="19">
        <v>1.3011813848606799E-13</v>
      </c>
      <c r="O102" s="19">
        <v>1.2334577803585401E-13</v>
      </c>
      <c r="P102" s="19">
        <v>1.3045120539345501E-13</v>
      </c>
      <c r="Q102" s="19">
        <v>1.22568621918617E-13</v>
      </c>
      <c r="R102" s="19">
        <v>1.3011813848606799E-13</v>
      </c>
      <c r="S102" s="19">
        <v>1.24344978758017E-13</v>
      </c>
      <c r="T102" s="19">
        <v>1.3011813848606799E-13</v>
      </c>
      <c r="U102" s="19">
        <v>1.22901688826004E-13</v>
      </c>
      <c r="V102" s="19">
        <v>1.3811174426336899E-13</v>
      </c>
      <c r="W102" s="19">
        <v>1.2390088954816699E-13</v>
      </c>
      <c r="X102" s="19">
        <v>1.2356782264077899E-13</v>
      </c>
      <c r="Y102" s="22">
        <v>1.3811174426336899E-13</v>
      </c>
      <c r="Z102" s="22">
        <v>1.2390088954816699E-13</v>
      </c>
      <c r="AA102" s="22">
        <v>1.23234755733392E-13</v>
      </c>
      <c r="AB102" s="22">
        <v>1.4688250615790801E-13</v>
      </c>
      <c r="AC102" s="22">
        <v>1.2390088954816699E-13</v>
      </c>
      <c r="AD102" s="22">
        <v>1.27675647831893E-13</v>
      </c>
      <c r="AE102" s="22">
        <v>1.3811174426336899E-13</v>
      </c>
      <c r="AF102" s="22">
        <v>1.2390088954816699E-13</v>
      </c>
      <c r="AG102" s="19">
        <v>1.27675647831893E-13</v>
      </c>
      <c r="AH102" s="19">
        <v>1.3811174426336899E-13</v>
      </c>
      <c r="AI102" s="19">
        <v>1.2390088954816699E-13</v>
      </c>
    </row>
    <row r="103" spans="1:110" x14ac:dyDescent="0.45">
      <c r="Y103" s="20"/>
      <c r="Z103" s="20"/>
      <c r="AA103" s="20"/>
      <c r="AB103" s="20"/>
      <c r="AC103" s="20"/>
      <c r="AD103" s="20"/>
      <c r="AE103" s="20"/>
      <c r="AF103" s="20"/>
    </row>
    <row r="104" spans="1:110" x14ac:dyDescent="0.45">
      <c r="A104" t="s">
        <v>0</v>
      </c>
      <c r="Y104" s="20"/>
      <c r="Z104" s="20"/>
      <c r="AA104" s="20"/>
      <c r="AB104" s="20"/>
      <c r="AC104" s="20"/>
      <c r="AD104" s="20"/>
      <c r="AE104" s="20"/>
      <c r="AF104" s="20"/>
      <c r="AL104" t="s">
        <v>19</v>
      </c>
      <c r="AM104" s="3">
        <v>2.2000000000000002</v>
      </c>
      <c r="BW104" t="s">
        <v>31</v>
      </c>
    </row>
    <row r="105" spans="1:110" x14ac:dyDescent="0.45">
      <c r="P105">
        <f>MAX(B107:AJ107)</f>
        <v>1.3970935519580468E-13</v>
      </c>
      <c r="Y105" s="20"/>
      <c r="Z105" s="20"/>
      <c r="AA105" s="20"/>
      <c r="AB105" s="20"/>
      <c r="AC105" s="20"/>
      <c r="AD105" s="20"/>
      <c r="AE105" s="20"/>
      <c r="AF105" s="20"/>
    </row>
    <row r="106" spans="1:110" x14ac:dyDescent="0.45">
      <c r="A106" s="2"/>
      <c r="B106" s="2" t="str">
        <f>A2</f>
        <v>UF Bitdiff Cbrt</v>
      </c>
      <c r="C106" s="2" t="str">
        <f t="shared" ref="C106:AJ106" si="0">B2</f>
        <v>UF BitdiffVA Cbrt</v>
      </c>
      <c r="D106" s="2" t="str">
        <f t="shared" si="0"/>
        <v>UF HardLog Cbrt</v>
      </c>
      <c r="E106" s="2" t="str">
        <f t="shared" si="0"/>
        <v>UF HardLogVA Cbrt</v>
      </c>
      <c r="F106" s="2" t="str">
        <f t="shared" si="0"/>
        <v>UF Log Cbrt</v>
      </c>
      <c r="G106" s="2" t="str">
        <f t="shared" si="0"/>
        <v>UF LogVA Cbrt</v>
      </c>
      <c r="H106" s="2" t="str">
        <f t="shared" si="0"/>
        <v>UF Mul Cbrt</v>
      </c>
      <c r="I106" s="2" t="str">
        <f t="shared" si="0"/>
        <v>UF MulVA Cbrt</v>
      </c>
      <c r="J106" s="2" t="str">
        <f t="shared" si="0"/>
        <v>UF NoLog Cbrt</v>
      </c>
      <c r="K106" s="2" t="str">
        <f t="shared" si="0"/>
        <v>UF NoLogVA Cbrt</v>
      </c>
      <c r="L106" s="2" t="str">
        <f t="shared" si="0"/>
        <v>UFDistr Bitdiff Cbrt</v>
      </c>
      <c r="M106" s="2" t="str">
        <f t="shared" si="0"/>
        <v>UFDistr BitdiffVA Cbrt</v>
      </c>
      <c r="N106" s="2" t="str">
        <f t="shared" si="0"/>
        <v>UFDistr HardLog Cbrt</v>
      </c>
      <c r="O106" s="2" t="str">
        <f t="shared" si="0"/>
        <v>UFDistr HardLogVA Cbrt</v>
      </c>
      <c r="P106" s="2" t="str">
        <f t="shared" si="0"/>
        <v>UFDistr Log Cbrt</v>
      </c>
      <c r="Q106" s="2" t="str">
        <f t="shared" si="0"/>
        <v>UFDistr LogVA Cbrt</v>
      </c>
      <c r="R106" s="2" t="str">
        <f t="shared" si="0"/>
        <v>UFDistr Mul Cbrt</v>
      </c>
      <c r="S106" s="2" t="str">
        <f t="shared" si="0"/>
        <v>UFDistr MulVA Cbrt</v>
      </c>
      <c r="T106" s="2" t="str">
        <f t="shared" si="0"/>
        <v>UFDistr NoLog Cbrt</v>
      </c>
      <c r="U106" s="2" t="str">
        <f t="shared" si="0"/>
        <v>UFDistr NoLogVA Cbrt</v>
      </c>
      <c r="V106" s="2" t="str">
        <f t="shared" si="0"/>
        <v>UFCenter Bitdiff Cbrt</v>
      </c>
      <c r="W106" s="2" t="str">
        <f t="shared" si="0"/>
        <v>UFCenter BitdiffVA Cbrt</v>
      </c>
      <c r="X106" s="2" t="str">
        <f t="shared" si="0"/>
        <v>UFCenter BitdiffFN Cbrt</v>
      </c>
      <c r="Y106" s="2" t="str">
        <f t="shared" si="0"/>
        <v>UFCenter HardLog Cbrt</v>
      </c>
      <c r="Z106" s="2" t="str">
        <f t="shared" si="0"/>
        <v>UFCenter HardLogVA Cbrt</v>
      </c>
      <c r="AA106" s="2" t="str">
        <f t="shared" si="0"/>
        <v>UFCenter HardLogFN Cbrt</v>
      </c>
      <c r="AB106" s="2" t="str">
        <f t="shared" si="0"/>
        <v>UFCenter Log Cbrt</v>
      </c>
      <c r="AC106" s="2" t="str">
        <f t="shared" si="0"/>
        <v>UFCenter LogVA Cbrt</v>
      </c>
      <c r="AD106" s="2" t="str">
        <f t="shared" si="0"/>
        <v>UFCenter LogFN Cbrt</v>
      </c>
      <c r="AE106" s="2" t="str">
        <f t="shared" si="0"/>
        <v>UFCenter Mul Cbrt</v>
      </c>
      <c r="AF106" s="2" t="str">
        <f t="shared" si="0"/>
        <v>UFCenter MulVA Cbrt</v>
      </c>
      <c r="AG106" s="2" t="str">
        <f t="shared" si="0"/>
        <v>UFCenter MulFN Cbrt</v>
      </c>
      <c r="AH106" s="2" t="str">
        <f t="shared" si="0"/>
        <v>UFCenter NoLog Cbrt</v>
      </c>
      <c r="AI106" s="2" t="str">
        <f t="shared" si="0"/>
        <v>UFCenter NoLogVA Cbrt</v>
      </c>
      <c r="AJ106" s="2" t="str">
        <f t="shared" si="0"/>
        <v>UFCenter NoLogFN Cbrt</v>
      </c>
      <c r="AM106" s="4" t="str">
        <f>A2</f>
        <v>UF Bitdiff Cbrt</v>
      </c>
      <c r="AN106" s="4" t="str">
        <f t="shared" ref="AN106:BU106" si="1">B2</f>
        <v>UF BitdiffVA Cbrt</v>
      </c>
      <c r="AO106" s="4" t="str">
        <f t="shared" si="1"/>
        <v>UF HardLog Cbrt</v>
      </c>
      <c r="AP106" s="4" t="str">
        <f t="shared" si="1"/>
        <v>UF HardLogVA Cbrt</v>
      </c>
      <c r="AQ106" s="4" t="str">
        <f t="shared" si="1"/>
        <v>UF Log Cbrt</v>
      </c>
      <c r="AR106" s="4" t="str">
        <f t="shared" si="1"/>
        <v>UF LogVA Cbrt</v>
      </c>
      <c r="AS106" s="4" t="str">
        <f t="shared" si="1"/>
        <v>UF Mul Cbrt</v>
      </c>
      <c r="AT106" s="4" t="str">
        <f t="shared" si="1"/>
        <v>UF MulVA Cbrt</v>
      </c>
      <c r="AU106" s="4" t="str">
        <f t="shared" si="1"/>
        <v>UF NoLog Cbrt</v>
      </c>
      <c r="AV106" s="4" t="str">
        <f t="shared" si="1"/>
        <v>UF NoLogVA Cbrt</v>
      </c>
      <c r="AW106" s="4" t="str">
        <f t="shared" si="1"/>
        <v>UFDistr Bitdiff Cbrt</v>
      </c>
      <c r="AX106" s="4" t="str">
        <f t="shared" si="1"/>
        <v>UFDistr BitdiffVA Cbrt</v>
      </c>
      <c r="AY106" s="4" t="str">
        <f t="shared" si="1"/>
        <v>UFDistr HardLog Cbrt</v>
      </c>
      <c r="AZ106" s="4" t="str">
        <f t="shared" si="1"/>
        <v>UFDistr HardLogVA Cbrt</v>
      </c>
      <c r="BA106" s="4" t="str">
        <f t="shared" si="1"/>
        <v>UFDistr Log Cbrt</v>
      </c>
      <c r="BB106" s="4" t="str">
        <f t="shared" si="1"/>
        <v>UFDistr LogVA Cbrt</v>
      </c>
      <c r="BC106" s="4" t="str">
        <f t="shared" si="1"/>
        <v>UFDistr Mul Cbrt</v>
      </c>
      <c r="BD106" s="4" t="str">
        <f t="shared" si="1"/>
        <v>UFDistr MulVA Cbrt</v>
      </c>
      <c r="BE106" s="4" t="str">
        <f t="shared" si="1"/>
        <v>UFDistr NoLog Cbrt</v>
      </c>
      <c r="BF106" s="4" t="str">
        <f t="shared" si="1"/>
        <v>UFDistr NoLogVA Cbrt</v>
      </c>
      <c r="BG106" s="4" t="str">
        <f t="shared" si="1"/>
        <v>UFCenter Bitdiff Cbrt</v>
      </c>
      <c r="BH106" s="4" t="str">
        <f t="shared" si="1"/>
        <v>UFCenter BitdiffVA Cbrt</v>
      </c>
      <c r="BI106" s="4" t="str">
        <f t="shared" si="1"/>
        <v>UFCenter BitdiffFN Cbrt</v>
      </c>
      <c r="BJ106" s="4" t="str">
        <f t="shared" si="1"/>
        <v>UFCenter HardLog Cbrt</v>
      </c>
      <c r="BK106" s="4" t="str">
        <f t="shared" si="1"/>
        <v>UFCenter HardLogVA Cbrt</v>
      </c>
      <c r="BL106" s="4" t="str">
        <f t="shared" si="1"/>
        <v>UFCenter HardLogFN Cbrt</v>
      </c>
      <c r="BM106" s="4" t="str">
        <f t="shared" si="1"/>
        <v>UFCenter Log Cbrt</v>
      </c>
      <c r="BN106" s="4" t="str">
        <f t="shared" si="1"/>
        <v>UFCenter LogVA Cbrt</v>
      </c>
      <c r="BO106" s="4" t="str">
        <f t="shared" si="1"/>
        <v>UFCenter LogFN Cbrt</v>
      </c>
      <c r="BP106" s="4" t="str">
        <f t="shared" si="1"/>
        <v>UFCenter Mul Cbrt</v>
      </c>
      <c r="BQ106" s="4" t="str">
        <f t="shared" si="1"/>
        <v>UFCenter MulVA Cbrt</v>
      </c>
      <c r="BR106" s="4" t="str">
        <f t="shared" si="1"/>
        <v>UFCenter MulFN Cbrt</v>
      </c>
      <c r="BS106" s="4" t="str">
        <f t="shared" si="1"/>
        <v>UFCenter NoLog Cbrt</v>
      </c>
      <c r="BT106" s="4" t="str">
        <f t="shared" si="1"/>
        <v>UFCenter NoLogVA Cbrt</v>
      </c>
      <c r="BU106" s="4" t="str">
        <f t="shared" si="1"/>
        <v>UFCenter NoLogFN Cbrt</v>
      </c>
      <c r="BW106" s="2"/>
      <c r="BX106" s="2" t="str">
        <f>A2</f>
        <v>UF Bitdiff Cbrt</v>
      </c>
      <c r="BY106" s="2" t="str">
        <f t="shared" ref="BY106:DF106" si="2">B2</f>
        <v>UF BitdiffVA Cbrt</v>
      </c>
      <c r="BZ106" s="2" t="str">
        <f t="shared" si="2"/>
        <v>UF HardLog Cbrt</v>
      </c>
      <c r="CA106" s="2" t="str">
        <f t="shared" si="2"/>
        <v>UF HardLogVA Cbrt</v>
      </c>
      <c r="CB106" s="2" t="str">
        <f t="shared" si="2"/>
        <v>UF Log Cbrt</v>
      </c>
      <c r="CC106" s="2" t="str">
        <f t="shared" si="2"/>
        <v>UF LogVA Cbrt</v>
      </c>
      <c r="CD106" s="2" t="str">
        <f t="shared" si="2"/>
        <v>UF Mul Cbrt</v>
      </c>
      <c r="CE106" s="2" t="str">
        <f t="shared" si="2"/>
        <v>UF MulVA Cbrt</v>
      </c>
      <c r="CF106" s="2" t="str">
        <f t="shared" si="2"/>
        <v>UF NoLog Cbrt</v>
      </c>
      <c r="CG106" s="2" t="str">
        <f t="shared" si="2"/>
        <v>UF NoLogVA Cbrt</v>
      </c>
      <c r="CH106" s="2" t="str">
        <f t="shared" si="2"/>
        <v>UFDistr Bitdiff Cbrt</v>
      </c>
      <c r="CI106" s="2" t="str">
        <f t="shared" si="2"/>
        <v>UFDistr BitdiffVA Cbrt</v>
      </c>
      <c r="CJ106" s="2" t="str">
        <f t="shared" si="2"/>
        <v>UFDistr HardLog Cbrt</v>
      </c>
      <c r="CK106" s="2" t="str">
        <f t="shared" si="2"/>
        <v>UFDistr HardLogVA Cbrt</v>
      </c>
      <c r="CL106" s="2" t="str">
        <f t="shared" si="2"/>
        <v>UFDistr Log Cbrt</v>
      </c>
      <c r="CM106" s="2" t="str">
        <f t="shared" si="2"/>
        <v>UFDistr LogVA Cbrt</v>
      </c>
      <c r="CN106" s="2" t="str">
        <f t="shared" si="2"/>
        <v>UFDistr Mul Cbrt</v>
      </c>
      <c r="CO106" s="2" t="str">
        <f t="shared" si="2"/>
        <v>UFDistr MulVA Cbrt</v>
      </c>
      <c r="CP106" s="2" t="str">
        <f t="shared" si="2"/>
        <v>UFDistr NoLog Cbrt</v>
      </c>
      <c r="CQ106" s="2" t="str">
        <f t="shared" si="2"/>
        <v>UFDistr NoLogVA Cbrt</v>
      </c>
      <c r="CR106" s="2" t="str">
        <f t="shared" si="2"/>
        <v>UFCenter Bitdiff Cbrt</v>
      </c>
      <c r="CS106" s="2" t="str">
        <f t="shared" si="2"/>
        <v>UFCenter BitdiffVA Cbrt</v>
      </c>
      <c r="CT106" s="2" t="str">
        <f t="shared" si="2"/>
        <v>UFCenter BitdiffFN Cbrt</v>
      </c>
      <c r="CU106" s="2" t="str">
        <f t="shared" si="2"/>
        <v>UFCenter HardLog Cbrt</v>
      </c>
      <c r="CV106" s="2" t="str">
        <f t="shared" si="2"/>
        <v>UFCenter HardLogVA Cbrt</v>
      </c>
      <c r="CW106" s="2" t="str">
        <f t="shared" si="2"/>
        <v>UFCenter HardLogFN Cbrt</v>
      </c>
      <c r="CX106" s="2" t="str">
        <f t="shared" si="2"/>
        <v>UFCenter Log Cbrt</v>
      </c>
      <c r="CY106" s="2" t="str">
        <f t="shared" si="2"/>
        <v>UFCenter LogVA Cbrt</v>
      </c>
      <c r="CZ106" s="2" t="str">
        <f t="shared" si="2"/>
        <v>UFCenter LogFN Cbrt</v>
      </c>
      <c r="DA106" s="2" t="str">
        <f t="shared" si="2"/>
        <v>UFCenter Mul Cbrt</v>
      </c>
      <c r="DB106" s="2" t="str">
        <f t="shared" si="2"/>
        <v>UFCenter MulVA Cbrt</v>
      </c>
      <c r="DC106" s="2" t="str">
        <f t="shared" si="2"/>
        <v>UFCenter MulFN Cbrt</v>
      </c>
      <c r="DD106" s="2" t="str">
        <f t="shared" si="2"/>
        <v>UFCenter NoLog Cbrt</v>
      </c>
      <c r="DE106" s="2" t="str">
        <f t="shared" si="2"/>
        <v>UFCenter NoLogVA Cbrt</v>
      </c>
      <c r="DF106" s="2" t="str">
        <f t="shared" si="2"/>
        <v>UFCenter NoLogFN Cbrt</v>
      </c>
    </row>
    <row r="107" spans="1:110" x14ac:dyDescent="0.45">
      <c r="A107" t="s">
        <v>1</v>
      </c>
      <c r="B107">
        <f>AVERAGE(A3:A102)</f>
        <v>1.2241874181029244E-13</v>
      </c>
      <c r="C107">
        <f t="shared" ref="C107:AJ107" si="3">AVERAGE(B3:B102)</f>
        <v>1.1823875212257915E-13</v>
      </c>
      <c r="D107">
        <f t="shared" si="3"/>
        <v>1.226729828829316E-13</v>
      </c>
      <c r="E107">
        <f t="shared" si="3"/>
        <v>1.1823875212257915E-13</v>
      </c>
      <c r="F107">
        <f t="shared" si="3"/>
        <v>1.2181144981582263E-13</v>
      </c>
      <c r="G107">
        <f t="shared" si="3"/>
        <v>1.1869838445477385E-13</v>
      </c>
      <c r="H107">
        <f t="shared" si="3"/>
        <v>1.2654099990072563E-13</v>
      </c>
      <c r="I107">
        <f t="shared" si="3"/>
        <v>1.1823875212257915E-13</v>
      </c>
      <c r="J107">
        <f t="shared" si="3"/>
        <v>1.2651102387906071E-13</v>
      </c>
      <c r="K107">
        <f t="shared" si="3"/>
        <v>1.1823875212257915E-13</v>
      </c>
      <c r="L107">
        <f t="shared" si="3"/>
        <v>1.2435164009616485E-13</v>
      </c>
      <c r="M107">
        <f t="shared" si="3"/>
        <v>1.2966405726899626E-13</v>
      </c>
      <c r="N107">
        <f t="shared" si="3"/>
        <v>1.2432055385147535E-13</v>
      </c>
      <c r="O107">
        <f t="shared" si="3"/>
        <v>1.2959300299542022E-13</v>
      </c>
      <c r="P107">
        <f t="shared" si="3"/>
        <v>1.2445378061443032E-13</v>
      </c>
      <c r="Q107">
        <f t="shared" si="3"/>
        <v>1.3071765891936554E-13</v>
      </c>
      <c r="R107">
        <f t="shared" si="3"/>
        <v>1.2435497076523877E-13</v>
      </c>
      <c r="S107">
        <f t="shared" si="3"/>
        <v>1.2965295503875005E-13</v>
      </c>
      <c r="T107">
        <f t="shared" si="3"/>
        <v>1.2424283823975161E-13</v>
      </c>
      <c r="U107">
        <f t="shared" si="3"/>
        <v>1.2965295503875005E-13</v>
      </c>
      <c r="V107">
        <f t="shared" si="3"/>
        <v>1.248090519823104E-13</v>
      </c>
      <c r="W107">
        <f t="shared" si="3"/>
        <v>1.394195869863774E-13</v>
      </c>
      <c r="X107">
        <f t="shared" si="3"/>
        <v>1.2389866910211787E-13</v>
      </c>
      <c r="Y107" s="20">
        <f t="shared" si="3"/>
        <v>1.2485346090329539E-13</v>
      </c>
      <c r="Z107" s="20">
        <f t="shared" si="3"/>
        <v>1.394195869863774E-13</v>
      </c>
      <c r="AA107" s="20">
        <f t="shared" si="3"/>
        <v>1.2389866910211787E-13</v>
      </c>
      <c r="AB107" s="20">
        <f t="shared" si="3"/>
        <v>1.2475354083107917E-13</v>
      </c>
      <c r="AC107" s="20">
        <f t="shared" si="3"/>
        <v>1.3970935519580468E-13</v>
      </c>
      <c r="AD107" s="20">
        <f t="shared" si="3"/>
        <v>1.2388756687187158E-13</v>
      </c>
      <c r="AE107" s="20">
        <f t="shared" si="3"/>
        <v>1.2487344491773873E-13</v>
      </c>
      <c r="AF107" s="20">
        <f t="shared" si="3"/>
        <v>1.394195869863774E-13</v>
      </c>
      <c r="AG107">
        <f t="shared" si="3"/>
        <v>1.2389866910211787E-13</v>
      </c>
      <c r="AH107">
        <f t="shared" si="3"/>
        <v>1.2487344491773873E-13</v>
      </c>
      <c r="AI107">
        <f t="shared" si="3"/>
        <v>1.394195869863774E-13</v>
      </c>
      <c r="AJ107">
        <f t="shared" si="3"/>
        <v>1.2389866910211787E-13</v>
      </c>
      <c r="AL107" t="s">
        <v>22</v>
      </c>
      <c r="AM107" s="5">
        <f>AM114-$AM121</f>
        <v>1.2045919817182901E-13</v>
      </c>
      <c r="AN107" s="6">
        <f t="shared" ref="AN107:BU107" si="4">AN114-$AM121</f>
        <v>1.1823875212257899E-13</v>
      </c>
      <c r="AO107" s="6">
        <f t="shared" si="4"/>
        <v>1.2001510896197899E-13</v>
      </c>
      <c r="AP107" s="6">
        <f t="shared" si="4"/>
        <v>1.1823875212257899E-13</v>
      </c>
      <c r="AQ107" s="6">
        <f t="shared" si="4"/>
        <v>1.1968204205459099E-13</v>
      </c>
      <c r="AR107" s="6">
        <f t="shared" si="4"/>
        <v>1.1834977442504101E-13</v>
      </c>
      <c r="AS107" s="6">
        <f t="shared" si="4"/>
        <v>1.2512213487525499E-13</v>
      </c>
      <c r="AT107" s="6">
        <f t="shared" si="4"/>
        <v>1.1823875212257899E-13</v>
      </c>
      <c r="AU107" s="6">
        <f t="shared" si="4"/>
        <v>1.25011112572792E-13</v>
      </c>
      <c r="AV107" s="6">
        <f t="shared" si="4"/>
        <v>1.1823875212257899E-13</v>
      </c>
      <c r="AW107" s="6">
        <f t="shared" si="4"/>
        <v>1.2212453270876699E-13</v>
      </c>
      <c r="AX107" s="6">
        <f t="shared" si="4"/>
        <v>1.24011911850629E-13</v>
      </c>
      <c r="AY107" s="6">
        <f t="shared" si="4"/>
        <v>1.21125331986604E-13</v>
      </c>
      <c r="AZ107" s="6">
        <f t="shared" si="4"/>
        <v>1.24011911850629E-13</v>
      </c>
      <c r="BA107" s="6">
        <f t="shared" si="4"/>
        <v>1.21458398893992E-13</v>
      </c>
      <c r="BB107" s="6">
        <f t="shared" si="4"/>
        <v>1.24122934153092E-13</v>
      </c>
      <c r="BC107" s="6">
        <f t="shared" si="4"/>
        <v>1.22013510406304E-13</v>
      </c>
      <c r="BD107" s="6">
        <f t="shared" si="4"/>
        <v>1.24011911850629E-13</v>
      </c>
      <c r="BE107" s="6">
        <f t="shared" si="4"/>
        <v>1.2190248810384201E-13</v>
      </c>
      <c r="BF107" s="6">
        <f t="shared" si="4"/>
        <v>1.24011911850629E-13</v>
      </c>
      <c r="BG107" s="6">
        <f t="shared" si="4"/>
        <v>1.2190248810384201E-13</v>
      </c>
      <c r="BH107" s="6">
        <f t="shared" si="4"/>
        <v>1.2445600106048E-13</v>
      </c>
      <c r="BI107" s="6">
        <f t="shared" si="4"/>
        <v>1.2390088954816699E-13</v>
      </c>
      <c r="BJ107" s="6">
        <f t="shared" si="4"/>
        <v>1.2168044349891701E-13</v>
      </c>
      <c r="BK107" s="6">
        <f t="shared" si="4"/>
        <v>1.2445600106048E-13</v>
      </c>
      <c r="BL107" s="6">
        <f t="shared" si="4"/>
        <v>1.2390088954816699E-13</v>
      </c>
      <c r="BM107" s="6">
        <f t="shared" si="4"/>
        <v>1.2156942119645401E-13</v>
      </c>
      <c r="BN107" s="6">
        <f t="shared" si="4"/>
        <v>1.2334577803585401E-13</v>
      </c>
      <c r="BO107" s="6">
        <f t="shared" si="4"/>
        <v>1.2390088954816699E-13</v>
      </c>
      <c r="BP107" s="6">
        <f t="shared" si="4"/>
        <v>1.2245759961615401E-13</v>
      </c>
      <c r="BQ107" s="6">
        <f t="shared" si="4"/>
        <v>1.2445600106048E-13</v>
      </c>
      <c r="BR107" s="6">
        <f t="shared" si="4"/>
        <v>1.2390088954816699E-13</v>
      </c>
      <c r="BS107" s="6">
        <f t="shared" si="4"/>
        <v>1.2245759961615401E-13</v>
      </c>
      <c r="BT107" s="6">
        <f t="shared" si="4"/>
        <v>1.2445600106048E-13</v>
      </c>
      <c r="BU107" s="7">
        <f t="shared" si="4"/>
        <v>1.2390088954816699E-13</v>
      </c>
      <c r="BW107" t="s">
        <v>32</v>
      </c>
      <c r="BX107">
        <f>[1]!SHAPIRO(A3:A102)</f>
        <v>0.98505298975639244</v>
      </c>
      <c r="BY107">
        <f>[1]!SHAPIRO(B3:B102)</f>
        <v>3.5060484676489427E-33</v>
      </c>
      <c r="BZ107">
        <f>[1]!SHAPIRO(C3:C102)</f>
        <v>0.98406407208712565</v>
      </c>
      <c r="CA107">
        <f>[1]!SHAPIRO(D3:D102)</f>
        <v>3.5060484676489427E-33</v>
      </c>
      <c r="CB107">
        <f>[1]!SHAPIRO(E3:E102)</f>
        <v>0.96778387869191462</v>
      </c>
      <c r="CC107">
        <f>[1]!SHAPIRO(F3:F102)</f>
        <v>0.86754815846975697</v>
      </c>
      <c r="CD107">
        <f>[1]!SHAPIRO(G3:G102)</f>
        <v>0.99177041980541858</v>
      </c>
      <c r="CE107">
        <f>[1]!SHAPIRO(H3:H102)</f>
        <v>3.5060484676489427E-33</v>
      </c>
      <c r="CF107">
        <f>[1]!SHAPIRO(I3:I102)</f>
        <v>0.98340765194172386</v>
      </c>
      <c r="CG107">
        <f>[1]!SHAPIRO(J3:J102)</f>
        <v>3.5060484676489427E-33</v>
      </c>
      <c r="CH107">
        <f>[1]!SHAPIRO(K3:K102)</f>
        <v>0.99016984303991995</v>
      </c>
      <c r="CI107">
        <f>[1]!SHAPIRO(L3:L102)</f>
        <v>0.97813705786427985</v>
      </c>
      <c r="CJ107">
        <f>[1]!SHAPIRO(M3:M102)</f>
        <v>0.98761534887157654</v>
      </c>
      <c r="CK107">
        <f>[1]!SHAPIRO(N3:N102)</f>
        <v>0.97165040583321582</v>
      </c>
      <c r="CL107">
        <f>[1]!SHAPIRO(O3:O102)</f>
        <v>0.97537118936073841</v>
      </c>
      <c r="CM107">
        <f>[1]!SHAPIRO(P3:P102)</f>
        <v>0.89802972283005755</v>
      </c>
      <c r="CN107">
        <f>[1]!SHAPIRO(Q3:Q102)</f>
        <v>0.98648877170312477</v>
      </c>
      <c r="CO107">
        <f>[1]!SHAPIRO(R3:R102)</f>
        <v>0.98085122014274362</v>
      </c>
      <c r="CP107">
        <f>[1]!SHAPIRO(S3:S102)</f>
        <v>0.98027331446254762</v>
      </c>
      <c r="CQ107">
        <f>[1]!SHAPIRO(T3:T102)</f>
        <v>0.98085122014274362</v>
      </c>
      <c r="CR107">
        <f>[1]!SHAPIRO(U3:U102)</f>
        <v>0.99108643113371209</v>
      </c>
      <c r="CS107">
        <f>[1]!SHAPIRO(V3:V102)</f>
        <v>0.93298188956472594</v>
      </c>
      <c r="CT107">
        <f>[1]!SHAPIRO(W3:W102)</f>
        <v>7.5192575607123779E-2</v>
      </c>
      <c r="CU107">
        <f>[1]!SHAPIRO(X3:X102)</f>
        <v>0.99213771132562978</v>
      </c>
      <c r="CV107">
        <f>[1]!SHAPIRO(Y3:Y102)</f>
        <v>0.93298188956472594</v>
      </c>
      <c r="CW107">
        <f>[1]!SHAPIRO(Z3:Z102)</f>
        <v>7.5192575607123779E-2</v>
      </c>
      <c r="CX107">
        <f>[1]!SHAPIRO(AA3:AA102)</f>
        <v>0.99505180135176841</v>
      </c>
      <c r="CY107">
        <f>[1]!SHAPIRO(AB3:AB102)</f>
        <v>0.91451875215461587</v>
      </c>
      <c r="CZ107">
        <f>[1]!SHAPIRO(AC3:AC102)</f>
        <v>0.27504817864333447</v>
      </c>
      <c r="DA107">
        <f>[1]!SHAPIRO(AD3:AD102)</f>
        <v>0.98871601453434632</v>
      </c>
      <c r="DB107">
        <f>[1]!SHAPIRO(AE3:AE102)</f>
        <v>0.93298188956472594</v>
      </c>
      <c r="DC107">
        <f>[1]!SHAPIRO(AF3:AF102)</f>
        <v>7.5192575607123779E-2</v>
      </c>
      <c r="DD107">
        <f>[1]!SHAPIRO(AG3:AG102)</f>
        <v>0.98871601453434632</v>
      </c>
      <c r="DE107">
        <f>[1]!SHAPIRO(AH3:AH102)</f>
        <v>0.93298188956472594</v>
      </c>
      <c r="DF107">
        <f>[1]!SHAPIRO(AI3:AI102)</f>
        <v>7.5192575607123779E-2</v>
      </c>
    </row>
    <row r="108" spans="1:110" x14ac:dyDescent="0.45">
      <c r="A108" t="s">
        <v>2</v>
      </c>
      <c r="B108">
        <f>_xlfn.STDEV.S(A3:A102)/SQRT(COUNT(A3:A102))</f>
        <v>9.4197286992298615E-17</v>
      </c>
      <c r="C108">
        <f t="shared" ref="C108:AJ108" si="5">_xlfn.STDEV.S(B3:B102)/SQRT(COUNT(B3:B102))</f>
        <v>1.5222432781953218E-29</v>
      </c>
      <c r="D108">
        <f t="shared" si="5"/>
        <v>9.164403712319367E-17</v>
      </c>
      <c r="E108">
        <f t="shared" si="5"/>
        <v>1.5222432781953218E-29</v>
      </c>
      <c r="F108">
        <f t="shared" si="5"/>
        <v>1.0066343673462991E-16</v>
      </c>
      <c r="G108">
        <f t="shared" si="5"/>
        <v>2.7469027065349944E-17</v>
      </c>
      <c r="H108">
        <f t="shared" si="5"/>
        <v>5.7539338825810016E-17</v>
      </c>
      <c r="I108">
        <f t="shared" si="5"/>
        <v>1.5222432781953218E-29</v>
      </c>
      <c r="J108">
        <f t="shared" si="5"/>
        <v>6.028495430963751E-17</v>
      </c>
      <c r="K108">
        <f t="shared" si="5"/>
        <v>1.5222432781953218E-29</v>
      </c>
      <c r="L108">
        <f t="shared" si="5"/>
        <v>1.0834132127091079E-16</v>
      </c>
      <c r="M108">
        <f t="shared" si="5"/>
        <v>3.1437550464851012E-16</v>
      </c>
      <c r="N108">
        <f t="shared" si="5"/>
        <v>1.1390706571463654E-16</v>
      </c>
      <c r="O108">
        <f t="shared" si="5"/>
        <v>3.2191190725369494E-16</v>
      </c>
      <c r="P108">
        <f t="shared" si="5"/>
        <v>1.3430625878800489E-16</v>
      </c>
      <c r="Q108">
        <f t="shared" si="5"/>
        <v>4.7191503499089723E-16</v>
      </c>
      <c r="R108">
        <f t="shared" si="5"/>
        <v>9.6968144694768949E-17</v>
      </c>
      <c r="S108">
        <f t="shared" si="5"/>
        <v>3.1473411030497041E-16</v>
      </c>
      <c r="T108">
        <f t="shared" si="5"/>
        <v>1.0558097204412126E-16</v>
      </c>
      <c r="U108">
        <f t="shared" si="5"/>
        <v>3.1473411030497041E-16</v>
      </c>
      <c r="V108">
        <f t="shared" si="5"/>
        <v>1.3255576197501391E-16</v>
      </c>
      <c r="W108">
        <f t="shared" si="5"/>
        <v>9.8135705145299538E-16</v>
      </c>
      <c r="X108">
        <f t="shared" si="5"/>
        <v>2.2204460492498078E-18</v>
      </c>
      <c r="Y108" s="20">
        <f t="shared" si="5"/>
        <v>1.3871331312239766E-16</v>
      </c>
      <c r="Z108" s="20">
        <f t="shared" si="5"/>
        <v>9.8135705145299538E-16</v>
      </c>
      <c r="AA108" s="20">
        <f t="shared" si="5"/>
        <v>2.2204460492498078E-18</v>
      </c>
      <c r="AB108" s="20">
        <f t="shared" si="5"/>
        <v>1.2261676925928865E-16</v>
      </c>
      <c r="AC108" s="20">
        <f t="shared" si="5"/>
        <v>1.1032627558468473E-15</v>
      </c>
      <c r="AD108" s="20">
        <f t="shared" si="5"/>
        <v>5.0594602439224219E-18</v>
      </c>
      <c r="AE108" s="20">
        <f t="shared" si="5"/>
        <v>1.1536826468016663E-16</v>
      </c>
      <c r="AF108" s="20">
        <f t="shared" si="5"/>
        <v>9.8135705145299538E-16</v>
      </c>
      <c r="AG108">
        <f t="shared" si="5"/>
        <v>2.2204460492498078E-18</v>
      </c>
      <c r="AH108">
        <f t="shared" si="5"/>
        <v>1.1536826468016663E-16</v>
      </c>
      <c r="AI108">
        <f t="shared" si="5"/>
        <v>9.8135705145299538E-16</v>
      </c>
      <c r="AJ108">
        <f t="shared" si="5"/>
        <v>2.2204460492498078E-18</v>
      </c>
      <c r="AL108" t="s">
        <v>26</v>
      </c>
      <c r="AM108" s="8">
        <f>MAX(AM115-AM114,0)</f>
        <v>1.3045120539344832E-15</v>
      </c>
      <c r="AN108" s="9">
        <f t="shared" ref="AN108:BU111" si="6">MAX(AN115-AN114,0)</f>
        <v>0</v>
      </c>
      <c r="AO108" s="9">
        <f t="shared" si="6"/>
        <v>1.9984014443250041E-15</v>
      </c>
      <c r="AP108" s="9">
        <f t="shared" si="6"/>
        <v>0</v>
      </c>
      <c r="AQ108" s="9">
        <f t="shared" si="6"/>
        <v>1.4432899320130064E-15</v>
      </c>
      <c r="AR108" s="9">
        <f t="shared" si="6"/>
        <v>1.1102230246299528E-16</v>
      </c>
      <c r="AS108" s="9">
        <f t="shared" si="6"/>
        <v>9.992007221620098E-16</v>
      </c>
      <c r="AT108" s="9">
        <f t="shared" si="6"/>
        <v>0</v>
      </c>
      <c r="AU108" s="9">
        <f t="shared" si="6"/>
        <v>1.1102230246250051E-15</v>
      </c>
      <c r="AV108" s="9">
        <f t="shared" si="6"/>
        <v>0</v>
      </c>
      <c r="AW108" s="9">
        <f t="shared" si="6"/>
        <v>1.5543122344750172E-15</v>
      </c>
      <c r="AX108" s="9">
        <f t="shared" si="6"/>
        <v>3.3306690738759997E-15</v>
      </c>
      <c r="AY108" s="9">
        <f t="shared" si="6"/>
        <v>2.5535129566380115E-15</v>
      </c>
      <c r="AZ108" s="9">
        <f t="shared" si="6"/>
        <v>3.1918911957975018E-15</v>
      </c>
      <c r="BA108" s="9">
        <f t="shared" si="6"/>
        <v>2.1094237467869896E-15</v>
      </c>
      <c r="BB108" s="9">
        <f t="shared" si="6"/>
        <v>2.9698465908722433E-15</v>
      </c>
      <c r="BC108" s="9">
        <f t="shared" si="6"/>
        <v>1.7486012637844953E-15</v>
      </c>
      <c r="BD108" s="9">
        <f t="shared" si="6"/>
        <v>3.3029134982602446E-15</v>
      </c>
      <c r="BE108" s="9">
        <f t="shared" si="6"/>
        <v>1.6653345369369775E-15</v>
      </c>
      <c r="BF108" s="9">
        <f t="shared" si="6"/>
        <v>3.3029134982602446E-15</v>
      </c>
      <c r="BG108" s="9">
        <f t="shared" si="6"/>
        <v>1.9984014443249789E-15</v>
      </c>
      <c r="BH108" s="9">
        <f t="shared" si="6"/>
        <v>7.4384942649884983E-15</v>
      </c>
      <c r="BI108" s="9">
        <f t="shared" si="6"/>
        <v>0</v>
      </c>
      <c r="BJ108" s="9">
        <f t="shared" si="6"/>
        <v>2.1926904736342298E-15</v>
      </c>
      <c r="BK108" s="9">
        <f t="shared" si="6"/>
        <v>7.4384942649884983E-15</v>
      </c>
      <c r="BL108" s="9">
        <f t="shared" si="6"/>
        <v>0</v>
      </c>
      <c r="BM108" s="9">
        <f t="shared" si="6"/>
        <v>2.3314683517129802E-15</v>
      </c>
      <c r="BN108" s="9">
        <f t="shared" si="6"/>
        <v>9.3813845580827495E-15</v>
      </c>
      <c r="BO108" s="9">
        <f t="shared" si="6"/>
        <v>0</v>
      </c>
      <c r="BP108" s="9">
        <f t="shared" si="6"/>
        <v>1.5265566588594893E-15</v>
      </c>
      <c r="BQ108" s="9">
        <f t="shared" si="6"/>
        <v>7.4384942649884983E-15</v>
      </c>
      <c r="BR108" s="9">
        <f t="shared" si="6"/>
        <v>0</v>
      </c>
      <c r="BS108" s="9">
        <f t="shared" si="6"/>
        <v>1.5265566588594893E-15</v>
      </c>
      <c r="BT108" s="9">
        <f t="shared" si="6"/>
        <v>7.4384942649884983E-15</v>
      </c>
      <c r="BU108" s="10">
        <f t="shared" si="6"/>
        <v>0</v>
      </c>
      <c r="BW108" t="s">
        <v>33</v>
      </c>
      <c r="BX108">
        <f>[1]!SWTEST(A3:A102)</f>
        <v>0.32039619924458707</v>
      </c>
      <c r="BY108">
        <f>[1]!SWTEST(B3:B102)</f>
        <v>0</v>
      </c>
      <c r="BZ108">
        <f>[1]!SWTEST(C3:C102)</f>
        <v>0.27135802436794909</v>
      </c>
      <c r="CA108">
        <f>[1]!SWTEST(D3:D102)</f>
        <v>0</v>
      </c>
      <c r="CB108">
        <f>[1]!SWTEST(E3:E102)</f>
        <v>1.4995737568823553E-2</v>
      </c>
      <c r="CC108">
        <f>[1]!SWTEST(F3:F102)</f>
        <v>5.5895997164157052E-8</v>
      </c>
      <c r="CD108">
        <f>[1]!SWTEST(G3:G102)</f>
        <v>0.80435517314818705</v>
      </c>
      <c r="CE108">
        <f>[1]!SWTEST(H3:H102)</f>
        <v>0</v>
      </c>
      <c r="CF108">
        <f>[1]!SWTEST(I3:I102)</f>
        <v>0.24250838198292701</v>
      </c>
      <c r="CG108">
        <f>[1]!SWTEST(J3:J102)</f>
        <v>0</v>
      </c>
      <c r="CH108">
        <f>[1]!SWTEST(K3:K102)</f>
        <v>0.67832928053069452</v>
      </c>
      <c r="CI108">
        <f>[1]!SWTEST(L3:L102)</f>
        <v>9.5064467875314862E-2</v>
      </c>
      <c r="CJ108">
        <f>[1]!SWTEST(M3:M102)</f>
        <v>0.48029281701665383</v>
      </c>
      <c r="CK108">
        <f>[1]!SWTEST(N3:N102)</f>
        <v>2.960878672241174E-2</v>
      </c>
      <c r="CL108">
        <f>[1]!SWTEST(O3:O102)</f>
        <v>5.7690701580565995E-2</v>
      </c>
      <c r="CM108">
        <f>[1]!SWTEST(P3:P102)</f>
        <v>1.1435562714545711E-6</v>
      </c>
      <c r="CN108">
        <f>[1]!SWTEST(Q3:Q102)</f>
        <v>0.40417420752533018</v>
      </c>
      <c r="CO108">
        <f>[1]!SWTEST(R3:R102)</f>
        <v>0.15478052985696555</v>
      </c>
      <c r="CP108">
        <f>[1]!SWTEST(S3:S102)</f>
        <v>0.1396033671282727</v>
      </c>
      <c r="CQ108">
        <f>[1]!SWTEST(T3:T102)</f>
        <v>0.15478052985696555</v>
      </c>
      <c r="CR108">
        <f>[1]!SWTEST(U3:U102)</f>
        <v>0.7518005473654461</v>
      </c>
      <c r="CS108">
        <f>[1]!SWTEST(V3:V102)</f>
        <v>7.3776610337805693E-5</v>
      </c>
      <c r="CT108">
        <f>[1]!SWTEST(W3:W102)</f>
        <v>0</v>
      </c>
      <c r="CU108">
        <f>[1]!SWTEST(X3:X102)</f>
        <v>0.83111121646414243</v>
      </c>
      <c r="CV108">
        <f>[1]!SWTEST(Y3:Y102)</f>
        <v>7.3776610337805693E-5</v>
      </c>
      <c r="CW108">
        <f>[1]!SWTEST(Z3:Z102)</f>
        <v>0</v>
      </c>
      <c r="CX108">
        <f>[1]!SWTEST(AA3:AA102)</f>
        <v>0.97647180359942909</v>
      </c>
      <c r="CY108">
        <f>[1]!SWTEST(AB3:AB102)</f>
        <v>7.2894164390158167E-6</v>
      </c>
      <c r="CZ108">
        <f>[1]!SWTEST(AC3:AC102)</f>
        <v>0</v>
      </c>
      <c r="DA108">
        <f>[1]!SWTEST(AD3:AD102)</f>
        <v>0.5623983633749059</v>
      </c>
      <c r="DB108">
        <f>[1]!SWTEST(AE3:AE102)</f>
        <v>7.3776610337805693E-5</v>
      </c>
      <c r="DC108">
        <f>[1]!SWTEST(AF3:AF102)</f>
        <v>0</v>
      </c>
      <c r="DD108">
        <f>[1]!SWTEST(AG3:AG102)</f>
        <v>0.5623983633749059</v>
      </c>
      <c r="DE108">
        <f>[1]!SWTEST(AH3:AH102)</f>
        <v>7.3776610337805693E-5</v>
      </c>
      <c r="DF108">
        <f>[1]!SWTEST(AI3:AI102)</f>
        <v>0</v>
      </c>
    </row>
    <row r="109" spans="1:110" x14ac:dyDescent="0.45">
      <c r="A109" t="s">
        <v>3</v>
      </c>
      <c r="B109">
        <f>MEDIAN(A3:A102)</f>
        <v>1.22346577313692E-13</v>
      </c>
      <c r="C109">
        <f t="shared" ref="C109:AJ109" si="7">MEDIAN(B3:B102)</f>
        <v>1.1823875212257899E-13</v>
      </c>
      <c r="D109">
        <f t="shared" si="7"/>
        <v>1.2267964422107899E-13</v>
      </c>
      <c r="E109">
        <f t="shared" si="7"/>
        <v>1.1823875212257899E-13</v>
      </c>
      <c r="F109">
        <f t="shared" si="7"/>
        <v>1.216249323476855E-13</v>
      </c>
      <c r="G109">
        <f t="shared" si="7"/>
        <v>1.1868284133242901E-13</v>
      </c>
      <c r="H109">
        <f t="shared" si="7"/>
        <v>1.2656542480726701E-13</v>
      </c>
      <c r="I109">
        <f t="shared" si="7"/>
        <v>1.1823875212257899E-13</v>
      </c>
      <c r="J109">
        <f t="shared" si="7"/>
        <v>1.26454402504805E-13</v>
      </c>
      <c r="K109">
        <f t="shared" si="7"/>
        <v>1.1823875212257899E-13</v>
      </c>
      <c r="L109">
        <f t="shared" si="7"/>
        <v>1.2423395645555499E-13</v>
      </c>
      <c r="M109">
        <f t="shared" si="7"/>
        <v>1.2922996006636751E-13</v>
      </c>
      <c r="N109">
        <f t="shared" si="7"/>
        <v>1.2423395645555499E-13</v>
      </c>
      <c r="O109">
        <f t="shared" si="7"/>
        <v>1.29118937763905E-13</v>
      </c>
      <c r="P109">
        <f t="shared" si="7"/>
        <v>1.24344978758017E-13</v>
      </c>
      <c r="Q109">
        <f t="shared" si="7"/>
        <v>1.2995160503237402E-13</v>
      </c>
      <c r="R109">
        <f t="shared" si="7"/>
        <v>1.2445600106048E-13</v>
      </c>
      <c r="S109">
        <f t="shared" si="7"/>
        <v>1.2934098236883E-13</v>
      </c>
      <c r="T109">
        <f t="shared" si="7"/>
        <v>1.24122934153092E-13</v>
      </c>
      <c r="U109">
        <f t="shared" si="7"/>
        <v>1.2934098236883E-13</v>
      </c>
      <c r="V109">
        <f t="shared" si="7"/>
        <v>1.24678045665405E-13</v>
      </c>
      <c r="W109">
        <f t="shared" si="7"/>
        <v>1.380007219609065E-13</v>
      </c>
      <c r="X109">
        <f t="shared" si="7"/>
        <v>1.2390088954816699E-13</v>
      </c>
      <c r="Y109" s="20">
        <f t="shared" si="7"/>
        <v>1.2473355681663598E-13</v>
      </c>
      <c r="Z109" s="20">
        <f t="shared" si="7"/>
        <v>1.380007219609065E-13</v>
      </c>
      <c r="AA109" s="20">
        <f t="shared" si="7"/>
        <v>1.2390088954816699E-13</v>
      </c>
      <c r="AB109" s="20">
        <f t="shared" si="7"/>
        <v>1.2473355681663598E-13</v>
      </c>
      <c r="AC109" s="20">
        <f t="shared" si="7"/>
        <v>1.3683498778504999E-13</v>
      </c>
      <c r="AD109" s="20">
        <f t="shared" si="7"/>
        <v>1.2390088954816699E-13</v>
      </c>
      <c r="AE109" s="20">
        <f t="shared" si="7"/>
        <v>1.2490009027033001E-13</v>
      </c>
      <c r="AF109" s="20">
        <f t="shared" si="7"/>
        <v>1.380007219609065E-13</v>
      </c>
      <c r="AG109">
        <f t="shared" si="7"/>
        <v>1.2390088954816699E-13</v>
      </c>
      <c r="AH109">
        <f t="shared" si="7"/>
        <v>1.2490009027033001E-13</v>
      </c>
      <c r="AI109">
        <f t="shared" si="7"/>
        <v>1.380007219609065E-13</v>
      </c>
      <c r="AJ109">
        <f t="shared" si="7"/>
        <v>1.2390088954816699E-13</v>
      </c>
      <c r="AL109" t="s">
        <v>27</v>
      </c>
      <c r="AM109" s="8">
        <f t="shared" ref="AM109:BB111" si="8">MAX(AM116-AM115,0)</f>
        <v>5.8286708792851011E-16</v>
      </c>
      <c r="AN109" s="9">
        <f t="shared" si="8"/>
        <v>0</v>
      </c>
      <c r="AO109" s="9">
        <f t="shared" si="8"/>
        <v>6.6613381477499295E-16</v>
      </c>
      <c r="AP109" s="9">
        <f t="shared" si="8"/>
        <v>0</v>
      </c>
      <c r="AQ109" s="9">
        <f t="shared" si="8"/>
        <v>4.9960036108149715E-16</v>
      </c>
      <c r="AR109" s="9">
        <f t="shared" si="8"/>
        <v>2.2204460492500606E-16</v>
      </c>
      <c r="AS109" s="9">
        <f t="shared" si="8"/>
        <v>4.4408920985001213E-16</v>
      </c>
      <c r="AT109" s="9">
        <f t="shared" si="8"/>
        <v>0</v>
      </c>
      <c r="AU109" s="9">
        <f t="shared" si="8"/>
        <v>3.3306690738800135E-16</v>
      </c>
      <c r="AV109" s="9">
        <f t="shared" si="8"/>
        <v>0</v>
      </c>
      <c r="AW109" s="9">
        <f t="shared" si="8"/>
        <v>5.5511151231298217E-16</v>
      </c>
      <c r="AX109" s="9">
        <f t="shared" si="8"/>
        <v>1.8873791418625137E-15</v>
      </c>
      <c r="AY109" s="9">
        <f t="shared" si="8"/>
        <v>5.5511151231298217E-16</v>
      </c>
      <c r="AZ109" s="9">
        <f t="shared" si="8"/>
        <v>1.915134717478496E-15</v>
      </c>
      <c r="BA109" s="9">
        <f t="shared" si="8"/>
        <v>7.7715611723801348E-16</v>
      </c>
      <c r="BB109" s="9">
        <f t="shared" si="8"/>
        <v>2.8588242884097781E-15</v>
      </c>
      <c r="BC109" s="9">
        <f t="shared" si="6"/>
        <v>6.9388939039150539E-16</v>
      </c>
      <c r="BD109" s="9">
        <f t="shared" si="6"/>
        <v>2.0261570199407592E-15</v>
      </c>
      <c r="BE109" s="9">
        <f t="shared" si="6"/>
        <v>5.5511151231300741E-16</v>
      </c>
      <c r="BF109" s="9">
        <f t="shared" si="6"/>
        <v>2.0261570199407592E-15</v>
      </c>
      <c r="BG109" s="9">
        <f t="shared" si="6"/>
        <v>7.7715611723801348E-16</v>
      </c>
      <c r="BH109" s="9">
        <f t="shared" si="6"/>
        <v>6.1062266354380076E-15</v>
      </c>
      <c r="BI109" s="9">
        <f t="shared" si="6"/>
        <v>0</v>
      </c>
      <c r="BJ109" s="9">
        <f t="shared" si="6"/>
        <v>8.6042284408474875E-16</v>
      </c>
      <c r="BK109" s="9">
        <f t="shared" si="6"/>
        <v>6.1062266354380076E-15</v>
      </c>
      <c r="BL109" s="9">
        <f t="shared" si="6"/>
        <v>0</v>
      </c>
      <c r="BM109" s="9">
        <f t="shared" si="6"/>
        <v>8.3266726846899362E-16</v>
      </c>
      <c r="BN109" s="9">
        <f t="shared" si="6"/>
        <v>4.1078251911132307E-15</v>
      </c>
      <c r="BO109" s="9">
        <f t="shared" si="6"/>
        <v>0</v>
      </c>
      <c r="BP109" s="9">
        <f t="shared" si="6"/>
        <v>9.1593399531651145E-16</v>
      </c>
      <c r="BQ109" s="9">
        <f t="shared" si="6"/>
        <v>6.1062266354380076E-15</v>
      </c>
      <c r="BR109" s="9">
        <f t="shared" si="6"/>
        <v>0</v>
      </c>
      <c r="BS109" s="9">
        <f t="shared" si="6"/>
        <v>9.1593399531651145E-16</v>
      </c>
      <c r="BT109" s="9">
        <f t="shared" si="6"/>
        <v>6.1062266354380076E-15</v>
      </c>
      <c r="BU109" s="10">
        <f t="shared" si="6"/>
        <v>0</v>
      </c>
      <c r="BW109" t="s">
        <v>34</v>
      </c>
      <c r="BX109">
        <v>0.05</v>
      </c>
      <c r="BY109">
        <v>0.05</v>
      </c>
      <c r="BZ109">
        <v>0.05</v>
      </c>
      <c r="CA109">
        <v>0.05</v>
      </c>
      <c r="CB109">
        <v>0.05</v>
      </c>
      <c r="CC109">
        <v>0.05</v>
      </c>
      <c r="CD109">
        <v>0.05</v>
      </c>
      <c r="CE109">
        <v>0.05</v>
      </c>
      <c r="CF109">
        <v>0.05</v>
      </c>
      <c r="CG109">
        <v>0.05</v>
      </c>
      <c r="CH109">
        <v>0.05</v>
      </c>
      <c r="CI109">
        <v>0.05</v>
      </c>
      <c r="CJ109">
        <v>0.05</v>
      </c>
      <c r="CK109">
        <v>0.05</v>
      </c>
      <c r="CL109">
        <v>0.05</v>
      </c>
      <c r="CM109">
        <v>0.05</v>
      </c>
      <c r="CN109">
        <v>0.05</v>
      </c>
      <c r="CO109">
        <v>0.05</v>
      </c>
      <c r="CP109">
        <v>0.05</v>
      </c>
      <c r="CQ109">
        <v>0.05</v>
      </c>
      <c r="CR109">
        <v>0.05</v>
      </c>
      <c r="CS109">
        <v>0.05</v>
      </c>
      <c r="CT109">
        <v>0.05</v>
      </c>
      <c r="CU109">
        <v>0.05</v>
      </c>
      <c r="CV109">
        <v>0.05</v>
      </c>
      <c r="CW109">
        <v>0.05</v>
      </c>
      <c r="CX109">
        <v>0.05</v>
      </c>
      <c r="CY109">
        <v>0.05</v>
      </c>
      <c r="CZ109">
        <v>0.05</v>
      </c>
      <c r="DA109">
        <v>0.05</v>
      </c>
      <c r="DB109">
        <v>0.05</v>
      </c>
      <c r="DC109">
        <v>0.05</v>
      </c>
      <c r="DD109">
        <v>0.05</v>
      </c>
      <c r="DE109">
        <v>0.05</v>
      </c>
      <c r="DF109">
        <v>0.05</v>
      </c>
    </row>
    <row r="110" spans="1:110" x14ac:dyDescent="0.45">
      <c r="A110" t="s">
        <v>4</v>
      </c>
      <c r="B110">
        <f>MODE(A3:A102)</f>
        <v>1.2212453270876699E-13</v>
      </c>
      <c r="C110">
        <f t="shared" ref="C110:AJ110" si="9">MODE(B3:B102)</f>
        <v>1.1823875212257899E-13</v>
      </c>
      <c r="D110">
        <f t="shared" si="9"/>
        <v>1.23234755733392E-13</v>
      </c>
      <c r="E110">
        <f t="shared" si="9"/>
        <v>1.1823875212257899E-13</v>
      </c>
      <c r="F110">
        <f t="shared" si="9"/>
        <v>1.21458398893992E-13</v>
      </c>
      <c r="G110">
        <f t="shared" si="9"/>
        <v>1.1868284133242901E-13</v>
      </c>
      <c r="H110">
        <f t="shared" si="9"/>
        <v>1.2623235789988E-13</v>
      </c>
      <c r="I110">
        <f t="shared" si="9"/>
        <v>1.1823875212257899E-13</v>
      </c>
      <c r="J110">
        <f t="shared" si="9"/>
        <v>1.26121335597417E-13</v>
      </c>
      <c r="K110">
        <f t="shared" si="9"/>
        <v>1.1823875212257899E-13</v>
      </c>
      <c r="L110">
        <f t="shared" si="9"/>
        <v>1.24122934153092E-13</v>
      </c>
      <c r="M110">
        <f t="shared" si="9"/>
        <v>1.27342580924505E-13</v>
      </c>
      <c r="N110">
        <f t="shared" si="9"/>
        <v>1.2423395645555499E-13</v>
      </c>
      <c r="O110">
        <f t="shared" si="9"/>
        <v>1.31561428418081E-13</v>
      </c>
      <c r="P110">
        <f t="shared" si="9"/>
        <v>1.2478906796786699E-13</v>
      </c>
      <c r="Q110">
        <f t="shared" si="9"/>
        <v>1.3100631690576799E-13</v>
      </c>
      <c r="R110">
        <f t="shared" si="9"/>
        <v>1.2490009027033001E-13</v>
      </c>
      <c r="S110">
        <f t="shared" si="9"/>
        <v>1.27342580924505E-13</v>
      </c>
      <c r="T110">
        <f t="shared" si="9"/>
        <v>1.24122934153092E-13</v>
      </c>
      <c r="U110">
        <f t="shared" si="9"/>
        <v>1.27342580924505E-13</v>
      </c>
      <c r="V110">
        <f t="shared" si="9"/>
        <v>1.24122934153092E-13</v>
      </c>
      <c r="W110">
        <f t="shared" si="9"/>
        <v>1.3589129821411901E-13</v>
      </c>
      <c r="X110">
        <f t="shared" si="9"/>
        <v>1.2390088954816699E-13</v>
      </c>
      <c r="Y110" s="20">
        <f t="shared" si="9"/>
        <v>1.25233157177717E-13</v>
      </c>
      <c r="Z110" s="20">
        <f t="shared" si="9"/>
        <v>1.3589129821411901E-13</v>
      </c>
      <c r="AA110" s="20">
        <f t="shared" si="9"/>
        <v>1.2390088954816699E-13</v>
      </c>
      <c r="AB110" s="20">
        <f t="shared" si="9"/>
        <v>1.2423395645555499E-13</v>
      </c>
      <c r="AC110" s="20">
        <f t="shared" si="9"/>
        <v>1.3378187446733101E-13</v>
      </c>
      <c r="AD110" s="20">
        <f t="shared" si="9"/>
        <v>1.2390088954816699E-13</v>
      </c>
      <c r="AE110" s="20">
        <f t="shared" si="9"/>
        <v>1.2490009027033001E-13</v>
      </c>
      <c r="AF110" s="20">
        <f t="shared" si="9"/>
        <v>1.3589129821411901E-13</v>
      </c>
      <c r="AG110">
        <f t="shared" si="9"/>
        <v>1.2390088954816699E-13</v>
      </c>
      <c r="AH110">
        <f t="shared" si="9"/>
        <v>1.2490009027033001E-13</v>
      </c>
      <c r="AI110">
        <f t="shared" si="9"/>
        <v>1.3589129821411901E-13</v>
      </c>
      <c r="AJ110">
        <f t="shared" si="9"/>
        <v>1.2390088954816699E-13</v>
      </c>
      <c r="AL110" t="s">
        <v>28</v>
      </c>
      <c r="AM110" s="8">
        <f t="shared" si="8"/>
        <v>7.7715611723700373E-16</v>
      </c>
      <c r="AN110" s="9">
        <f t="shared" si="6"/>
        <v>0</v>
      </c>
      <c r="AO110" s="9">
        <f t="shared" si="6"/>
        <v>5.8286708792851011E-16</v>
      </c>
      <c r="AP110" s="9">
        <f t="shared" si="6"/>
        <v>0</v>
      </c>
      <c r="AQ110" s="9">
        <f t="shared" si="6"/>
        <v>9.4368957093150928E-16</v>
      </c>
      <c r="AR110" s="9">
        <f t="shared" si="6"/>
        <v>2.2204460492498082E-16</v>
      </c>
      <c r="AS110" s="9">
        <f t="shared" si="6"/>
        <v>3.330669073879761E-16</v>
      </c>
      <c r="AT110" s="9">
        <f t="shared" si="6"/>
        <v>0</v>
      </c>
      <c r="AU110" s="9">
        <f t="shared" si="6"/>
        <v>4.7184478546548958E-16</v>
      </c>
      <c r="AV110" s="9">
        <f t="shared" si="6"/>
        <v>0</v>
      </c>
      <c r="AW110" s="9">
        <f t="shared" si="6"/>
        <v>8.3266726846826156E-16</v>
      </c>
      <c r="AX110" s="9">
        <f t="shared" si="6"/>
        <v>2.7755575615634972E-15</v>
      </c>
      <c r="AY110" s="9">
        <f t="shared" si="6"/>
        <v>7.7715611723700373E-16</v>
      </c>
      <c r="AZ110" s="9">
        <f t="shared" si="6"/>
        <v>2.4702462297915034E-15</v>
      </c>
      <c r="BA110" s="9">
        <f t="shared" si="6"/>
        <v>7.7715611723798823E-16</v>
      </c>
      <c r="BB110" s="9">
        <f t="shared" si="6"/>
        <v>3.2751579226439846E-15</v>
      </c>
      <c r="BC110" s="9">
        <f t="shared" si="6"/>
        <v>4.7184478546551482E-16</v>
      </c>
      <c r="BD110" s="9">
        <f t="shared" si="6"/>
        <v>2.6645352591010068E-15</v>
      </c>
      <c r="BE110" s="9">
        <f t="shared" si="6"/>
        <v>7.7715611723801348E-16</v>
      </c>
      <c r="BF110" s="9">
        <f t="shared" si="6"/>
        <v>2.6645352591010068E-15</v>
      </c>
      <c r="BG110" s="9">
        <f t="shared" si="6"/>
        <v>1.1102230246250051E-15</v>
      </c>
      <c r="BH110" s="9">
        <f t="shared" si="6"/>
        <v>5.3568260938162541E-15</v>
      </c>
      <c r="BI110" s="9">
        <f t="shared" si="6"/>
        <v>0</v>
      </c>
      <c r="BJ110" s="9">
        <f t="shared" si="6"/>
        <v>1.0547118733940249E-15</v>
      </c>
      <c r="BK110" s="9">
        <f t="shared" si="6"/>
        <v>5.3568260938162541E-15</v>
      </c>
      <c r="BL110" s="9">
        <f t="shared" si="6"/>
        <v>0</v>
      </c>
      <c r="BM110" s="9">
        <f t="shared" si="6"/>
        <v>8.3266726846901887E-16</v>
      </c>
      <c r="BN110" s="9">
        <f t="shared" si="6"/>
        <v>8.3544282603045049E-15</v>
      </c>
      <c r="BO110" s="9">
        <f t="shared" si="6"/>
        <v>0</v>
      </c>
      <c r="BP110" s="9">
        <f t="shared" si="6"/>
        <v>6.9388939039049565E-16</v>
      </c>
      <c r="BQ110" s="9">
        <f t="shared" si="6"/>
        <v>5.3568260938162541E-15</v>
      </c>
      <c r="BR110" s="9">
        <f t="shared" si="6"/>
        <v>0</v>
      </c>
      <c r="BS110" s="9">
        <f t="shared" si="6"/>
        <v>6.9388939039049565E-16</v>
      </c>
      <c r="BT110" s="9">
        <f t="shared" si="6"/>
        <v>5.3568260938162541E-15</v>
      </c>
      <c r="BU110" s="10">
        <f t="shared" si="6"/>
        <v>0</v>
      </c>
      <c r="BW110" s="1" t="s">
        <v>35</v>
      </c>
      <c r="BX110" s="14" t="str">
        <f>IF(BX108&lt;BX109,"no","yes")</f>
        <v>yes</v>
      </c>
      <c r="BY110" s="14" t="str">
        <f t="shared" ref="BY110:DF110" si="10">IF(BY108&lt;BY109,"no","yes")</f>
        <v>no</v>
      </c>
      <c r="BZ110" s="14" t="str">
        <f t="shared" si="10"/>
        <v>yes</v>
      </c>
      <c r="CA110" s="14" t="str">
        <f t="shared" si="10"/>
        <v>no</v>
      </c>
      <c r="CB110" s="14" t="str">
        <f t="shared" si="10"/>
        <v>no</v>
      </c>
      <c r="CC110" s="14" t="str">
        <f t="shared" si="10"/>
        <v>no</v>
      </c>
      <c r="CD110" s="14" t="str">
        <f t="shared" si="10"/>
        <v>yes</v>
      </c>
      <c r="CE110" s="14" t="str">
        <f t="shared" si="10"/>
        <v>no</v>
      </c>
      <c r="CF110" s="14" t="str">
        <f t="shared" si="10"/>
        <v>yes</v>
      </c>
      <c r="CG110" s="14" t="str">
        <f t="shared" si="10"/>
        <v>no</v>
      </c>
      <c r="CH110" s="14" t="str">
        <f t="shared" si="10"/>
        <v>yes</v>
      </c>
      <c r="CI110" s="14" t="str">
        <f t="shared" si="10"/>
        <v>yes</v>
      </c>
      <c r="CJ110" s="14" t="str">
        <f t="shared" si="10"/>
        <v>yes</v>
      </c>
      <c r="CK110" s="14" t="str">
        <f t="shared" si="10"/>
        <v>no</v>
      </c>
      <c r="CL110" s="14" t="str">
        <f t="shared" si="10"/>
        <v>yes</v>
      </c>
      <c r="CM110" s="14" t="str">
        <f t="shared" si="10"/>
        <v>no</v>
      </c>
      <c r="CN110" s="14" t="str">
        <f t="shared" si="10"/>
        <v>yes</v>
      </c>
      <c r="CO110" s="14" t="str">
        <f t="shared" si="10"/>
        <v>yes</v>
      </c>
      <c r="CP110" s="14" t="str">
        <f t="shared" si="10"/>
        <v>yes</v>
      </c>
      <c r="CQ110" s="14" t="str">
        <f t="shared" si="10"/>
        <v>yes</v>
      </c>
      <c r="CR110" s="14" t="str">
        <f t="shared" si="10"/>
        <v>yes</v>
      </c>
      <c r="CS110" s="14" t="str">
        <f t="shared" si="10"/>
        <v>no</v>
      </c>
      <c r="CT110" s="14" t="str">
        <f t="shared" si="10"/>
        <v>no</v>
      </c>
      <c r="CU110" s="14" t="str">
        <f t="shared" si="10"/>
        <v>yes</v>
      </c>
      <c r="CV110" s="14" t="str">
        <f t="shared" si="10"/>
        <v>no</v>
      </c>
      <c r="CW110" s="14" t="str">
        <f t="shared" si="10"/>
        <v>no</v>
      </c>
      <c r="CX110" s="14" t="str">
        <f t="shared" si="10"/>
        <v>yes</v>
      </c>
      <c r="CY110" s="14" t="str">
        <f t="shared" si="10"/>
        <v>no</v>
      </c>
      <c r="CZ110" s="14" t="str">
        <f t="shared" si="10"/>
        <v>no</v>
      </c>
      <c r="DA110" s="14" t="str">
        <f t="shared" si="10"/>
        <v>yes</v>
      </c>
      <c r="DB110" s="14" t="str">
        <f t="shared" si="10"/>
        <v>no</v>
      </c>
      <c r="DC110" s="14" t="str">
        <f t="shared" si="10"/>
        <v>no</v>
      </c>
      <c r="DD110" s="14" t="str">
        <f t="shared" si="10"/>
        <v>yes</v>
      </c>
      <c r="DE110" s="14" t="str">
        <f t="shared" si="10"/>
        <v>no</v>
      </c>
      <c r="DF110" s="14" t="str">
        <f t="shared" si="10"/>
        <v>no</v>
      </c>
    </row>
    <row r="111" spans="1:110" x14ac:dyDescent="0.45">
      <c r="A111" t="s">
        <v>5</v>
      </c>
      <c r="B111">
        <f>_xlfn.STDEV.S(A3:A102)</f>
        <v>9.4197286992298615E-16</v>
      </c>
      <c r="C111">
        <f t="shared" ref="C111:AJ111" si="11">_xlfn.STDEV.S(B3:B102)</f>
        <v>1.5222432781953219E-28</v>
      </c>
      <c r="D111">
        <f t="shared" si="11"/>
        <v>9.1644037123193675E-16</v>
      </c>
      <c r="E111">
        <f t="shared" si="11"/>
        <v>1.5222432781953219E-28</v>
      </c>
      <c r="F111">
        <f t="shared" si="11"/>
        <v>1.0066343673462991E-15</v>
      </c>
      <c r="G111">
        <f t="shared" si="11"/>
        <v>2.7469027065349946E-16</v>
      </c>
      <c r="H111">
        <f t="shared" si="11"/>
        <v>5.7539338825810021E-16</v>
      </c>
      <c r="I111">
        <f t="shared" si="11"/>
        <v>1.5222432781953219E-28</v>
      </c>
      <c r="J111">
        <f t="shared" si="11"/>
        <v>6.028495430963751E-16</v>
      </c>
      <c r="K111">
        <f t="shared" si="11"/>
        <v>1.5222432781953219E-28</v>
      </c>
      <c r="L111">
        <f t="shared" si="11"/>
        <v>1.0834132127091079E-15</v>
      </c>
      <c r="M111">
        <f t="shared" si="11"/>
        <v>3.143755046485101E-15</v>
      </c>
      <c r="N111">
        <f t="shared" si="11"/>
        <v>1.1390706571463654E-15</v>
      </c>
      <c r="O111">
        <f t="shared" si="11"/>
        <v>3.2191190725369494E-15</v>
      </c>
      <c r="P111">
        <f t="shared" si="11"/>
        <v>1.3430625878800488E-15</v>
      </c>
      <c r="Q111">
        <f t="shared" si="11"/>
        <v>4.7191503499089719E-15</v>
      </c>
      <c r="R111">
        <f t="shared" si="11"/>
        <v>9.6968144694768944E-16</v>
      </c>
      <c r="S111">
        <f t="shared" si="11"/>
        <v>3.1473411030497041E-15</v>
      </c>
      <c r="T111">
        <f t="shared" si="11"/>
        <v>1.0558097204412126E-15</v>
      </c>
      <c r="U111">
        <f t="shared" si="11"/>
        <v>3.1473411030497041E-15</v>
      </c>
      <c r="V111">
        <f t="shared" si="11"/>
        <v>1.3255576197501392E-15</v>
      </c>
      <c r="W111">
        <f t="shared" si="11"/>
        <v>9.8135705145299538E-15</v>
      </c>
      <c r="X111">
        <f t="shared" si="11"/>
        <v>2.2204460492498078E-17</v>
      </c>
      <c r="Y111" s="20">
        <f t="shared" si="11"/>
        <v>1.3871331312239766E-15</v>
      </c>
      <c r="Z111" s="20">
        <f t="shared" si="11"/>
        <v>9.8135705145299538E-15</v>
      </c>
      <c r="AA111" s="20">
        <f t="shared" si="11"/>
        <v>2.2204460492498078E-17</v>
      </c>
      <c r="AB111" s="20">
        <f t="shared" si="11"/>
        <v>1.2261676925928864E-15</v>
      </c>
      <c r="AC111" s="20">
        <f t="shared" si="11"/>
        <v>1.1032627558468474E-14</v>
      </c>
      <c r="AD111" s="20">
        <f t="shared" si="11"/>
        <v>5.0594602439224218E-17</v>
      </c>
      <c r="AE111" s="20">
        <f t="shared" si="11"/>
        <v>1.1536826468016664E-15</v>
      </c>
      <c r="AF111" s="20">
        <f t="shared" si="11"/>
        <v>9.8135705145299538E-15</v>
      </c>
      <c r="AG111">
        <f t="shared" si="11"/>
        <v>2.2204460492498078E-17</v>
      </c>
      <c r="AH111">
        <f t="shared" si="11"/>
        <v>1.1536826468016664E-15</v>
      </c>
      <c r="AI111">
        <f t="shared" si="11"/>
        <v>9.8135705145299538E-15</v>
      </c>
      <c r="AJ111">
        <f t="shared" si="11"/>
        <v>2.2204460492498078E-17</v>
      </c>
      <c r="AL111" t="s">
        <v>29</v>
      </c>
      <c r="AM111" s="8">
        <f t="shared" si="8"/>
        <v>1.5543122344760017E-15</v>
      </c>
      <c r="AN111" s="9">
        <f t="shared" si="6"/>
        <v>0</v>
      </c>
      <c r="AO111" s="9">
        <f t="shared" si="6"/>
        <v>1.3045120539345084E-15</v>
      </c>
      <c r="AP111" s="9">
        <f t="shared" si="6"/>
        <v>0</v>
      </c>
      <c r="AQ111" s="9">
        <f t="shared" si="6"/>
        <v>1.9984014443250041E-15</v>
      </c>
      <c r="AR111" s="9">
        <f t="shared" si="6"/>
        <v>4.4408920985001213E-16</v>
      </c>
      <c r="AS111" s="9">
        <f t="shared" si="6"/>
        <v>1.4432899320130064E-15</v>
      </c>
      <c r="AT111" s="9">
        <f t="shared" si="6"/>
        <v>0</v>
      </c>
      <c r="AU111" s="9">
        <f t="shared" si="6"/>
        <v>8.6042284408449632E-16</v>
      </c>
      <c r="AV111" s="9">
        <f t="shared" si="6"/>
        <v>0</v>
      </c>
      <c r="AW111" s="9">
        <f t="shared" si="6"/>
        <v>2.0539125955567415E-15</v>
      </c>
      <c r="AX111" s="9">
        <f t="shared" si="6"/>
        <v>6.2172489379009776E-15</v>
      </c>
      <c r="AY111" s="9">
        <f t="shared" si="6"/>
        <v>2.2204460492500102E-15</v>
      </c>
      <c r="AZ111" s="9">
        <f t="shared" si="6"/>
        <v>6.4115379672094965E-15</v>
      </c>
      <c r="BA111" s="9">
        <f t="shared" si="6"/>
        <v>3.2196467714130045E-15</v>
      </c>
      <c r="BB111" s="9">
        <f t="shared" si="6"/>
        <v>1.1768364061026987E-14</v>
      </c>
      <c r="BC111" s="9">
        <f t="shared" si="6"/>
        <v>1.8596235662464809E-15</v>
      </c>
      <c r="BD111" s="9">
        <f t="shared" si="6"/>
        <v>6.2172489379009776E-15</v>
      </c>
      <c r="BE111" s="9">
        <f t="shared" si="6"/>
        <v>2.2204460492499849E-15</v>
      </c>
      <c r="BF111" s="9">
        <f t="shared" si="6"/>
        <v>6.2172489379009776E-15</v>
      </c>
      <c r="BG111" s="9">
        <f t="shared" si="6"/>
        <v>2.2204460492499849E-15</v>
      </c>
      <c r="BH111" s="9">
        <f t="shared" si="6"/>
        <v>2.2620794126737236E-14</v>
      </c>
      <c r="BI111" s="9">
        <f t="shared" si="6"/>
        <v>0</v>
      </c>
      <c r="BJ111" s="9">
        <f t="shared" si="6"/>
        <v>2.442490654174991E-15</v>
      </c>
      <c r="BK111" s="9">
        <f t="shared" si="6"/>
        <v>2.2620794126737236E-14</v>
      </c>
      <c r="BL111" s="9">
        <f t="shared" si="6"/>
        <v>0</v>
      </c>
      <c r="BM111" s="9">
        <f t="shared" si="6"/>
        <v>2.1094237467879994E-15</v>
      </c>
      <c r="BN111" s="9">
        <f t="shared" si="6"/>
        <v>2.722821967893151E-14</v>
      </c>
      <c r="BO111" s="9">
        <f t="shared" si="6"/>
        <v>0</v>
      </c>
      <c r="BP111" s="9">
        <f t="shared" si="6"/>
        <v>2.0816681711724967E-15</v>
      </c>
      <c r="BQ111" s="9">
        <f t="shared" si="6"/>
        <v>2.2620794126737236E-14</v>
      </c>
      <c r="BR111" s="9">
        <f t="shared" si="6"/>
        <v>0</v>
      </c>
      <c r="BS111" s="9">
        <f t="shared" si="6"/>
        <v>2.0816681711724967E-15</v>
      </c>
      <c r="BT111" s="9">
        <f t="shared" si="6"/>
        <v>2.2620794126737236E-14</v>
      </c>
      <c r="BU111" s="10">
        <f t="shared" si="6"/>
        <v>0</v>
      </c>
    </row>
    <row r="112" spans="1:110" x14ac:dyDescent="0.45">
      <c r="A112" t="s">
        <v>6</v>
      </c>
      <c r="B112">
        <f>_xlfn.VAR.S(A3:A102)</f>
        <v>8.8731288767094689E-31</v>
      </c>
      <c r="C112">
        <f t="shared" ref="C112:AJ112" si="12">_xlfn.VAR.S(B3:B102)</f>
        <v>2.3172245980108399E-56</v>
      </c>
      <c r="D112">
        <f t="shared" si="12"/>
        <v>8.3986295402373014E-31</v>
      </c>
      <c r="E112">
        <f t="shared" si="12"/>
        <v>2.3172245980108399E-56</v>
      </c>
      <c r="F112">
        <f t="shared" si="12"/>
        <v>1.0133127495226838E-30</v>
      </c>
      <c r="G112">
        <f t="shared" si="12"/>
        <v>7.545474479169279E-32</v>
      </c>
      <c r="H112">
        <f t="shared" si="12"/>
        <v>3.3107755125113681E-31</v>
      </c>
      <c r="I112">
        <f t="shared" si="12"/>
        <v>2.3172245980108399E-56</v>
      </c>
      <c r="J112">
        <f t="shared" si="12"/>
        <v>3.6342757161150827E-31</v>
      </c>
      <c r="K112">
        <f t="shared" si="12"/>
        <v>2.3172245980108399E-56</v>
      </c>
      <c r="L112">
        <f t="shared" si="12"/>
        <v>1.1737841894726709E-30</v>
      </c>
      <c r="M112">
        <f t="shared" si="12"/>
        <v>9.8831957923005394E-30</v>
      </c>
      <c r="N112">
        <f t="shared" si="12"/>
        <v>1.2974819619718525E-30</v>
      </c>
      <c r="O112">
        <f t="shared" si="12"/>
        <v>1.0362727603171149E-29</v>
      </c>
      <c r="P112">
        <f t="shared" si="12"/>
        <v>1.8038171149630536E-30</v>
      </c>
      <c r="Q112">
        <f t="shared" si="12"/>
        <v>2.2270380025045974E-29</v>
      </c>
      <c r="R112">
        <f t="shared" si="12"/>
        <v>9.4028210855456462E-31</v>
      </c>
      <c r="S112">
        <f t="shared" si="12"/>
        <v>9.9057560189461281E-30</v>
      </c>
      <c r="T112">
        <f t="shared" si="12"/>
        <v>1.1147341657781515E-30</v>
      </c>
      <c r="U112">
        <f t="shared" si="12"/>
        <v>9.9057560189461281E-30</v>
      </c>
      <c r="V112">
        <f t="shared" si="12"/>
        <v>1.7571030032776545E-30</v>
      </c>
      <c r="W112">
        <f t="shared" si="12"/>
        <v>9.6306166243651706E-29</v>
      </c>
      <c r="X112">
        <f t="shared" si="12"/>
        <v>4.9303806576290796E-34</v>
      </c>
      <c r="Y112" s="20">
        <f t="shared" si="12"/>
        <v>1.9241383237392337E-30</v>
      </c>
      <c r="Z112" s="20">
        <f t="shared" si="12"/>
        <v>9.6306166243651706E-29</v>
      </c>
      <c r="AA112" s="20">
        <f t="shared" si="12"/>
        <v>4.9303806576290796E-34</v>
      </c>
      <c r="AB112" s="20">
        <f t="shared" si="12"/>
        <v>1.503487210358563E-30</v>
      </c>
      <c r="AC112" s="20">
        <f t="shared" si="12"/>
        <v>1.2171887084387805E-28</v>
      </c>
      <c r="AD112" s="20">
        <f t="shared" si="12"/>
        <v>2.559813795983153E-33</v>
      </c>
      <c r="AE112" s="20">
        <f t="shared" si="12"/>
        <v>1.3309836495312987E-30</v>
      </c>
      <c r="AF112" s="20">
        <f t="shared" si="12"/>
        <v>9.6306166243651706E-29</v>
      </c>
      <c r="AG112">
        <f t="shared" si="12"/>
        <v>4.9303806576290796E-34</v>
      </c>
      <c r="AH112">
        <f t="shared" si="12"/>
        <v>1.3309836495312987E-30</v>
      </c>
      <c r="AI112">
        <f t="shared" si="12"/>
        <v>9.6306166243651706E-29</v>
      </c>
      <c r="AJ112">
        <f t="shared" si="12"/>
        <v>4.9303806576290796E-34</v>
      </c>
      <c r="AL112" t="s">
        <v>1</v>
      </c>
      <c r="AM112" s="11">
        <f>AM119-$AM121</f>
        <v>1.2241874181029244E-13</v>
      </c>
      <c r="AN112" s="12">
        <f t="shared" ref="AN112:BU112" si="13">AN119-$AM121</f>
        <v>1.1823875212257915E-13</v>
      </c>
      <c r="AO112" s="12">
        <f t="shared" si="13"/>
        <v>1.226729828829316E-13</v>
      </c>
      <c r="AP112" s="12">
        <f t="shared" si="13"/>
        <v>1.1823875212257915E-13</v>
      </c>
      <c r="AQ112" s="12">
        <f t="shared" si="13"/>
        <v>1.2181144981582263E-13</v>
      </c>
      <c r="AR112" s="12">
        <f t="shared" si="13"/>
        <v>1.1869838445477385E-13</v>
      </c>
      <c r="AS112" s="12">
        <f t="shared" si="13"/>
        <v>1.2654099990072563E-13</v>
      </c>
      <c r="AT112" s="12">
        <f t="shared" si="13"/>
        <v>1.1823875212257915E-13</v>
      </c>
      <c r="AU112" s="12">
        <f t="shared" si="13"/>
        <v>1.2651102387906071E-13</v>
      </c>
      <c r="AV112" s="12">
        <f t="shared" si="13"/>
        <v>1.1823875212257915E-13</v>
      </c>
      <c r="AW112" s="12">
        <f t="shared" si="13"/>
        <v>1.2435164009616485E-13</v>
      </c>
      <c r="AX112" s="12">
        <f t="shared" si="13"/>
        <v>1.2966405726899626E-13</v>
      </c>
      <c r="AY112" s="12">
        <f t="shared" si="13"/>
        <v>1.2432055385147535E-13</v>
      </c>
      <c r="AZ112" s="12">
        <f t="shared" si="13"/>
        <v>1.2959300299542022E-13</v>
      </c>
      <c r="BA112" s="12">
        <f t="shared" si="13"/>
        <v>1.2445378061443032E-13</v>
      </c>
      <c r="BB112" s="12">
        <f t="shared" si="13"/>
        <v>1.3071765891936554E-13</v>
      </c>
      <c r="BC112" s="12">
        <f t="shared" si="13"/>
        <v>1.2435497076523877E-13</v>
      </c>
      <c r="BD112" s="12">
        <f t="shared" si="13"/>
        <v>1.2965295503875005E-13</v>
      </c>
      <c r="BE112" s="12">
        <f t="shared" si="13"/>
        <v>1.2424283823975161E-13</v>
      </c>
      <c r="BF112" s="12">
        <f t="shared" si="13"/>
        <v>1.2965295503875005E-13</v>
      </c>
      <c r="BG112" s="12">
        <f t="shared" si="13"/>
        <v>1.248090519823104E-13</v>
      </c>
      <c r="BH112" s="12">
        <f t="shared" si="13"/>
        <v>1.394195869863774E-13</v>
      </c>
      <c r="BI112" s="12">
        <f t="shared" si="13"/>
        <v>1.2389866910211787E-13</v>
      </c>
      <c r="BJ112" s="12">
        <f t="shared" si="13"/>
        <v>1.2485346090329539E-13</v>
      </c>
      <c r="BK112" s="12">
        <f t="shared" si="13"/>
        <v>1.394195869863774E-13</v>
      </c>
      <c r="BL112" s="12">
        <f t="shared" si="13"/>
        <v>1.2389866910211787E-13</v>
      </c>
      <c r="BM112" s="12">
        <f t="shared" si="13"/>
        <v>1.2475354083107917E-13</v>
      </c>
      <c r="BN112" s="12">
        <f t="shared" si="13"/>
        <v>1.3970935519580468E-13</v>
      </c>
      <c r="BO112" s="12">
        <f t="shared" si="13"/>
        <v>1.2388756687187158E-13</v>
      </c>
      <c r="BP112" s="12">
        <f t="shared" si="13"/>
        <v>1.2487344491773873E-13</v>
      </c>
      <c r="BQ112" s="12">
        <f t="shared" si="13"/>
        <v>1.394195869863774E-13</v>
      </c>
      <c r="BR112" s="12">
        <f t="shared" si="13"/>
        <v>1.2389866910211787E-13</v>
      </c>
      <c r="BS112" s="12">
        <f t="shared" si="13"/>
        <v>1.2487344491773873E-13</v>
      </c>
      <c r="BT112" s="12">
        <f t="shared" si="13"/>
        <v>1.394195869863774E-13</v>
      </c>
      <c r="BU112" s="13">
        <f t="shared" si="13"/>
        <v>1.2389866910211787E-13</v>
      </c>
      <c r="BW112" t="s">
        <v>36</v>
      </c>
    </row>
    <row r="113" spans="1:110" x14ac:dyDescent="0.45">
      <c r="A113" t="s">
        <v>7</v>
      </c>
      <c r="B113">
        <f>KURT(A3:A102)</f>
        <v>-0.50938151293164413</v>
      </c>
      <c r="C113">
        <f t="shared" ref="C113:AJ113" si="14">KURT(B3:B102)</f>
        <v>-2.0412371134020644</v>
      </c>
      <c r="D113">
        <f t="shared" si="14"/>
        <v>0.17217650611153701</v>
      </c>
      <c r="E113">
        <f t="shared" si="14"/>
        <v>-2.0412371134020644</v>
      </c>
      <c r="F113">
        <f t="shared" si="14"/>
        <v>0.23846107260348548</v>
      </c>
      <c r="G113">
        <f t="shared" si="14"/>
        <v>4.2670112743285991</v>
      </c>
      <c r="H113">
        <f t="shared" si="14"/>
        <v>0.1595807164110945</v>
      </c>
      <c r="I113">
        <f t="shared" si="14"/>
        <v>-2.0412371134020644</v>
      </c>
      <c r="J113">
        <f t="shared" si="14"/>
        <v>-0.32750929627948722</v>
      </c>
      <c r="K113">
        <f t="shared" si="14"/>
        <v>-2.0412371134020644</v>
      </c>
      <c r="L113">
        <f t="shared" si="14"/>
        <v>-0.36865449406225048</v>
      </c>
      <c r="M113">
        <f t="shared" si="14"/>
        <v>-0.30820372460428525</v>
      </c>
      <c r="N113">
        <f t="shared" si="14"/>
        <v>0.49115182386134748</v>
      </c>
      <c r="O113">
        <f t="shared" si="14"/>
        <v>-0.20077148069059136</v>
      </c>
      <c r="P113">
        <f t="shared" si="14"/>
        <v>0.92995227500664468</v>
      </c>
      <c r="Q113">
        <f t="shared" si="14"/>
        <v>2.4181377575083576</v>
      </c>
      <c r="R113">
        <f t="shared" si="14"/>
        <v>-0.26158377600715621</v>
      </c>
      <c r="S113">
        <f t="shared" si="14"/>
        <v>-0.42482014987900829</v>
      </c>
      <c r="T113">
        <f t="shared" si="14"/>
        <v>0.23384534589011308</v>
      </c>
      <c r="U113">
        <f t="shared" si="14"/>
        <v>-0.42482014987900829</v>
      </c>
      <c r="V113">
        <f t="shared" si="14"/>
        <v>-0.44318490695737456</v>
      </c>
      <c r="W113">
        <f t="shared" si="14"/>
        <v>1.0147752894472952</v>
      </c>
      <c r="X113">
        <f t="shared" si="14"/>
        <v>100.00000000023915</v>
      </c>
      <c r="Y113" s="20">
        <f t="shared" si="14"/>
        <v>-0.30722357151672064</v>
      </c>
      <c r="Z113" s="20">
        <f t="shared" si="14"/>
        <v>1.0147752894472952</v>
      </c>
      <c r="AA113" s="20">
        <f t="shared" si="14"/>
        <v>100.00000000023915</v>
      </c>
      <c r="AB113" s="20">
        <f t="shared" si="14"/>
        <v>-0.26314735474673823</v>
      </c>
      <c r="AC113" s="20">
        <f t="shared" si="14"/>
        <v>1.5990706433930915</v>
      </c>
      <c r="AD113" s="20">
        <f t="shared" si="14"/>
        <v>12.75240244193742</v>
      </c>
      <c r="AE113" s="20">
        <f t="shared" si="14"/>
        <v>-0.41323235363117217</v>
      </c>
      <c r="AF113" s="20">
        <f t="shared" si="14"/>
        <v>1.0147752894472952</v>
      </c>
      <c r="AG113">
        <f t="shared" si="14"/>
        <v>100.00000000023915</v>
      </c>
      <c r="AH113">
        <f t="shared" si="14"/>
        <v>-0.41323235363117217</v>
      </c>
      <c r="AI113">
        <f t="shared" si="14"/>
        <v>1.0147752894472952</v>
      </c>
      <c r="AJ113">
        <f t="shared" si="14"/>
        <v>100.00000000023915</v>
      </c>
    </row>
    <row r="114" spans="1:110" x14ac:dyDescent="0.45">
      <c r="A114" t="s">
        <v>8</v>
      </c>
      <c r="B114">
        <f>SKEW(A3:A102)</f>
        <v>0.13335578796956199</v>
      </c>
      <c r="C114">
        <f t="shared" ref="C114:AJ114" si="15">SKEW(B3:B102)</f>
        <v>-1.0152933031700215</v>
      </c>
      <c r="D114">
        <f t="shared" si="15"/>
        <v>-0.33586615803838932</v>
      </c>
      <c r="E114">
        <f t="shared" si="15"/>
        <v>-1.0152933031700215</v>
      </c>
      <c r="F114">
        <f t="shared" si="15"/>
        <v>0.60527867760023457</v>
      </c>
      <c r="G114">
        <f t="shared" si="15"/>
        <v>1.4448680971558931</v>
      </c>
      <c r="H114">
        <f t="shared" si="15"/>
        <v>0.22124397703635146</v>
      </c>
      <c r="I114">
        <f t="shared" si="15"/>
        <v>-1.0152933031700215</v>
      </c>
      <c r="J114">
        <f t="shared" si="15"/>
        <v>-0.14216889151346854</v>
      </c>
      <c r="K114">
        <f t="shared" si="15"/>
        <v>-1.0152933031700215</v>
      </c>
      <c r="L114">
        <f t="shared" si="15"/>
        <v>0.12565469938741988</v>
      </c>
      <c r="M114">
        <f t="shared" si="15"/>
        <v>0.38257517556682785</v>
      </c>
      <c r="N114">
        <f t="shared" si="15"/>
        <v>7.7752929815881944E-2</v>
      </c>
      <c r="O114">
        <f t="shared" si="15"/>
        <v>0.50738189040331672</v>
      </c>
      <c r="P114">
        <f t="shared" si="15"/>
        <v>0.61011835613267851</v>
      </c>
      <c r="Q114">
        <f t="shared" si="15"/>
        <v>1.3579070482538786</v>
      </c>
      <c r="R114">
        <f t="shared" si="15"/>
        <v>-0.13127849554900625</v>
      </c>
      <c r="S114">
        <f t="shared" si="15"/>
        <v>0.34027642333298103</v>
      </c>
      <c r="T114">
        <f t="shared" si="15"/>
        <v>0.41217752658018547</v>
      </c>
      <c r="U114">
        <f t="shared" si="15"/>
        <v>0.34027642333298103</v>
      </c>
      <c r="V114">
        <f t="shared" si="15"/>
        <v>9.6133413831360384E-2</v>
      </c>
      <c r="W114">
        <f t="shared" si="15"/>
        <v>1.0208380344668422</v>
      </c>
      <c r="X114">
        <f t="shared" si="15"/>
        <v>-10.000000000017589</v>
      </c>
      <c r="Y114" s="20">
        <f t="shared" si="15"/>
        <v>0.11302725444090744</v>
      </c>
      <c r="Z114" s="20">
        <f t="shared" si="15"/>
        <v>1.0208380344668422</v>
      </c>
      <c r="AA114" s="20">
        <f t="shared" si="15"/>
        <v>-10.000000000017589</v>
      </c>
      <c r="AB114" s="20">
        <f t="shared" si="15"/>
        <v>-7.8805102498168637E-3</v>
      </c>
      <c r="AC114" s="20">
        <f t="shared" si="15"/>
        <v>1.2046864818798484</v>
      </c>
      <c r="AD114" s="20">
        <f t="shared" si="15"/>
        <v>-3.7491979802004733</v>
      </c>
      <c r="AE114" s="20">
        <f t="shared" si="15"/>
        <v>0.20375955982384708</v>
      </c>
      <c r="AF114" s="20">
        <f t="shared" si="15"/>
        <v>1.0208380344668422</v>
      </c>
      <c r="AG114">
        <f t="shared" si="15"/>
        <v>-10.000000000017589</v>
      </c>
      <c r="AH114">
        <f t="shared" si="15"/>
        <v>0.20375955982384708</v>
      </c>
      <c r="AI114">
        <f t="shared" si="15"/>
        <v>1.0208380344668422</v>
      </c>
      <c r="AJ114">
        <f t="shared" si="15"/>
        <v>-10.000000000017589</v>
      </c>
      <c r="AL114" t="s">
        <v>22</v>
      </c>
      <c r="AM114" s="5">
        <f t="array" ref="AM114">MIN(IF(ISBLANK(A3:A102),"",IF(A3:A102&gt;=AM115-$AM104*(AM117-AM115),A3:A102,"")))</f>
        <v>1.2045919817182901E-13</v>
      </c>
      <c r="AN114" s="6">
        <f t="array" ref="AN114">MIN(IF(ISBLANK(B3:B102),"",IF(B3:B102&gt;=AN115-$AM104*(AN117-AN115),B3:B102,"")))</f>
        <v>1.1823875212257899E-13</v>
      </c>
      <c r="AO114" s="6">
        <f t="array" ref="AO114">MIN(IF(ISBLANK(C3:C102),"",IF(C3:C102&gt;=AO115-$AM104*(AO117-AO115),C3:C102,"")))</f>
        <v>1.2001510896197899E-13</v>
      </c>
      <c r="AP114" s="6">
        <f t="array" ref="AP114">MIN(IF(ISBLANK(D3:D102),"",IF(D3:D102&gt;=AP115-$AM104*(AP117-AP115),D3:D102,"")))</f>
        <v>1.1823875212257899E-13</v>
      </c>
      <c r="AQ114" s="6">
        <f t="array" ref="AQ114">MIN(IF(ISBLANK(E3:E102),"",IF(E3:E102&gt;=AQ115-$AM104*(AQ117-AQ115),E3:E102,"")))</f>
        <v>1.1968204205459099E-13</v>
      </c>
      <c r="AR114" s="6">
        <f t="array" ref="AR114">MIN(IF(ISBLANK(F3:F102),"",IF(F3:F102&gt;=AR115-$AM104*(AR117-AR115),F3:F102,"")))</f>
        <v>1.1834977442504101E-13</v>
      </c>
      <c r="AS114" s="6">
        <f t="array" ref="AS114">MIN(IF(ISBLANK(G3:G102),"",IF(G3:G102&gt;=AS115-$AM104*(AS117-AS115),G3:G102,"")))</f>
        <v>1.2512213487525499E-13</v>
      </c>
      <c r="AT114" s="6">
        <f t="array" ref="AT114">MIN(IF(ISBLANK(H3:H102),"",IF(H3:H102&gt;=AT115-$AM104*(AT117-AT115),H3:H102,"")))</f>
        <v>1.1823875212257899E-13</v>
      </c>
      <c r="AU114" s="6">
        <f t="array" ref="AU114">MIN(IF(ISBLANK(I3:I102),"",IF(I3:I102&gt;=AU115-$AM104*(AU117-AU115),I3:I102,"")))</f>
        <v>1.25011112572792E-13</v>
      </c>
      <c r="AV114" s="6">
        <f t="array" ref="AV114">MIN(IF(ISBLANK(J3:J102),"",IF(J3:J102&gt;=AV115-$AM104*(AV117-AV115),J3:J102,"")))</f>
        <v>1.1823875212257899E-13</v>
      </c>
      <c r="AW114" s="6">
        <f t="array" ref="AW114">MIN(IF(ISBLANK(K3:K102),"",IF(K3:K102&gt;=AW115-$AM104*(AW117-AW115),K3:K102,"")))</f>
        <v>1.2212453270876699E-13</v>
      </c>
      <c r="AX114" s="6">
        <f t="array" ref="AX114">MIN(IF(ISBLANK(L3:L102),"",IF(L3:L102&gt;=AX115-$AM104*(AX117-AX115),L3:L102,"")))</f>
        <v>1.24011911850629E-13</v>
      </c>
      <c r="AY114" s="6">
        <f t="array" ref="AY114">MIN(IF(ISBLANK(M3:M102),"",IF(M3:M102&gt;=AY115-$AM104*(AY117-AY115),M3:M102,"")))</f>
        <v>1.21125331986604E-13</v>
      </c>
      <c r="AZ114" s="6">
        <f t="array" ref="AZ114">MIN(IF(ISBLANK(N3:N102),"",IF(N3:N102&gt;=AZ115-$AM104*(AZ117-AZ115),N3:N102,"")))</f>
        <v>1.24011911850629E-13</v>
      </c>
      <c r="BA114" s="6">
        <f t="array" ref="BA114">MIN(IF(ISBLANK(O3:O102),"",IF(O3:O102&gt;=BA115-$AM104*(BA117-BA115),O3:O102,"")))</f>
        <v>1.21458398893992E-13</v>
      </c>
      <c r="BB114" s="6">
        <f t="array" ref="BB114">MIN(IF(ISBLANK(P3:P102),"",IF(P3:P102&gt;=BB115-$AM104*(BB117-BB115),P3:P102,"")))</f>
        <v>1.24122934153092E-13</v>
      </c>
      <c r="BC114" s="6">
        <f t="array" ref="BC114">MIN(IF(ISBLANK(Q3:Q102),"",IF(Q3:Q102&gt;=BC115-$AM104*(BC117-BC115),Q3:Q102,"")))</f>
        <v>1.22013510406304E-13</v>
      </c>
      <c r="BD114" s="6">
        <f t="array" ref="BD114">MIN(IF(ISBLANK(R3:R102),"",IF(R3:R102&gt;=BD115-$AM104*(BD117-BD115),R3:R102,"")))</f>
        <v>1.24011911850629E-13</v>
      </c>
      <c r="BE114" s="6">
        <f t="array" ref="BE114">MIN(IF(ISBLANK(S3:S102),"",IF(S3:S102&gt;=BE115-$AM104*(BE117-BE115),S3:S102,"")))</f>
        <v>1.2190248810384201E-13</v>
      </c>
      <c r="BF114" s="6">
        <f t="array" ref="BF114">MIN(IF(ISBLANK(T3:T102),"",IF(T3:T102&gt;=BF115-$AM104*(BF117-BF115),T3:T102,"")))</f>
        <v>1.24011911850629E-13</v>
      </c>
      <c r="BG114" s="6">
        <f t="array" ref="BG114">MIN(IF(ISBLANK(U3:U102),"",IF(U3:U102&gt;=BG115-$AM104*(BG117-BG115),U3:U102,"")))</f>
        <v>1.2190248810384201E-13</v>
      </c>
      <c r="BH114" s="6">
        <f t="array" ref="BH114">MIN(IF(ISBLANK(V3:V102),"",IF(V3:V102&gt;=BH115-$AM104*(BH117-BH115),V3:V102,"")))</f>
        <v>1.2445600106048E-13</v>
      </c>
      <c r="BI114" s="6">
        <f t="array" ref="BI114">MIN(IF(ISBLANK(W3:W102),"",IF(W3:W102&gt;=BI115-$AM104*(BI117-BI115),W3:W102,"")))</f>
        <v>1.2390088954816699E-13</v>
      </c>
      <c r="BJ114" s="6">
        <f t="array" ref="BJ114">MIN(IF(ISBLANK(X3:X102),"",IF(X3:X102&gt;=BJ115-$AM104*(BJ117-BJ115),X3:X102,"")))</f>
        <v>1.2168044349891701E-13</v>
      </c>
      <c r="BK114" s="6">
        <f t="array" ref="BK114">MIN(IF(ISBLANK(Y3:Y102),"",IF(Y3:Y102&gt;=BK115-$AM104*(BK117-BK115),Y3:Y102,"")))</f>
        <v>1.2445600106048E-13</v>
      </c>
      <c r="BL114" s="6">
        <f t="array" ref="BL114">MIN(IF(ISBLANK(Z3:Z102),"",IF(Z3:Z102&gt;=BL115-$AM104*(BL117-BL115),Z3:Z102,"")))</f>
        <v>1.2390088954816699E-13</v>
      </c>
      <c r="BM114" s="6">
        <f t="array" ref="BM114">MIN(IF(ISBLANK(AA3:AA102),"",IF(AA3:AA102&gt;=BM115-$AM104*(BM117-BM115),AA3:AA102,"")))</f>
        <v>1.2156942119645401E-13</v>
      </c>
      <c r="BN114" s="6">
        <f t="array" ref="BN114">MIN(IF(ISBLANK(AB3:AB102),"",IF(AB3:AB102&gt;=BN115-$AM104*(BN117-BN115),AB3:AB102,"")))</f>
        <v>1.2334577803585401E-13</v>
      </c>
      <c r="BO114" s="6">
        <f t="array" ref="BO114">MIN(IF(ISBLANK(AC3:AC102),"",IF(AC3:AC102&gt;=BO115-$AM104*(BO117-BO115),AC3:AC102,"")))</f>
        <v>1.2390088954816699E-13</v>
      </c>
      <c r="BP114" s="6">
        <f t="array" ref="BP114">MIN(IF(ISBLANK(AD3:AD102),"",IF(AD3:AD102&gt;=BP115-$AM104*(BP117-BP115),AD3:AD102,"")))</f>
        <v>1.2245759961615401E-13</v>
      </c>
      <c r="BQ114" s="6">
        <f t="array" ref="BQ114">MIN(IF(ISBLANK(AE3:AE102),"",IF(AE3:AE102&gt;=BQ115-$AM104*(BQ117-BQ115),AE3:AE102,"")))</f>
        <v>1.2445600106048E-13</v>
      </c>
      <c r="BR114" s="6">
        <f t="array" ref="BR114">MIN(IF(ISBLANK(AF3:AF102),"",IF(AF3:AF102&gt;=BR115-$AM104*(BR117-BR115),AF3:AF102,"")))</f>
        <v>1.2390088954816699E-13</v>
      </c>
      <c r="BS114" s="6">
        <f t="array" ref="BS114">MIN(IF(ISBLANK(AG3:AG102),"",IF(AG3:AG102&gt;=BS115-$AM104*(BS117-BS115),AG3:AG102,"")))</f>
        <v>1.2245759961615401E-13</v>
      </c>
      <c r="BT114" s="6">
        <f t="array" ref="BT114">MIN(IF(ISBLANK(AH3:AH102),"",IF(AH3:AH102&gt;=BT115-$AM104*(BT117-BT115),AH3:AH102,"")))</f>
        <v>1.2445600106048E-13</v>
      </c>
      <c r="BU114" s="7">
        <f t="array" ref="BU114">MIN(IF(ISBLANK(AI3:AI102),"",IF(AI3:AI102&gt;=BU115-$AM104*(BU117-BU115),AI3:AI102,"")))</f>
        <v>1.2390088954816699E-13</v>
      </c>
      <c r="BW114" s="15" t="s">
        <v>37</v>
      </c>
      <c r="BX114" s="15">
        <f>[1]!DAGOSTINO(A3:A102)</f>
        <v>1.8761179039273326</v>
      </c>
      <c r="BY114" s="15">
        <f>[1]!DAGOSTINO(B3:B102)</f>
        <v>815.61222668803362</v>
      </c>
      <c r="BZ114" s="15">
        <f>[1]!DAGOSTINO(C3:C102)</f>
        <v>2.2743612457794891</v>
      </c>
      <c r="CA114" s="15">
        <f>[1]!DAGOSTINO(D3:D102)</f>
        <v>815.61222668803362</v>
      </c>
      <c r="CB114" s="15">
        <f>[1]!DAGOSTINO(E3:E102)</f>
        <v>6.3640330684004134</v>
      </c>
      <c r="CC114" s="15">
        <f>[1]!DAGOSTINO(F3:F102)</f>
        <v>39.24337955891037</v>
      </c>
      <c r="CD114" s="15">
        <f>[1]!DAGOSTINO(G3:G102)</f>
        <v>1.1476901232273213</v>
      </c>
      <c r="CE114" s="15">
        <f>[1]!DAGOSTINO(H3:H102)</f>
        <v>815.61222668803362</v>
      </c>
      <c r="CF114" s="15">
        <f>[1]!DAGOSTINO(I3:I102)</f>
        <v>0.78963541041159624</v>
      </c>
      <c r="CG114" s="15">
        <f>[1]!DAGOSTINO(J3:J102)</f>
        <v>815.61222668803362</v>
      </c>
      <c r="CH114" s="15">
        <f>[1]!DAGOSTINO(K3:K102)</f>
        <v>0.88754056085330268</v>
      </c>
      <c r="CI114" s="15">
        <f>[1]!DAGOSTINO(L3:L102)</f>
        <v>2.8912669852588939</v>
      </c>
      <c r="CJ114" s="15">
        <f>[1]!DAGOSTINO(M3:M102)</f>
        <v>1.3072653850721581</v>
      </c>
      <c r="CK114" s="15">
        <f>[1]!DAGOSTINO(N3:N102)</f>
        <v>4.3907595602761909</v>
      </c>
      <c r="CL114" s="15">
        <f>[1]!DAGOSTINO(O3:O102)</f>
        <v>8.8777450932958679</v>
      </c>
      <c r="CM114" s="15">
        <f>[1]!DAGOSTINO(P3:P102)</f>
        <v>30.729958162140001</v>
      </c>
      <c r="CN114" s="15">
        <f>[1]!DAGOSTINO(Q3:Q102)</f>
        <v>0.52553088372135437</v>
      </c>
      <c r="CO114" s="15">
        <f>[1]!DAGOSTINO(R3:R102)</f>
        <v>2.9410204565973479</v>
      </c>
      <c r="CP114" s="15">
        <f>[1]!DAGOSTINO(S3:S102)</f>
        <v>3.3572027115058649</v>
      </c>
      <c r="CQ114" s="15">
        <f>[1]!DAGOSTINO(T3:T102)</f>
        <v>2.9410204565973479</v>
      </c>
      <c r="CR114" s="15">
        <f>[1]!DAGOSTINO(U3:U102)</f>
        <v>1.1990772996312409</v>
      </c>
      <c r="CS114" s="15">
        <f>[1]!DAGOSTINO(V3:V102)</f>
        <v>17.422641940677675</v>
      </c>
      <c r="CT114" s="15">
        <f>[1]!DAGOSTINO(W3:W102)</f>
        <v>216.00196087938258</v>
      </c>
      <c r="CU114" s="15">
        <f>[1]!DAGOSTINO(X3:X102)</f>
        <v>0.58120651414991931</v>
      </c>
      <c r="CV114" s="15">
        <f>[1]!DAGOSTINO(Y3:Y102)</f>
        <v>17.422641940677675</v>
      </c>
      <c r="CW114" s="15">
        <f>[1]!DAGOSTINO(Z3:Z102)</f>
        <v>216.00196087938258</v>
      </c>
      <c r="CX114" s="15">
        <f>[1]!DAGOSTINO(AA3:AA102)</f>
        <v>0.21712408040945463</v>
      </c>
      <c r="CY114" s="15">
        <f>[1]!DAGOSTINO(AB3:AB102)</f>
        <v>23.935430200644024</v>
      </c>
      <c r="CZ114" s="15">
        <f>[1]!DAGOSTINO(AC3:AC102)</f>
        <v>102.57719377081092</v>
      </c>
      <c r="DA114" s="15">
        <f>[1]!DAGOSTINO(AD3:AD102)</f>
        <v>1.5876894529937031</v>
      </c>
      <c r="DB114" s="15">
        <f>[1]!DAGOSTINO(AE3:AE102)</f>
        <v>17.422641940677675</v>
      </c>
      <c r="DC114" s="15">
        <f>[1]!DAGOSTINO(AF3:AF102)</f>
        <v>216.00196087938258</v>
      </c>
      <c r="DD114" s="15">
        <f>[1]!DAGOSTINO(AG3:AG102)</f>
        <v>1.5876894529937031</v>
      </c>
      <c r="DE114" s="15">
        <f>[1]!DAGOSTINO(AH3:AH102)</f>
        <v>17.422641940677675</v>
      </c>
      <c r="DF114" s="15">
        <f>[1]!DAGOSTINO(AI3:AI102)</f>
        <v>216.00196087938258</v>
      </c>
    </row>
    <row r="115" spans="1:110" x14ac:dyDescent="0.45">
      <c r="A115" t="s">
        <v>9</v>
      </c>
      <c r="B115">
        <f>B116-B117</f>
        <v>4.2188474935759988E-15</v>
      </c>
      <c r="C115">
        <f t="shared" ref="C115:AJ115" si="16">C116-C117</f>
        <v>0</v>
      </c>
      <c r="D115">
        <f t="shared" si="16"/>
        <v>4.5519144009630156E-15</v>
      </c>
      <c r="E115">
        <f t="shared" si="16"/>
        <v>0</v>
      </c>
      <c r="F115">
        <f t="shared" si="16"/>
        <v>4.8849813083510169E-15</v>
      </c>
      <c r="G115">
        <f t="shared" si="16"/>
        <v>1.6653345369379872E-15</v>
      </c>
      <c r="H115">
        <f t="shared" si="16"/>
        <v>3.2196467714130045E-15</v>
      </c>
      <c r="I115">
        <f t="shared" si="16"/>
        <v>0</v>
      </c>
      <c r="J115">
        <f t="shared" si="16"/>
        <v>2.7755575615629923E-15</v>
      </c>
      <c r="K115">
        <f t="shared" si="16"/>
        <v>0</v>
      </c>
      <c r="L115">
        <f t="shared" si="16"/>
        <v>4.9960036108130025E-15</v>
      </c>
      <c r="M115">
        <f t="shared" si="16"/>
        <v>1.4210854715202988E-14</v>
      </c>
      <c r="N115">
        <f t="shared" si="16"/>
        <v>6.1062266354380076E-15</v>
      </c>
      <c r="O115">
        <f t="shared" si="16"/>
        <v>1.3988810110276998E-14</v>
      </c>
      <c r="P115">
        <f t="shared" si="16"/>
        <v>7.5495165674509887E-15</v>
      </c>
      <c r="Q115">
        <f t="shared" si="16"/>
        <v>2.4980018054065997E-14</v>
      </c>
      <c r="R115">
        <f t="shared" si="16"/>
        <v>4.7739590058879964E-15</v>
      </c>
      <c r="S115">
        <f t="shared" si="16"/>
        <v>1.4210854715202988E-14</v>
      </c>
      <c r="T115">
        <f t="shared" si="16"/>
        <v>5.2180482157379833E-15</v>
      </c>
      <c r="U115">
        <f t="shared" si="16"/>
        <v>1.4210854715202988E-14</v>
      </c>
      <c r="V115">
        <f t="shared" si="16"/>
        <v>6.1062266354379823E-15</v>
      </c>
      <c r="W115">
        <f t="shared" si="16"/>
        <v>4.8627768478580998E-14</v>
      </c>
      <c r="X115">
        <f t="shared" si="16"/>
        <v>2.2204460492498082E-16</v>
      </c>
      <c r="Y115" s="20">
        <f t="shared" si="16"/>
        <v>6.5503158452879944E-15</v>
      </c>
      <c r="Z115" s="20">
        <f t="shared" si="16"/>
        <v>4.8627768478580998E-14</v>
      </c>
      <c r="AA115" s="20">
        <f t="shared" si="16"/>
        <v>2.2204460492498082E-16</v>
      </c>
      <c r="AB115" s="20">
        <f t="shared" si="16"/>
        <v>6.1062266354389921E-15</v>
      </c>
      <c r="AC115" s="20">
        <f t="shared" si="16"/>
        <v>5.5733195836182985E-14</v>
      </c>
      <c r="AD115" s="20">
        <f t="shared" si="16"/>
        <v>2.2204460492498082E-16</v>
      </c>
      <c r="AE115" s="20">
        <f t="shared" si="16"/>
        <v>5.218048215738993E-15</v>
      </c>
      <c r="AF115" s="20">
        <f t="shared" si="16"/>
        <v>4.8627768478580998E-14</v>
      </c>
      <c r="AG115">
        <f t="shared" si="16"/>
        <v>2.2204460492498082E-16</v>
      </c>
      <c r="AH115">
        <f t="shared" si="16"/>
        <v>5.218048215738993E-15</v>
      </c>
      <c r="AI115">
        <f t="shared" si="16"/>
        <v>4.8627768478580998E-14</v>
      </c>
      <c r="AJ115">
        <f t="shared" si="16"/>
        <v>2.2204460492498082E-16</v>
      </c>
      <c r="AL115" t="s">
        <v>23</v>
      </c>
      <c r="AM115" s="8">
        <f>_xlfn.QUARTILE.INC(A3:A102,1)</f>
        <v>1.2176371022576349E-13</v>
      </c>
      <c r="AN115" s="9">
        <f t="shared" ref="AN115:BU115" si="17">_xlfn.QUARTILE.INC(B3:B102,1)</f>
        <v>1.1823875212257899E-13</v>
      </c>
      <c r="AO115" s="9">
        <f t="shared" si="17"/>
        <v>1.22013510406304E-13</v>
      </c>
      <c r="AP115" s="9">
        <f t="shared" si="17"/>
        <v>1.1823875212257899E-13</v>
      </c>
      <c r="AQ115" s="9">
        <f t="shared" si="17"/>
        <v>1.21125331986604E-13</v>
      </c>
      <c r="AR115" s="9">
        <f t="shared" si="17"/>
        <v>1.18460796727504E-13</v>
      </c>
      <c r="AS115" s="9">
        <f t="shared" si="17"/>
        <v>1.26121335597417E-13</v>
      </c>
      <c r="AT115" s="9">
        <f t="shared" si="17"/>
        <v>1.1823875212257899E-13</v>
      </c>
      <c r="AU115" s="9">
        <f t="shared" si="17"/>
        <v>1.26121335597417E-13</v>
      </c>
      <c r="AV115" s="9">
        <f t="shared" si="17"/>
        <v>1.1823875212257899E-13</v>
      </c>
      <c r="AW115" s="9">
        <f t="shared" si="17"/>
        <v>1.2367884494324201E-13</v>
      </c>
      <c r="AX115" s="9">
        <f t="shared" si="17"/>
        <v>1.27342580924505E-13</v>
      </c>
      <c r="AY115" s="9">
        <f t="shared" si="17"/>
        <v>1.2367884494324201E-13</v>
      </c>
      <c r="AZ115" s="9">
        <f t="shared" si="17"/>
        <v>1.272038030464265E-13</v>
      </c>
      <c r="BA115" s="9">
        <f t="shared" si="17"/>
        <v>1.2356782264077899E-13</v>
      </c>
      <c r="BB115" s="9">
        <f t="shared" si="17"/>
        <v>1.2709278074396424E-13</v>
      </c>
      <c r="BC115" s="9">
        <f t="shared" si="17"/>
        <v>1.2376211167008849E-13</v>
      </c>
      <c r="BD115" s="9">
        <f t="shared" si="17"/>
        <v>1.2731482534888925E-13</v>
      </c>
      <c r="BE115" s="9">
        <f t="shared" si="17"/>
        <v>1.2356782264077899E-13</v>
      </c>
      <c r="BF115" s="9">
        <f t="shared" si="17"/>
        <v>1.2731482534888925E-13</v>
      </c>
      <c r="BG115" s="9">
        <f t="shared" si="17"/>
        <v>1.2390088954816699E-13</v>
      </c>
      <c r="BH115" s="9">
        <f t="shared" si="17"/>
        <v>1.318944953254685E-13</v>
      </c>
      <c r="BI115" s="9">
        <f t="shared" si="17"/>
        <v>1.2390088954816699E-13</v>
      </c>
      <c r="BJ115" s="9">
        <f t="shared" si="17"/>
        <v>1.2387313397255124E-13</v>
      </c>
      <c r="BK115" s="9">
        <f t="shared" si="17"/>
        <v>1.318944953254685E-13</v>
      </c>
      <c r="BL115" s="9">
        <f t="shared" si="17"/>
        <v>1.2390088954816699E-13</v>
      </c>
      <c r="BM115" s="9">
        <f t="shared" si="17"/>
        <v>1.2390088954816699E-13</v>
      </c>
      <c r="BN115" s="9">
        <f t="shared" si="17"/>
        <v>1.3272716259393676E-13</v>
      </c>
      <c r="BO115" s="9">
        <f t="shared" si="17"/>
        <v>1.2390088954816699E-13</v>
      </c>
      <c r="BP115" s="9">
        <f t="shared" si="17"/>
        <v>1.239841562750135E-13</v>
      </c>
      <c r="BQ115" s="9">
        <f t="shared" si="17"/>
        <v>1.318944953254685E-13</v>
      </c>
      <c r="BR115" s="9">
        <f t="shared" si="17"/>
        <v>1.2390088954816699E-13</v>
      </c>
      <c r="BS115" s="9">
        <f t="shared" si="17"/>
        <v>1.239841562750135E-13</v>
      </c>
      <c r="BT115" s="9">
        <f t="shared" si="17"/>
        <v>1.318944953254685E-13</v>
      </c>
      <c r="BU115" s="10">
        <f t="shared" si="17"/>
        <v>1.2390088954816699E-13</v>
      </c>
      <c r="BW115" t="s">
        <v>33</v>
      </c>
      <c r="BX115">
        <f>[1]!DPTEST(A3:A102)</f>
        <v>0.39138679910553298</v>
      </c>
      <c r="BY115">
        <f>[1]!DPTEST(B3:B102)</f>
        <v>0</v>
      </c>
      <c r="BZ115">
        <f>[1]!DPTEST(C3:C102)</f>
        <v>0.32072198454393086</v>
      </c>
      <c r="CA115">
        <f>[1]!DPTEST(D3:D102)</f>
        <v>0</v>
      </c>
      <c r="CB115">
        <f>[1]!DPTEST(E3:E102)</f>
        <v>4.1501880720743567E-2</v>
      </c>
      <c r="CC115">
        <f>[1]!DPTEST(F3:F102)</f>
        <v>3.0089044589232117E-9</v>
      </c>
      <c r="CD115">
        <f>[1]!DPTEST(G3:G102)</f>
        <v>0.56335513369578016</v>
      </c>
      <c r="CE115">
        <f>[1]!DPTEST(H3:H102)</f>
        <v>0</v>
      </c>
      <c r="CF115">
        <f>[1]!DPTEST(I3:I102)</f>
        <v>0.67380285880732327</v>
      </c>
      <c r="CG115">
        <f>[1]!DPTEST(J3:J102)</f>
        <v>0</v>
      </c>
      <c r="CH115">
        <f>[1]!DPTEST(K3:K102)</f>
        <v>0.64161279491681866</v>
      </c>
      <c r="CI115">
        <f>[1]!DPTEST(L3:L102)</f>
        <v>0.2355967804479292</v>
      </c>
      <c r="CJ115">
        <f>[1]!DPTEST(M3:M102)</f>
        <v>0.52015278537385701</v>
      </c>
      <c r="CK115">
        <f>[1]!DPTEST(N3:N102)</f>
        <v>0.11131627776481667</v>
      </c>
      <c r="CL115">
        <f>[1]!DPTEST(O3:O102)</f>
        <v>1.180924539020467E-2</v>
      </c>
      <c r="CM115">
        <f>[1]!DPTEST(P3:P102)</f>
        <v>2.1236080871567253E-7</v>
      </c>
      <c r="CN115">
        <f>[1]!DPTEST(Q3:Q102)</f>
        <v>0.76892223312900332</v>
      </c>
      <c r="CO115">
        <f>[1]!DPTEST(R3:R102)</f>
        <v>0.22980820062109186</v>
      </c>
      <c r="CP115">
        <f>[1]!DPTEST(S3:S102)</f>
        <v>0.18663482930673791</v>
      </c>
      <c r="CQ115">
        <f>[1]!DPTEST(T3:T102)</f>
        <v>0.22980820062109186</v>
      </c>
      <c r="CR115">
        <f>[1]!DPTEST(U3:U102)</f>
        <v>0.54906488885814075</v>
      </c>
      <c r="CS115">
        <f>[1]!DPTEST(V3:V102)</f>
        <v>1.6471053297451022E-4</v>
      </c>
      <c r="CT115">
        <f>[1]!DPTEST(W3:W102)</f>
        <v>0</v>
      </c>
      <c r="CU115">
        <f>[1]!DPTEST(X3:X102)</f>
        <v>0.74781230841381596</v>
      </c>
      <c r="CV115">
        <f>[1]!DPTEST(Y3:Y102)</f>
        <v>1.6471053297451022E-4</v>
      </c>
      <c r="CW115">
        <f>[1]!DPTEST(Z3:Z102)</f>
        <v>0</v>
      </c>
      <c r="CX115">
        <f>[1]!DPTEST(AA3:AA102)</f>
        <v>0.89712323538123873</v>
      </c>
      <c r="CY115">
        <f>[1]!DPTEST(AB3:AB102)</f>
        <v>6.3458144741179723E-6</v>
      </c>
      <c r="CZ115">
        <f>[1]!DPTEST(AC3:AC102)</f>
        <v>0</v>
      </c>
      <c r="DA115">
        <f>[1]!DPTEST(AD3:AD102)</f>
        <v>0.4521032362268973</v>
      </c>
      <c r="DB115">
        <f>[1]!DPTEST(AE3:AE102)</f>
        <v>1.6471053297451022E-4</v>
      </c>
      <c r="DC115">
        <f>[1]!DPTEST(AF3:AF102)</f>
        <v>0</v>
      </c>
      <c r="DD115">
        <f>[1]!DPTEST(AG3:AG102)</f>
        <v>0.4521032362268973</v>
      </c>
      <c r="DE115">
        <f>[1]!DPTEST(AH3:AH102)</f>
        <v>1.6471053297451022E-4</v>
      </c>
      <c r="DF115">
        <f>[1]!DPTEST(AI3:AI102)</f>
        <v>0</v>
      </c>
    </row>
    <row r="116" spans="1:110" x14ac:dyDescent="0.45">
      <c r="A116" t="s">
        <v>10</v>
      </c>
      <c r="B116">
        <f>MAX(A3:A102)</f>
        <v>1.24678045665405E-13</v>
      </c>
      <c r="C116">
        <f t="shared" ref="C116:AJ116" si="18">MAX(B3:B102)</f>
        <v>1.1823875212257899E-13</v>
      </c>
      <c r="D116">
        <f t="shared" si="18"/>
        <v>1.2456702336294201E-13</v>
      </c>
      <c r="E116">
        <f t="shared" si="18"/>
        <v>1.1823875212257899E-13</v>
      </c>
      <c r="F116">
        <f t="shared" si="18"/>
        <v>1.2456702336294201E-13</v>
      </c>
      <c r="G116">
        <f t="shared" si="18"/>
        <v>1.2001510896197899E-13</v>
      </c>
      <c r="H116">
        <f t="shared" si="18"/>
        <v>1.28341781646668E-13</v>
      </c>
      <c r="I116">
        <f t="shared" si="18"/>
        <v>1.1823875212257899E-13</v>
      </c>
      <c r="J116">
        <f t="shared" si="18"/>
        <v>1.2778667013435499E-13</v>
      </c>
      <c r="K116">
        <f t="shared" si="18"/>
        <v>1.1823875212257899E-13</v>
      </c>
      <c r="L116">
        <f t="shared" si="18"/>
        <v>1.2712053631957999E-13</v>
      </c>
      <c r="M116">
        <f t="shared" si="18"/>
        <v>1.3822276656583199E-13</v>
      </c>
      <c r="N116">
        <f t="shared" si="18"/>
        <v>1.2723155862204201E-13</v>
      </c>
      <c r="O116">
        <f t="shared" si="18"/>
        <v>1.38000721960906E-13</v>
      </c>
      <c r="P116">
        <f t="shared" si="18"/>
        <v>1.2900791546144299E-13</v>
      </c>
      <c r="Q116">
        <f t="shared" si="18"/>
        <v>1.4910295220715799E-13</v>
      </c>
      <c r="R116">
        <f t="shared" si="18"/>
        <v>1.2678746941219199E-13</v>
      </c>
      <c r="S116">
        <f t="shared" si="18"/>
        <v>1.3822276656583199E-13</v>
      </c>
      <c r="T116">
        <f t="shared" si="18"/>
        <v>1.2712053631957999E-13</v>
      </c>
      <c r="U116">
        <f t="shared" si="18"/>
        <v>1.3822276656583199E-13</v>
      </c>
      <c r="V116">
        <f t="shared" si="18"/>
        <v>1.2800871473927999E-13</v>
      </c>
      <c r="W116">
        <f t="shared" si="18"/>
        <v>1.73083769539061E-13</v>
      </c>
      <c r="X116">
        <f t="shared" si="18"/>
        <v>1.2390088954816699E-13</v>
      </c>
      <c r="Y116" s="20">
        <f t="shared" si="18"/>
        <v>1.28230759344205E-13</v>
      </c>
      <c r="Z116" s="20">
        <f t="shared" si="18"/>
        <v>1.73083769539061E-13</v>
      </c>
      <c r="AA116" s="20">
        <f t="shared" si="18"/>
        <v>1.2390088954816699E-13</v>
      </c>
      <c r="AB116" s="20">
        <f t="shared" si="18"/>
        <v>1.27675647831893E-13</v>
      </c>
      <c r="AC116" s="20">
        <f t="shared" si="18"/>
        <v>1.7907897387203699E-13</v>
      </c>
      <c r="AD116" s="20">
        <f t="shared" si="18"/>
        <v>1.2390088954816699E-13</v>
      </c>
      <c r="AE116" s="20">
        <f t="shared" si="18"/>
        <v>1.27675647831893E-13</v>
      </c>
      <c r="AF116" s="20">
        <f t="shared" si="18"/>
        <v>1.73083769539061E-13</v>
      </c>
      <c r="AG116">
        <f t="shared" si="18"/>
        <v>1.2390088954816699E-13</v>
      </c>
      <c r="AH116">
        <f t="shared" si="18"/>
        <v>1.27675647831893E-13</v>
      </c>
      <c r="AI116">
        <f t="shared" si="18"/>
        <v>1.73083769539061E-13</v>
      </c>
      <c r="AJ116">
        <f t="shared" si="18"/>
        <v>1.2390088954816699E-13</v>
      </c>
      <c r="AL116" t="s">
        <v>3</v>
      </c>
      <c r="AM116" s="8">
        <f>MEDIAN(A3:A102)</f>
        <v>1.22346577313692E-13</v>
      </c>
      <c r="AN116" s="9">
        <f t="shared" ref="AN116:BU116" si="19">MEDIAN(B3:B102)</f>
        <v>1.1823875212257899E-13</v>
      </c>
      <c r="AO116" s="9">
        <f t="shared" si="19"/>
        <v>1.2267964422107899E-13</v>
      </c>
      <c r="AP116" s="9">
        <f t="shared" si="19"/>
        <v>1.1823875212257899E-13</v>
      </c>
      <c r="AQ116" s="9">
        <f t="shared" si="19"/>
        <v>1.216249323476855E-13</v>
      </c>
      <c r="AR116" s="9">
        <f t="shared" si="19"/>
        <v>1.1868284133242901E-13</v>
      </c>
      <c r="AS116" s="9">
        <f t="shared" si="19"/>
        <v>1.2656542480726701E-13</v>
      </c>
      <c r="AT116" s="9">
        <f t="shared" si="19"/>
        <v>1.1823875212257899E-13</v>
      </c>
      <c r="AU116" s="9">
        <f t="shared" si="19"/>
        <v>1.26454402504805E-13</v>
      </c>
      <c r="AV116" s="9">
        <f t="shared" si="19"/>
        <v>1.1823875212257899E-13</v>
      </c>
      <c r="AW116" s="9">
        <f t="shared" si="19"/>
        <v>1.2423395645555499E-13</v>
      </c>
      <c r="AX116" s="9">
        <f t="shared" si="19"/>
        <v>1.2922996006636751E-13</v>
      </c>
      <c r="AY116" s="9">
        <f t="shared" si="19"/>
        <v>1.2423395645555499E-13</v>
      </c>
      <c r="AZ116" s="9">
        <f t="shared" si="19"/>
        <v>1.29118937763905E-13</v>
      </c>
      <c r="BA116" s="9">
        <f t="shared" si="19"/>
        <v>1.24344978758017E-13</v>
      </c>
      <c r="BB116" s="9">
        <f t="shared" si="19"/>
        <v>1.2995160503237402E-13</v>
      </c>
      <c r="BC116" s="9">
        <f t="shared" si="19"/>
        <v>1.2445600106048E-13</v>
      </c>
      <c r="BD116" s="9">
        <f t="shared" si="19"/>
        <v>1.2934098236883E-13</v>
      </c>
      <c r="BE116" s="9">
        <f t="shared" si="19"/>
        <v>1.24122934153092E-13</v>
      </c>
      <c r="BF116" s="9">
        <f t="shared" si="19"/>
        <v>1.2934098236883E-13</v>
      </c>
      <c r="BG116" s="9">
        <f t="shared" si="19"/>
        <v>1.24678045665405E-13</v>
      </c>
      <c r="BH116" s="9">
        <f t="shared" si="19"/>
        <v>1.380007219609065E-13</v>
      </c>
      <c r="BI116" s="9">
        <f t="shared" si="19"/>
        <v>1.2390088954816699E-13</v>
      </c>
      <c r="BJ116" s="9">
        <f t="shared" si="19"/>
        <v>1.2473355681663598E-13</v>
      </c>
      <c r="BK116" s="9">
        <f t="shared" si="19"/>
        <v>1.380007219609065E-13</v>
      </c>
      <c r="BL116" s="9">
        <f t="shared" si="19"/>
        <v>1.2390088954816699E-13</v>
      </c>
      <c r="BM116" s="9">
        <f t="shared" si="19"/>
        <v>1.2473355681663598E-13</v>
      </c>
      <c r="BN116" s="9">
        <f t="shared" si="19"/>
        <v>1.3683498778504999E-13</v>
      </c>
      <c r="BO116" s="9">
        <f t="shared" si="19"/>
        <v>1.2390088954816699E-13</v>
      </c>
      <c r="BP116" s="9">
        <f t="shared" si="19"/>
        <v>1.2490009027033001E-13</v>
      </c>
      <c r="BQ116" s="9">
        <f t="shared" si="19"/>
        <v>1.380007219609065E-13</v>
      </c>
      <c r="BR116" s="9">
        <f t="shared" si="19"/>
        <v>1.2390088954816699E-13</v>
      </c>
      <c r="BS116" s="9">
        <f t="shared" si="19"/>
        <v>1.2490009027033001E-13</v>
      </c>
      <c r="BT116" s="9">
        <f t="shared" si="19"/>
        <v>1.380007219609065E-13</v>
      </c>
      <c r="BU116" s="10">
        <f t="shared" si="19"/>
        <v>1.2390088954816699E-13</v>
      </c>
      <c r="BW116" t="s">
        <v>34</v>
      </c>
      <c r="BX116">
        <v>0.05</v>
      </c>
      <c r="BY116">
        <v>0.05</v>
      </c>
      <c r="BZ116">
        <v>0.05</v>
      </c>
      <c r="CA116">
        <v>0.05</v>
      </c>
      <c r="CB116">
        <v>0.05</v>
      </c>
      <c r="CC116">
        <v>0.05</v>
      </c>
      <c r="CD116">
        <v>0.05</v>
      </c>
      <c r="CE116">
        <v>0.05</v>
      </c>
      <c r="CF116">
        <v>0.05</v>
      </c>
      <c r="CG116">
        <v>0.05</v>
      </c>
      <c r="CH116">
        <v>0.05</v>
      </c>
      <c r="CI116">
        <v>0.05</v>
      </c>
      <c r="CJ116">
        <v>0.05</v>
      </c>
      <c r="CK116">
        <v>0.05</v>
      </c>
      <c r="CL116">
        <v>0.05</v>
      </c>
      <c r="CM116">
        <v>0.05</v>
      </c>
      <c r="CN116">
        <v>0.05</v>
      </c>
      <c r="CO116">
        <v>0.05</v>
      </c>
      <c r="CP116">
        <v>0.05</v>
      </c>
      <c r="CQ116">
        <v>0.05</v>
      </c>
      <c r="CR116">
        <v>0.05</v>
      </c>
      <c r="CS116">
        <v>0.05</v>
      </c>
      <c r="CT116">
        <v>0.05</v>
      </c>
      <c r="CU116">
        <v>0.05</v>
      </c>
      <c r="CV116">
        <v>0.05</v>
      </c>
      <c r="CW116">
        <v>0.05</v>
      </c>
      <c r="CX116">
        <v>0.05</v>
      </c>
      <c r="CY116">
        <v>0.05</v>
      </c>
      <c r="CZ116">
        <v>0.05</v>
      </c>
      <c r="DA116">
        <v>0.05</v>
      </c>
      <c r="DB116">
        <v>0.05</v>
      </c>
      <c r="DC116">
        <v>0.05</v>
      </c>
      <c r="DD116">
        <v>0.05</v>
      </c>
      <c r="DE116">
        <v>0.05</v>
      </c>
      <c r="DF116">
        <v>0.05</v>
      </c>
    </row>
    <row r="117" spans="1:110" x14ac:dyDescent="0.45">
      <c r="A117" t="s">
        <v>11</v>
      </c>
      <c r="B117">
        <f>MIN(A3:A102)</f>
        <v>1.2045919817182901E-13</v>
      </c>
      <c r="C117">
        <f t="shared" ref="C117:AJ117" si="20">MIN(B3:B102)</f>
        <v>1.1823875212257899E-13</v>
      </c>
      <c r="D117">
        <f t="shared" si="20"/>
        <v>1.2001510896197899E-13</v>
      </c>
      <c r="E117">
        <f t="shared" si="20"/>
        <v>1.1823875212257899E-13</v>
      </c>
      <c r="F117">
        <f t="shared" si="20"/>
        <v>1.1968204205459099E-13</v>
      </c>
      <c r="G117">
        <f t="shared" si="20"/>
        <v>1.1834977442504101E-13</v>
      </c>
      <c r="H117">
        <f t="shared" si="20"/>
        <v>1.2512213487525499E-13</v>
      </c>
      <c r="I117">
        <f t="shared" si="20"/>
        <v>1.1823875212257899E-13</v>
      </c>
      <c r="J117">
        <f t="shared" si="20"/>
        <v>1.25011112572792E-13</v>
      </c>
      <c r="K117">
        <f t="shared" si="20"/>
        <v>1.1823875212257899E-13</v>
      </c>
      <c r="L117">
        <f t="shared" si="20"/>
        <v>1.2212453270876699E-13</v>
      </c>
      <c r="M117">
        <f t="shared" si="20"/>
        <v>1.24011911850629E-13</v>
      </c>
      <c r="N117">
        <f t="shared" si="20"/>
        <v>1.21125331986604E-13</v>
      </c>
      <c r="O117">
        <f t="shared" si="20"/>
        <v>1.24011911850629E-13</v>
      </c>
      <c r="P117">
        <f t="shared" si="20"/>
        <v>1.21458398893992E-13</v>
      </c>
      <c r="Q117">
        <f t="shared" si="20"/>
        <v>1.24122934153092E-13</v>
      </c>
      <c r="R117">
        <f t="shared" si="20"/>
        <v>1.22013510406304E-13</v>
      </c>
      <c r="S117">
        <f t="shared" si="20"/>
        <v>1.24011911850629E-13</v>
      </c>
      <c r="T117">
        <f t="shared" si="20"/>
        <v>1.2190248810384201E-13</v>
      </c>
      <c r="U117">
        <f t="shared" si="20"/>
        <v>1.24011911850629E-13</v>
      </c>
      <c r="V117">
        <f t="shared" si="20"/>
        <v>1.2190248810384201E-13</v>
      </c>
      <c r="W117">
        <f t="shared" si="20"/>
        <v>1.2445600106048E-13</v>
      </c>
      <c r="X117">
        <f t="shared" si="20"/>
        <v>1.2367884494324201E-13</v>
      </c>
      <c r="Y117" s="20">
        <f t="shared" si="20"/>
        <v>1.2168044349891701E-13</v>
      </c>
      <c r="Z117" s="20">
        <f t="shared" si="20"/>
        <v>1.2445600106048E-13</v>
      </c>
      <c r="AA117" s="20">
        <f t="shared" si="20"/>
        <v>1.2367884494324201E-13</v>
      </c>
      <c r="AB117" s="20">
        <f t="shared" si="20"/>
        <v>1.2156942119645401E-13</v>
      </c>
      <c r="AC117" s="20">
        <f t="shared" si="20"/>
        <v>1.2334577803585401E-13</v>
      </c>
      <c r="AD117" s="20">
        <f t="shared" si="20"/>
        <v>1.2367884494324201E-13</v>
      </c>
      <c r="AE117" s="20">
        <f t="shared" si="20"/>
        <v>1.2245759961615401E-13</v>
      </c>
      <c r="AF117" s="20">
        <f t="shared" si="20"/>
        <v>1.2445600106048E-13</v>
      </c>
      <c r="AG117">
        <f t="shared" si="20"/>
        <v>1.2367884494324201E-13</v>
      </c>
      <c r="AH117">
        <f t="shared" si="20"/>
        <v>1.2245759961615401E-13</v>
      </c>
      <c r="AI117">
        <f t="shared" si="20"/>
        <v>1.2445600106048E-13</v>
      </c>
      <c r="AJ117">
        <f t="shared" si="20"/>
        <v>1.2367884494324201E-13</v>
      </c>
      <c r="AL117" t="s">
        <v>24</v>
      </c>
      <c r="AM117" s="8">
        <f>_xlfn.QUARTILE.INC(A3:A102,3)</f>
        <v>1.23123733430929E-13</v>
      </c>
      <c r="AN117" s="9">
        <f t="shared" ref="AN117:BU117" si="21">_xlfn.QUARTILE.INC(B3:B102,3)</f>
        <v>1.1823875212257899E-13</v>
      </c>
      <c r="AO117" s="9">
        <f t="shared" si="21"/>
        <v>1.232625113090075E-13</v>
      </c>
      <c r="AP117" s="9">
        <f t="shared" si="21"/>
        <v>1.1823875212257899E-13</v>
      </c>
      <c r="AQ117" s="9">
        <f t="shared" si="21"/>
        <v>1.22568621918617E-13</v>
      </c>
      <c r="AR117" s="9">
        <f t="shared" si="21"/>
        <v>1.1890488593735399E-13</v>
      </c>
      <c r="AS117" s="9">
        <f t="shared" si="21"/>
        <v>1.2689849171465499E-13</v>
      </c>
      <c r="AT117" s="9">
        <f t="shared" si="21"/>
        <v>1.1823875212257899E-13</v>
      </c>
      <c r="AU117" s="9">
        <f t="shared" si="21"/>
        <v>1.2692624729027049E-13</v>
      </c>
      <c r="AV117" s="9">
        <f t="shared" si="21"/>
        <v>1.1823875212257899E-13</v>
      </c>
      <c r="AW117" s="9">
        <f t="shared" si="21"/>
        <v>1.2506662372402325E-13</v>
      </c>
      <c r="AX117" s="9">
        <f t="shared" si="21"/>
        <v>1.3200551762793101E-13</v>
      </c>
      <c r="AY117" s="9">
        <f t="shared" si="21"/>
        <v>1.25011112572792E-13</v>
      </c>
      <c r="AZ117" s="9">
        <f t="shared" si="21"/>
        <v>1.315891839936965E-13</v>
      </c>
      <c r="BA117" s="9">
        <f t="shared" si="21"/>
        <v>1.2512213487525499E-13</v>
      </c>
      <c r="BB117" s="9">
        <f t="shared" si="21"/>
        <v>1.33226762955018E-13</v>
      </c>
      <c r="BC117" s="9">
        <f t="shared" si="21"/>
        <v>1.2492784584594551E-13</v>
      </c>
      <c r="BD117" s="9">
        <f t="shared" si="21"/>
        <v>1.3200551762793101E-13</v>
      </c>
      <c r="BE117" s="9">
        <f t="shared" si="21"/>
        <v>1.2490009027033001E-13</v>
      </c>
      <c r="BF117" s="9">
        <f t="shared" si="21"/>
        <v>1.3200551762793101E-13</v>
      </c>
      <c r="BG117" s="9">
        <f t="shared" si="21"/>
        <v>1.2578826869003001E-13</v>
      </c>
      <c r="BH117" s="9">
        <f t="shared" si="21"/>
        <v>1.4335754805472276E-13</v>
      </c>
      <c r="BI117" s="9">
        <f t="shared" si="21"/>
        <v>1.2390088954816699E-13</v>
      </c>
      <c r="BJ117" s="9">
        <f t="shared" si="21"/>
        <v>1.2578826869003001E-13</v>
      </c>
      <c r="BK117" s="9">
        <f t="shared" si="21"/>
        <v>1.4335754805472276E-13</v>
      </c>
      <c r="BL117" s="9">
        <f t="shared" si="21"/>
        <v>1.2390088954816699E-13</v>
      </c>
      <c r="BM117" s="9">
        <f t="shared" si="21"/>
        <v>1.25566224085105E-13</v>
      </c>
      <c r="BN117" s="9">
        <f t="shared" si="21"/>
        <v>1.4518941604535449E-13</v>
      </c>
      <c r="BO117" s="9">
        <f t="shared" si="21"/>
        <v>1.2390088954816699E-13</v>
      </c>
      <c r="BP117" s="9">
        <f t="shared" si="21"/>
        <v>1.2559397966072051E-13</v>
      </c>
      <c r="BQ117" s="9">
        <f t="shared" si="21"/>
        <v>1.4335754805472276E-13</v>
      </c>
      <c r="BR117" s="9">
        <f t="shared" si="21"/>
        <v>1.2390088954816699E-13</v>
      </c>
      <c r="BS117" s="9">
        <f t="shared" si="21"/>
        <v>1.2559397966072051E-13</v>
      </c>
      <c r="BT117" s="9">
        <f t="shared" si="21"/>
        <v>1.4335754805472276E-13</v>
      </c>
      <c r="BU117" s="10">
        <f t="shared" si="21"/>
        <v>1.2390088954816699E-13</v>
      </c>
      <c r="BW117" s="1" t="s">
        <v>35</v>
      </c>
      <c r="BX117" s="14" t="str">
        <f>IF(BX115&lt;BX116,"no","yes")</f>
        <v>yes</v>
      </c>
      <c r="BY117" s="14" t="str">
        <f t="shared" ref="BY117:DF117" si="22">IF(BY115&lt;BY116,"no","yes")</f>
        <v>no</v>
      </c>
      <c r="BZ117" s="14" t="str">
        <f t="shared" si="22"/>
        <v>yes</v>
      </c>
      <c r="CA117" s="14" t="str">
        <f t="shared" si="22"/>
        <v>no</v>
      </c>
      <c r="CB117" s="14" t="str">
        <f t="shared" si="22"/>
        <v>no</v>
      </c>
      <c r="CC117" s="14" t="str">
        <f t="shared" si="22"/>
        <v>no</v>
      </c>
      <c r="CD117" s="14" t="str">
        <f t="shared" si="22"/>
        <v>yes</v>
      </c>
      <c r="CE117" s="14" t="str">
        <f t="shared" si="22"/>
        <v>no</v>
      </c>
      <c r="CF117" s="14" t="str">
        <f t="shared" si="22"/>
        <v>yes</v>
      </c>
      <c r="CG117" s="14" t="str">
        <f t="shared" si="22"/>
        <v>no</v>
      </c>
      <c r="CH117" s="14" t="str">
        <f t="shared" si="22"/>
        <v>yes</v>
      </c>
      <c r="CI117" s="14" t="str">
        <f t="shared" si="22"/>
        <v>yes</v>
      </c>
      <c r="CJ117" s="14" t="str">
        <f t="shared" si="22"/>
        <v>yes</v>
      </c>
      <c r="CK117" s="14" t="str">
        <f t="shared" si="22"/>
        <v>yes</v>
      </c>
      <c r="CL117" s="14" t="str">
        <f t="shared" si="22"/>
        <v>no</v>
      </c>
      <c r="CM117" s="14" t="str">
        <f t="shared" si="22"/>
        <v>no</v>
      </c>
      <c r="CN117" s="14" t="str">
        <f t="shared" si="22"/>
        <v>yes</v>
      </c>
      <c r="CO117" s="14" t="str">
        <f t="shared" si="22"/>
        <v>yes</v>
      </c>
      <c r="CP117" s="14" t="str">
        <f t="shared" si="22"/>
        <v>yes</v>
      </c>
      <c r="CQ117" s="14" t="str">
        <f t="shared" si="22"/>
        <v>yes</v>
      </c>
      <c r="CR117" s="14" t="str">
        <f t="shared" si="22"/>
        <v>yes</v>
      </c>
      <c r="CS117" s="14" t="str">
        <f t="shared" si="22"/>
        <v>no</v>
      </c>
      <c r="CT117" s="14" t="str">
        <f t="shared" si="22"/>
        <v>no</v>
      </c>
      <c r="CU117" s="14" t="str">
        <f t="shared" si="22"/>
        <v>yes</v>
      </c>
      <c r="CV117" s="14" t="str">
        <f t="shared" si="22"/>
        <v>no</v>
      </c>
      <c r="CW117" s="14" t="str">
        <f t="shared" si="22"/>
        <v>no</v>
      </c>
      <c r="CX117" s="14" t="str">
        <f t="shared" si="22"/>
        <v>yes</v>
      </c>
      <c r="CY117" s="14" t="str">
        <f t="shared" si="22"/>
        <v>no</v>
      </c>
      <c r="CZ117" s="14" t="str">
        <f t="shared" si="22"/>
        <v>no</v>
      </c>
      <c r="DA117" s="14" t="str">
        <f t="shared" si="22"/>
        <v>yes</v>
      </c>
      <c r="DB117" s="14" t="str">
        <f t="shared" si="22"/>
        <v>no</v>
      </c>
      <c r="DC117" s="14" t="str">
        <f t="shared" si="22"/>
        <v>no</v>
      </c>
      <c r="DD117" s="14" t="str">
        <f t="shared" si="22"/>
        <v>yes</v>
      </c>
      <c r="DE117" s="14" t="str">
        <f t="shared" si="22"/>
        <v>no</v>
      </c>
      <c r="DF117" s="14" t="str">
        <f t="shared" si="22"/>
        <v>no</v>
      </c>
    </row>
    <row r="118" spans="1:110" x14ac:dyDescent="0.45">
      <c r="A118" t="s">
        <v>12</v>
      </c>
      <c r="B118">
        <f>SUM(A3:A102)</f>
        <v>1.2241874181029243E-11</v>
      </c>
      <c r="C118">
        <f t="shared" ref="C118:AJ118" si="23">SUM(B3:B102)</f>
        <v>1.1823875212257914E-11</v>
      </c>
      <c r="D118">
        <f t="shared" si="23"/>
        <v>1.2267298288293161E-11</v>
      </c>
      <c r="E118">
        <f t="shared" si="23"/>
        <v>1.1823875212257914E-11</v>
      </c>
      <c r="F118">
        <f t="shared" si="23"/>
        <v>1.2181144981582263E-11</v>
      </c>
      <c r="G118">
        <f t="shared" si="23"/>
        <v>1.1869838445477386E-11</v>
      </c>
      <c r="H118">
        <f t="shared" si="23"/>
        <v>1.2654099990072562E-11</v>
      </c>
      <c r="I118">
        <f t="shared" si="23"/>
        <v>1.1823875212257914E-11</v>
      </c>
      <c r="J118">
        <f t="shared" si="23"/>
        <v>1.2651102387906071E-11</v>
      </c>
      <c r="K118">
        <f t="shared" si="23"/>
        <v>1.1823875212257914E-11</v>
      </c>
      <c r="L118">
        <f t="shared" si="23"/>
        <v>1.2435164009616485E-11</v>
      </c>
      <c r="M118">
        <f t="shared" si="23"/>
        <v>1.2966405726899627E-11</v>
      </c>
      <c r="N118">
        <f t="shared" si="23"/>
        <v>1.2432055385147534E-11</v>
      </c>
      <c r="O118">
        <f t="shared" si="23"/>
        <v>1.2959300299542023E-11</v>
      </c>
      <c r="P118">
        <f t="shared" si="23"/>
        <v>1.2445378061443033E-11</v>
      </c>
      <c r="Q118">
        <f t="shared" si="23"/>
        <v>1.3071765891936553E-11</v>
      </c>
      <c r="R118">
        <f t="shared" si="23"/>
        <v>1.2435497076523877E-11</v>
      </c>
      <c r="S118">
        <f t="shared" si="23"/>
        <v>1.2965295503875005E-11</v>
      </c>
      <c r="T118">
        <f t="shared" si="23"/>
        <v>1.242428382397516E-11</v>
      </c>
      <c r="U118">
        <f t="shared" si="23"/>
        <v>1.2965295503875005E-11</v>
      </c>
      <c r="V118">
        <f t="shared" si="23"/>
        <v>1.248090519823104E-11</v>
      </c>
      <c r="W118">
        <f t="shared" si="23"/>
        <v>1.3941958698637739E-11</v>
      </c>
      <c r="X118">
        <f t="shared" si="23"/>
        <v>1.2389866910211786E-11</v>
      </c>
      <c r="Y118" s="20">
        <f t="shared" si="23"/>
        <v>1.248534609032954E-11</v>
      </c>
      <c r="Z118" s="20">
        <f t="shared" si="23"/>
        <v>1.3941958698637739E-11</v>
      </c>
      <c r="AA118" s="20">
        <f t="shared" si="23"/>
        <v>1.2389866910211786E-11</v>
      </c>
      <c r="AB118" s="20">
        <f t="shared" si="23"/>
        <v>1.2475354083107917E-11</v>
      </c>
      <c r="AC118" s="20">
        <f t="shared" si="23"/>
        <v>1.3970935519580467E-11</v>
      </c>
      <c r="AD118" s="20">
        <f t="shared" si="23"/>
        <v>1.2388756687187158E-11</v>
      </c>
      <c r="AE118" s="20">
        <f t="shared" si="23"/>
        <v>1.2487344491773872E-11</v>
      </c>
      <c r="AF118" s="20">
        <f t="shared" si="23"/>
        <v>1.3941958698637739E-11</v>
      </c>
      <c r="AG118">
        <f t="shared" si="23"/>
        <v>1.2389866910211786E-11</v>
      </c>
      <c r="AH118">
        <f t="shared" si="23"/>
        <v>1.2487344491773872E-11</v>
      </c>
      <c r="AI118">
        <f t="shared" si="23"/>
        <v>1.3941958698637739E-11</v>
      </c>
      <c r="AJ118">
        <f t="shared" si="23"/>
        <v>1.2389866910211786E-11</v>
      </c>
      <c r="AL118" t="s">
        <v>25</v>
      </c>
      <c r="AM118" s="8">
        <f t="array" ref="AM118">MAX(IF(ISBLANK(A3:A102),"",IF(A3:A102&lt;=AM117+$AM104*(AM117-AM115),A3:A102,"")))</f>
        <v>1.24678045665405E-13</v>
      </c>
      <c r="AN118" s="9">
        <f t="array" ref="AN118">MAX(IF(ISBLANK(B3:B102),"",IF(B3:B102&lt;=AN117+$AM104*(AN117-AN115),B3:B102,"")))</f>
        <v>1.1823875212257899E-13</v>
      </c>
      <c r="AO118" s="9">
        <f t="array" ref="AO118">MAX(IF(ISBLANK(C3:C102),"",IF(C3:C102&lt;=AO117+$AM104*(AO117-AO115),C3:C102,"")))</f>
        <v>1.2456702336294201E-13</v>
      </c>
      <c r="AP118" s="9">
        <f t="array" ref="AP118">MAX(IF(ISBLANK(D3:D102),"",IF(D3:D102&lt;=AP117+$AM104*(AP117-AP115),D3:D102,"")))</f>
        <v>1.1823875212257899E-13</v>
      </c>
      <c r="AQ118" s="9">
        <f t="array" ref="AQ118">MAX(IF(ISBLANK(E3:E102),"",IF(E3:E102&lt;=AQ117+$AM104*(AQ117-AQ115),E3:E102,"")))</f>
        <v>1.2456702336294201E-13</v>
      </c>
      <c r="AR118" s="9">
        <f t="array" ref="AR118">MAX(IF(ISBLANK(F3:F102),"",IF(F3:F102&lt;=AR117+$AM104*(AR117-AR115),F3:F102,"")))</f>
        <v>1.19348975147204E-13</v>
      </c>
      <c r="AS118" s="9">
        <f t="array" ref="AS118">MAX(IF(ISBLANK(G3:G102),"",IF(G3:G102&lt;=AS117+$AM104*(AS117-AS115),G3:G102,"")))</f>
        <v>1.28341781646668E-13</v>
      </c>
      <c r="AT118" s="9">
        <f t="array" ref="AT118">MAX(IF(ISBLANK(H3:H102),"",IF(H3:H102&lt;=AT117+$AM104*(AT117-AT115),H3:H102,"")))</f>
        <v>1.1823875212257899E-13</v>
      </c>
      <c r="AU118" s="9">
        <f t="array" ref="AU118">MAX(IF(ISBLANK(I3:I102),"",IF(I3:I102&lt;=AU117+$AM104*(AU117-AU115),I3:I102,"")))</f>
        <v>1.2778667013435499E-13</v>
      </c>
      <c r="AV118" s="9">
        <f t="array" ref="AV118">MAX(IF(ISBLANK(J3:J102),"",IF(J3:J102&lt;=AV117+$AM104*(AV117-AV115),J3:J102,"")))</f>
        <v>1.1823875212257899E-13</v>
      </c>
      <c r="AW118" s="9">
        <f t="array" ref="AW118">MAX(IF(ISBLANK(K3:K102),"",IF(K3:K102&lt;=AW117+$AM104*(AW117-AW115),K3:K102,"")))</f>
        <v>1.2712053631957999E-13</v>
      </c>
      <c r="AX118" s="9">
        <f t="array" ref="AX118">MAX(IF(ISBLANK(L3:L102),"",IF(L3:L102&lt;=AX117+$AM104*(AX117-AX115),L3:L102,"")))</f>
        <v>1.3822276656583199E-13</v>
      </c>
      <c r="AY118" s="9">
        <f t="array" ref="AY118">MAX(IF(ISBLANK(M3:M102),"",IF(M3:M102&lt;=AY117+$AM104*(AY117-AY115),M3:M102,"")))</f>
        <v>1.2723155862204201E-13</v>
      </c>
      <c r="AZ118" s="9">
        <f t="array" ref="AZ118">MAX(IF(ISBLANK(N3:N102),"",IF(N3:N102&lt;=AZ117+$AM104*(AZ117-AZ115),N3:N102,"")))</f>
        <v>1.38000721960906E-13</v>
      </c>
      <c r="BA118" s="9">
        <f t="array" ref="BA118">MAX(IF(ISBLANK(O3:O102),"",IF(O3:O102&lt;=BA117+$AM104*(BA117-BA115),O3:O102,"")))</f>
        <v>1.28341781646668E-13</v>
      </c>
      <c r="BB118" s="9">
        <f t="array" ref="BB118">MAX(IF(ISBLANK(P3:P102),"",IF(P3:P102&lt;=BB117+$AM104*(BB117-BB115),P3:P102,"")))</f>
        <v>1.4499512701604499E-13</v>
      </c>
      <c r="BC118" s="9">
        <f t="array" ref="BC118">MAX(IF(ISBLANK(Q3:Q102),"",IF(Q3:Q102&lt;=BC117+$AM104*(BC117-BC115),Q3:Q102,"")))</f>
        <v>1.2678746941219199E-13</v>
      </c>
      <c r="BD118" s="9">
        <f t="array" ref="BD118">MAX(IF(ISBLANK(R3:R102),"",IF(R3:R102&lt;=BD117+$AM104*(BD117-BD115),R3:R102,"")))</f>
        <v>1.3822276656583199E-13</v>
      </c>
      <c r="BE118" s="9">
        <f t="array" ref="BE118">MAX(IF(ISBLANK(S3:S102),"",IF(S3:S102&lt;=BE117+$AM104*(BE117-BE115),S3:S102,"")))</f>
        <v>1.2712053631957999E-13</v>
      </c>
      <c r="BF118" s="9">
        <f t="array" ref="BF118">MAX(IF(ISBLANK(T3:T102),"",IF(T3:T102&lt;=BF117+$AM104*(BF117-BF115),T3:T102,"")))</f>
        <v>1.3822276656583199E-13</v>
      </c>
      <c r="BG118" s="9">
        <f t="array" ref="BG118">MAX(IF(ISBLANK(U3:U102),"",IF(U3:U102&lt;=BG117+$AM104*(BG117-BG115),U3:U102,"")))</f>
        <v>1.2800871473927999E-13</v>
      </c>
      <c r="BH118" s="9">
        <f t="array" ref="BH118">MAX(IF(ISBLANK(V3:V102),"",IF(V3:V102&lt;=BH117+$AM104*(BH117-BH115),V3:V102,"")))</f>
        <v>1.6597834218145999E-13</v>
      </c>
      <c r="BI118" s="9">
        <f t="array" ref="BI118">MAX(IF(ISBLANK(W3:W102),"",IF(W3:W102&lt;=BI117+$AM104*(BI117-BI115),W3:W102,"")))</f>
        <v>1.2390088954816699E-13</v>
      </c>
      <c r="BJ118" s="9">
        <f t="array" ref="BJ118">MAX(IF(ISBLANK(X3:X102),"",IF(X3:X102&lt;=BJ117+$AM104*(BJ117-BJ115),X3:X102,"")))</f>
        <v>1.28230759344205E-13</v>
      </c>
      <c r="BK118" s="9">
        <f t="array" ref="BK118">MAX(IF(ISBLANK(Y3:Y102),"",IF(Y3:Y102&lt;=BK117+$AM104*(BK117-BK115),Y3:Y102,"")))</f>
        <v>1.6597834218145999E-13</v>
      </c>
      <c r="BL118" s="9">
        <f t="array" ref="BL118">MAX(IF(ISBLANK(Z3:Z102),"",IF(Z3:Z102&lt;=BL117+$AM104*(BL117-BL115),Z3:Z102,"")))</f>
        <v>1.2390088954816699E-13</v>
      </c>
      <c r="BM118" s="9">
        <f t="array" ref="BM118">MAX(IF(ISBLANK(AA3:AA102),"",IF(AA3:AA102&lt;=BM117+$AM104*(BM117-BM115),AA3:AA102,"")))</f>
        <v>1.27675647831893E-13</v>
      </c>
      <c r="BN118" s="9">
        <f t="array" ref="BN118">MAX(IF(ISBLANK(AB3:AB102),"",IF(AB3:AB102&lt;=BN117+$AM104*(BN117-BN115),AB3:AB102,"")))</f>
        <v>1.72417635724286E-13</v>
      </c>
      <c r="BO118" s="9">
        <f t="array" ref="BO118">MAX(IF(ISBLANK(AC3:AC102),"",IF(AC3:AC102&lt;=BO117+$AM104*(BO117-BO115),AC3:AC102,"")))</f>
        <v>1.2390088954816699E-13</v>
      </c>
      <c r="BP118" s="9">
        <f t="array" ref="BP118">MAX(IF(ISBLANK(AD3:AD102),"",IF(AD3:AD102&lt;=BP117+$AM104*(BP117-BP115),AD3:AD102,"")))</f>
        <v>1.27675647831893E-13</v>
      </c>
      <c r="BQ118" s="9">
        <f t="array" ref="BQ118">MAX(IF(ISBLANK(AE3:AE102),"",IF(AE3:AE102&lt;=BQ117+$AM104*(BQ117-BQ115),AE3:AE102,"")))</f>
        <v>1.6597834218145999E-13</v>
      </c>
      <c r="BR118" s="9">
        <f t="array" ref="BR118">MAX(IF(ISBLANK(AF3:AF102),"",IF(AF3:AF102&lt;=BR117+$AM104*(BR117-BR115),AF3:AF102,"")))</f>
        <v>1.2390088954816699E-13</v>
      </c>
      <c r="BS118" s="9">
        <f t="array" ref="BS118">MAX(IF(ISBLANK(AG3:AG102),"",IF(AG3:AG102&lt;=BS117+$AM104*(BS117-BS115),AG3:AG102,"")))</f>
        <v>1.27675647831893E-13</v>
      </c>
      <c r="BT118" s="9">
        <f t="array" ref="BT118">MAX(IF(ISBLANK(AH3:AH102),"",IF(AH3:AH102&lt;=BT117+$AM104*(BT117-BT115),AH3:AH102,"")))</f>
        <v>1.6597834218145999E-13</v>
      </c>
      <c r="BU118" s="10">
        <f t="array" ref="BU118">MAX(IF(ISBLANK(AI3:AI102),"",IF(AI3:AI102&lt;=BU117+$AM104*(BU117-BU115),AI3:AI102,"")))</f>
        <v>1.2390088954816699E-13</v>
      </c>
    </row>
    <row r="119" spans="1:110" x14ac:dyDescent="0.45">
      <c r="A119" t="s">
        <v>13</v>
      </c>
      <c r="B119">
        <f>COUNT(A3:A102)</f>
        <v>100</v>
      </c>
      <c r="C119">
        <f t="shared" ref="C119:AJ119" si="24">COUNT(B3:B102)</f>
        <v>100</v>
      </c>
      <c r="D119">
        <f t="shared" si="24"/>
        <v>100</v>
      </c>
      <c r="E119">
        <f t="shared" si="24"/>
        <v>100</v>
      </c>
      <c r="F119">
        <f t="shared" si="24"/>
        <v>100</v>
      </c>
      <c r="G119">
        <f t="shared" si="24"/>
        <v>100</v>
      </c>
      <c r="H119">
        <f t="shared" si="24"/>
        <v>100</v>
      </c>
      <c r="I119">
        <f t="shared" si="24"/>
        <v>100</v>
      </c>
      <c r="J119">
        <f t="shared" si="24"/>
        <v>100</v>
      </c>
      <c r="K119">
        <f t="shared" si="24"/>
        <v>100</v>
      </c>
      <c r="L119">
        <f t="shared" si="24"/>
        <v>100</v>
      </c>
      <c r="M119">
        <f t="shared" si="24"/>
        <v>100</v>
      </c>
      <c r="N119">
        <f t="shared" si="24"/>
        <v>100</v>
      </c>
      <c r="O119">
        <f t="shared" si="24"/>
        <v>100</v>
      </c>
      <c r="P119">
        <f t="shared" si="24"/>
        <v>100</v>
      </c>
      <c r="Q119">
        <f t="shared" si="24"/>
        <v>100</v>
      </c>
      <c r="R119">
        <f t="shared" si="24"/>
        <v>100</v>
      </c>
      <c r="S119">
        <f t="shared" si="24"/>
        <v>100</v>
      </c>
      <c r="T119">
        <f t="shared" si="24"/>
        <v>100</v>
      </c>
      <c r="U119">
        <f t="shared" si="24"/>
        <v>100</v>
      </c>
      <c r="V119">
        <f t="shared" si="24"/>
        <v>100</v>
      </c>
      <c r="W119">
        <f t="shared" si="24"/>
        <v>100</v>
      </c>
      <c r="X119">
        <f t="shared" si="24"/>
        <v>100</v>
      </c>
      <c r="Y119" s="20">
        <f t="shared" si="24"/>
        <v>100</v>
      </c>
      <c r="Z119" s="20">
        <f t="shared" si="24"/>
        <v>100</v>
      </c>
      <c r="AA119" s="20">
        <f t="shared" si="24"/>
        <v>100</v>
      </c>
      <c r="AB119" s="20">
        <f t="shared" si="24"/>
        <v>100</v>
      </c>
      <c r="AC119" s="20">
        <f t="shared" si="24"/>
        <v>100</v>
      </c>
      <c r="AD119" s="20">
        <f t="shared" si="24"/>
        <v>100</v>
      </c>
      <c r="AE119" s="20">
        <f t="shared" si="24"/>
        <v>100</v>
      </c>
      <c r="AF119" s="20">
        <f t="shared" si="24"/>
        <v>100</v>
      </c>
      <c r="AG119">
        <f t="shared" si="24"/>
        <v>100</v>
      </c>
      <c r="AH119">
        <f t="shared" si="24"/>
        <v>100</v>
      </c>
      <c r="AI119">
        <f t="shared" si="24"/>
        <v>100</v>
      </c>
      <c r="AJ119">
        <f t="shared" si="24"/>
        <v>100</v>
      </c>
      <c r="AL119" t="s">
        <v>1</v>
      </c>
      <c r="AM119" s="11">
        <f>AVERAGE(A3:A102)</f>
        <v>1.2241874181029244E-13</v>
      </c>
      <c r="AN119" s="12">
        <f t="shared" ref="AN119:BU119" si="25">AVERAGE(B3:B102)</f>
        <v>1.1823875212257915E-13</v>
      </c>
      <c r="AO119" s="12">
        <f t="shared" si="25"/>
        <v>1.226729828829316E-13</v>
      </c>
      <c r="AP119" s="12">
        <f t="shared" si="25"/>
        <v>1.1823875212257915E-13</v>
      </c>
      <c r="AQ119" s="12">
        <f t="shared" si="25"/>
        <v>1.2181144981582263E-13</v>
      </c>
      <c r="AR119" s="12">
        <f t="shared" si="25"/>
        <v>1.1869838445477385E-13</v>
      </c>
      <c r="AS119" s="12">
        <f t="shared" si="25"/>
        <v>1.2654099990072563E-13</v>
      </c>
      <c r="AT119" s="12">
        <f t="shared" si="25"/>
        <v>1.1823875212257915E-13</v>
      </c>
      <c r="AU119" s="12">
        <f t="shared" si="25"/>
        <v>1.2651102387906071E-13</v>
      </c>
      <c r="AV119" s="12">
        <f t="shared" si="25"/>
        <v>1.1823875212257915E-13</v>
      </c>
      <c r="AW119" s="12">
        <f t="shared" si="25"/>
        <v>1.2435164009616485E-13</v>
      </c>
      <c r="AX119" s="12">
        <f t="shared" si="25"/>
        <v>1.2966405726899626E-13</v>
      </c>
      <c r="AY119" s="12">
        <f t="shared" si="25"/>
        <v>1.2432055385147535E-13</v>
      </c>
      <c r="AZ119" s="12">
        <f t="shared" si="25"/>
        <v>1.2959300299542022E-13</v>
      </c>
      <c r="BA119" s="12">
        <f t="shared" si="25"/>
        <v>1.2445378061443032E-13</v>
      </c>
      <c r="BB119" s="12">
        <f t="shared" si="25"/>
        <v>1.3071765891936554E-13</v>
      </c>
      <c r="BC119" s="12">
        <f t="shared" si="25"/>
        <v>1.2435497076523877E-13</v>
      </c>
      <c r="BD119" s="12">
        <f t="shared" si="25"/>
        <v>1.2965295503875005E-13</v>
      </c>
      <c r="BE119" s="12">
        <f t="shared" si="25"/>
        <v>1.2424283823975161E-13</v>
      </c>
      <c r="BF119" s="12">
        <f t="shared" si="25"/>
        <v>1.2965295503875005E-13</v>
      </c>
      <c r="BG119" s="12">
        <f t="shared" si="25"/>
        <v>1.248090519823104E-13</v>
      </c>
      <c r="BH119" s="12">
        <f t="shared" si="25"/>
        <v>1.394195869863774E-13</v>
      </c>
      <c r="BI119" s="12">
        <f t="shared" si="25"/>
        <v>1.2389866910211787E-13</v>
      </c>
      <c r="BJ119" s="12">
        <f t="shared" si="25"/>
        <v>1.2485346090329539E-13</v>
      </c>
      <c r="BK119" s="12">
        <f t="shared" si="25"/>
        <v>1.394195869863774E-13</v>
      </c>
      <c r="BL119" s="12">
        <f t="shared" si="25"/>
        <v>1.2389866910211787E-13</v>
      </c>
      <c r="BM119" s="12">
        <f t="shared" si="25"/>
        <v>1.2475354083107917E-13</v>
      </c>
      <c r="BN119" s="12">
        <f t="shared" si="25"/>
        <v>1.3970935519580468E-13</v>
      </c>
      <c r="BO119" s="12">
        <f t="shared" si="25"/>
        <v>1.2388756687187158E-13</v>
      </c>
      <c r="BP119" s="12">
        <f t="shared" si="25"/>
        <v>1.2487344491773873E-13</v>
      </c>
      <c r="BQ119" s="12">
        <f t="shared" si="25"/>
        <v>1.394195869863774E-13</v>
      </c>
      <c r="BR119" s="12">
        <f t="shared" si="25"/>
        <v>1.2389866910211787E-13</v>
      </c>
      <c r="BS119" s="12">
        <f t="shared" si="25"/>
        <v>1.2487344491773873E-13</v>
      </c>
      <c r="BT119" s="12">
        <f t="shared" si="25"/>
        <v>1.394195869863774E-13</v>
      </c>
      <c r="BU119" s="13">
        <f t="shared" si="25"/>
        <v>1.2389866910211787E-13</v>
      </c>
    </row>
    <row r="120" spans="1:110" x14ac:dyDescent="0.45">
      <c r="A120" t="s">
        <v>14</v>
      </c>
      <c r="B120">
        <f>GEOMEAN(A3:A102)</f>
        <v>1.2241515616222228E-13</v>
      </c>
      <c r="C120">
        <f t="shared" ref="C120:AJ120" si="26">GEOMEAN(B3:B102)</f>
        <v>1.1823875212257899E-13</v>
      </c>
      <c r="D120">
        <f t="shared" si="26"/>
        <v>1.2266958813548689E-13</v>
      </c>
      <c r="E120">
        <f t="shared" si="26"/>
        <v>1.1823875212257899E-13</v>
      </c>
      <c r="F120">
        <f t="shared" si="26"/>
        <v>1.2180734514871748E-13</v>
      </c>
      <c r="G120">
        <f t="shared" si="26"/>
        <v>1.1869807047287536E-13</v>
      </c>
      <c r="H120">
        <f t="shared" si="26"/>
        <v>1.2653970561660254E-13</v>
      </c>
      <c r="I120">
        <f t="shared" si="26"/>
        <v>1.1823875212257899E-13</v>
      </c>
      <c r="J120">
        <f t="shared" si="26"/>
        <v>1.2650960123159169E-13</v>
      </c>
      <c r="K120">
        <f t="shared" si="26"/>
        <v>1.1823875212257899E-13</v>
      </c>
      <c r="L120">
        <f t="shared" si="26"/>
        <v>1.243469706514249E-13</v>
      </c>
      <c r="M120">
        <f t="shared" si="26"/>
        <v>1.2962653318542069E-13</v>
      </c>
      <c r="N120">
        <f t="shared" si="26"/>
        <v>1.2431538952194154E-13</v>
      </c>
      <c r="O120">
        <f t="shared" si="26"/>
        <v>1.2955372038759813E-13</v>
      </c>
      <c r="P120">
        <f t="shared" si="26"/>
        <v>1.2444663565638081E-13</v>
      </c>
      <c r="Q120">
        <f t="shared" si="26"/>
        <v>1.3063578930351342E-13</v>
      </c>
      <c r="R120">
        <f t="shared" si="26"/>
        <v>1.2435122518400664E-13</v>
      </c>
      <c r="S120">
        <f t="shared" si="26"/>
        <v>1.2961531805601266E-13</v>
      </c>
      <c r="T120">
        <f t="shared" si="26"/>
        <v>1.2423840673423854E-13</v>
      </c>
      <c r="U120">
        <f t="shared" si="26"/>
        <v>1.2961531805601266E-13</v>
      </c>
      <c r="V120">
        <f t="shared" si="26"/>
        <v>1.2480208707333026E-13</v>
      </c>
      <c r="W120">
        <f t="shared" si="26"/>
        <v>1.3909117549604151E-13</v>
      </c>
      <c r="X120">
        <f t="shared" si="26"/>
        <v>1.2389866713002248E-13</v>
      </c>
      <c r="Y120" s="20">
        <f t="shared" si="26"/>
        <v>1.2484583763147218E-13</v>
      </c>
      <c r="Z120" s="20">
        <f t="shared" si="26"/>
        <v>1.3909117549604151E-13</v>
      </c>
      <c r="AA120" s="20">
        <f t="shared" si="26"/>
        <v>1.2389866713002248E-13</v>
      </c>
      <c r="AB120" s="20">
        <f t="shared" si="26"/>
        <v>1.2474757433202499E-13</v>
      </c>
      <c r="AC120" s="20">
        <f t="shared" si="26"/>
        <v>1.3930035288564862E-13</v>
      </c>
      <c r="AD120" s="20">
        <f t="shared" si="26"/>
        <v>1.238875566337424E-13</v>
      </c>
      <c r="AE120" s="20">
        <f t="shared" si="26"/>
        <v>1.2486817491526403E-13</v>
      </c>
      <c r="AF120" s="20">
        <f t="shared" si="26"/>
        <v>1.3909117549604151E-13</v>
      </c>
      <c r="AG120">
        <f t="shared" si="26"/>
        <v>1.2389866713002248E-13</v>
      </c>
      <c r="AH120">
        <f t="shared" si="26"/>
        <v>1.2486817491526403E-13</v>
      </c>
      <c r="AI120">
        <f t="shared" si="26"/>
        <v>1.3909117549604151E-13</v>
      </c>
      <c r="AJ120">
        <f t="shared" si="26"/>
        <v>1.2389866713002248E-13</v>
      </c>
    </row>
    <row r="121" spans="1:110" x14ac:dyDescent="0.45">
      <c r="A121" t="s">
        <v>15</v>
      </c>
      <c r="B121">
        <f>HARMEAN(A3:A102)</f>
        <v>1.2241157271988536E-13</v>
      </c>
      <c r="C121">
        <f t="shared" ref="C121:AJ121" si="27">HARMEAN(B3:B102)</f>
        <v>1.1823875212257874E-13</v>
      </c>
      <c r="D121">
        <f t="shared" si="27"/>
        <v>1.2266618752797502E-13</v>
      </c>
      <c r="E121">
        <f t="shared" si="27"/>
        <v>1.1823875212257874E-13</v>
      </c>
      <c r="F121">
        <f t="shared" si="27"/>
        <v>1.2180325348126138E-13</v>
      </c>
      <c r="G121">
        <f t="shared" si="27"/>
        <v>1.1869775716931364E-13</v>
      </c>
      <c r="H121">
        <f t="shared" si="27"/>
        <v>1.2653841214176701E-13</v>
      </c>
      <c r="I121">
        <f t="shared" si="27"/>
        <v>1.1823875212257874E-13</v>
      </c>
      <c r="J121">
        <f t="shared" si="27"/>
        <v>1.2650817791843917E-13</v>
      </c>
      <c r="K121">
        <f t="shared" si="27"/>
        <v>1.1823875212257874E-13</v>
      </c>
      <c r="L121">
        <f t="shared" si="27"/>
        <v>1.243423041678595E-13</v>
      </c>
      <c r="M121">
        <f t="shared" si="27"/>
        <v>1.2958921365784226E-13</v>
      </c>
      <c r="N121">
        <f t="shared" si="27"/>
        <v>1.2431022677566307E-13</v>
      </c>
      <c r="O121">
        <f t="shared" si="27"/>
        <v>1.295147348116044E-13</v>
      </c>
      <c r="P121">
        <f t="shared" si="27"/>
        <v>1.2443951968894852E-13</v>
      </c>
      <c r="Q121">
        <f t="shared" si="27"/>
        <v>1.305562625926273E-13</v>
      </c>
      <c r="R121">
        <f t="shared" si="27"/>
        <v>1.2434747683134834E-13</v>
      </c>
      <c r="S121">
        <f t="shared" si="27"/>
        <v>1.2957786316514714E-13</v>
      </c>
      <c r="T121">
        <f t="shared" si="27"/>
        <v>1.2423398487093794E-13</v>
      </c>
      <c r="U121">
        <f t="shared" si="27"/>
        <v>1.2957786316514714E-13</v>
      </c>
      <c r="V121">
        <f t="shared" si="27"/>
        <v>1.2479512602242265E-13</v>
      </c>
      <c r="W121">
        <f t="shared" si="27"/>
        <v>1.3877548264278864E-13</v>
      </c>
      <c r="X121">
        <f t="shared" si="27"/>
        <v>1.2389866515561468E-13</v>
      </c>
      <c r="Y121" s="20">
        <f t="shared" si="27"/>
        <v>1.2483821955057442E-13</v>
      </c>
      <c r="Z121" s="20">
        <f t="shared" si="27"/>
        <v>1.3877548264278864E-13</v>
      </c>
      <c r="AA121" s="20">
        <f t="shared" si="27"/>
        <v>1.2389866515561468E-13</v>
      </c>
      <c r="AB121" s="20">
        <f t="shared" si="27"/>
        <v>1.24741606849707E-13</v>
      </c>
      <c r="AC121" s="20">
        <f t="shared" si="27"/>
        <v>1.3891188736266733E-13</v>
      </c>
      <c r="AD121" s="20">
        <f t="shared" si="27"/>
        <v>1.2388754638535887E-13</v>
      </c>
      <c r="AE121" s="20">
        <f t="shared" si="27"/>
        <v>1.2486291093864833E-13</v>
      </c>
      <c r="AF121" s="20">
        <f t="shared" si="27"/>
        <v>1.3877548264278864E-13</v>
      </c>
      <c r="AG121">
        <f t="shared" si="27"/>
        <v>1.2389866515561468E-13</v>
      </c>
      <c r="AH121">
        <f t="shared" si="27"/>
        <v>1.2486291093864833E-13</v>
      </c>
      <c r="AI121">
        <f t="shared" si="27"/>
        <v>1.3877548264278864E-13</v>
      </c>
      <c r="AJ121">
        <f t="shared" si="27"/>
        <v>1.2389866515561468E-13</v>
      </c>
      <c r="AL121" t="s">
        <v>20</v>
      </c>
      <c r="AM121" s="3">
        <f>IF(MIN(AM114:BU114)&gt;=0,0,MIN(AM114:BU114))</f>
        <v>0</v>
      </c>
    </row>
    <row r="122" spans="1:110" x14ac:dyDescent="0.45">
      <c r="A122" t="s">
        <v>16</v>
      </c>
      <c r="B122">
        <f>AVEDEV(A3:A102)</f>
        <v>7.7748918414489892E-16</v>
      </c>
      <c r="C122">
        <f t="shared" ref="C122:AJ122" si="28">AVEDEV(B3:B102)</f>
        <v>1.5146129380243427E-28</v>
      </c>
      <c r="D122">
        <f t="shared" si="28"/>
        <v>7.2857275767993426E-16</v>
      </c>
      <c r="E122">
        <f t="shared" si="28"/>
        <v>1.5146129380243427E-28</v>
      </c>
      <c r="F122">
        <f t="shared" si="28"/>
        <v>7.944755964217044E-16</v>
      </c>
      <c r="G122">
        <f t="shared" si="28"/>
        <v>2.0290435998053146E-16</v>
      </c>
      <c r="H122">
        <f t="shared" si="28"/>
        <v>4.6109782658723285E-16</v>
      </c>
      <c r="I122">
        <f t="shared" si="28"/>
        <v>1.5146129380243427E-28</v>
      </c>
      <c r="J122">
        <f t="shared" si="28"/>
        <v>4.8852033529548584E-16</v>
      </c>
      <c r="K122">
        <f t="shared" si="28"/>
        <v>1.5146129380243427E-28</v>
      </c>
      <c r="L122">
        <f t="shared" si="28"/>
        <v>8.7969631579208079E-16</v>
      </c>
      <c r="M122">
        <f t="shared" si="28"/>
        <v>2.5869306696790968E-15</v>
      </c>
      <c r="N122">
        <f t="shared" si="28"/>
        <v>8.7068130483210904E-16</v>
      </c>
      <c r="O122">
        <f t="shared" si="28"/>
        <v>2.5965674055328183E-15</v>
      </c>
      <c r="P122">
        <f t="shared" si="28"/>
        <v>1.0324630039804563E-15</v>
      </c>
      <c r="Q122">
        <f t="shared" si="28"/>
        <v>3.5691449795649441E-15</v>
      </c>
      <c r="R122">
        <f t="shared" si="28"/>
        <v>7.8028694616713574E-16</v>
      </c>
      <c r="S122">
        <f t="shared" si="28"/>
        <v>2.5836000006052153E-15</v>
      </c>
      <c r="T122">
        <f t="shared" si="28"/>
        <v>8.3337781120473915E-16</v>
      </c>
      <c r="U122">
        <f t="shared" si="28"/>
        <v>2.5836000006052153E-15</v>
      </c>
      <c r="V122">
        <f t="shared" si="28"/>
        <v>1.0950795825693175E-15</v>
      </c>
      <c r="W122">
        <f t="shared" si="28"/>
        <v>7.5764283735680165E-15</v>
      </c>
      <c r="X122">
        <f t="shared" si="28"/>
        <v>4.3964831773894426E-18</v>
      </c>
      <c r="Y122" s="20">
        <f t="shared" si="28"/>
        <v>1.1216805262393163E-15</v>
      </c>
      <c r="Z122" s="20">
        <f t="shared" si="28"/>
        <v>7.5764283735680165E-15</v>
      </c>
      <c r="AA122" s="20">
        <f t="shared" si="28"/>
        <v>4.3964831773894426E-18</v>
      </c>
      <c r="AB122" s="20">
        <f t="shared" si="28"/>
        <v>9.8809849191639074E-16</v>
      </c>
      <c r="AC122" s="20">
        <f t="shared" si="28"/>
        <v>8.4927398447121684E-15</v>
      </c>
      <c r="AD122" s="20">
        <f t="shared" si="28"/>
        <v>2.4780177909565012E-17</v>
      </c>
      <c r="AE122" s="20">
        <f t="shared" si="28"/>
        <v>9.2645890958922659E-16</v>
      </c>
      <c r="AF122" s="20">
        <f t="shared" si="28"/>
        <v>7.5764283735680165E-15</v>
      </c>
      <c r="AG122">
        <f t="shared" si="28"/>
        <v>4.3964831773894426E-18</v>
      </c>
      <c r="AH122">
        <f t="shared" si="28"/>
        <v>9.2645890958922659E-16</v>
      </c>
      <c r="AI122">
        <f t="shared" si="28"/>
        <v>7.5764283735680165E-15</v>
      </c>
      <c r="AJ122">
        <f t="shared" si="28"/>
        <v>4.3964831773894426E-18</v>
      </c>
    </row>
    <row r="123" spans="1:110" x14ac:dyDescent="0.45">
      <c r="A123" t="s">
        <v>17</v>
      </c>
      <c r="B123">
        <f>[1]!MAD(A3:A102)</f>
        <v>6.6613381477499295E-16</v>
      </c>
      <c r="C123">
        <f>[1]!MAD(B3:B102)</f>
        <v>0</v>
      </c>
      <c r="D123">
        <f>[1]!MAD(C3:C102)</f>
        <v>6.6613381477499295E-16</v>
      </c>
      <c r="E123">
        <f>[1]!MAD(D3:D102)</f>
        <v>0</v>
      </c>
      <c r="F123">
        <f>[1]!MAD(E3:E102)</f>
        <v>6.1062266354348269E-16</v>
      </c>
      <c r="G123">
        <f>[1]!MAD(F3:F102)</f>
        <v>2.2204460492498082E-16</v>
      </c>
      <c r="H123">
        <f>[1]!MAD(G3:G102)</f>
        <v>3.8857805861898149E-16</v>
      </c>
      <c r="I123">
        <f>[1]!MAD(H3:H102)</f>
        <v>0</v>
      </c>
      <c r="J123">
        <f>[1]!MAD(I3:I102)</f>
        <v>3.8857805861899412E-16</v>
      </c>
      <c r="K123">
        <f>[1]!MAD(J3:J102)</f>
        <v>0</v>
      </c>
      <c r="L123">
        <f>[1]!MAD(K3:K102)</f>
        <v>7.7715611723700373E-16</v>
      </c>
      <c r="M123">
        <f>[1]!MAD(L3:L102)</f>
        <v>2.3314683517130054E-15</v>
      </c>
      <c r="N123">
        <f>[1]!MAD(M3:M102)</f>
        <v>6.6613381477551044E-16</v>
      </c>
      <c r="O123">
        <f>[1]!MAD(N3:N102)</f>
        <v>2.2204460492505024E-15</v>
      </c>
      <c r="P123">
        <f>[1]!MAD(O3:O102)</f>
        <v>7.7715611723801348E-16</v>
      </c>
      <c r="Q123">
        <f>[1]!MAD(P3:P102)</f>
        <v>3.0531133177190038E-15</v>
      </c>
      <c r="R123">
        <f>[1]!MAD(Q3:Q102)</f>
        <v>6.1062266354400018E-16</v>
      </c>
      <c r="S123">
        <f>[1]!MAD(R3:R102)</f>
        <v>2.3314683517130054E-15</v>
      </c>
      <c r="T123">
        <f>[1]!MAD(S3:S102)</f>
        <v>7.7715611723798823E-16</v>
      </c>
      <c r="U123">
        <f>[1]!MAD(T3:T102)</f>
        <v>2.3314683517130054E-15</v>
      </c>
      <c r="V123">
        <f>[1]!MAD(U3:U102)</f>
        <v>9.4368957093149666E-16</v>
      </c>
      <c r="W123">
        <f>[1]!MAD(V3:V102)</f>
        <v>5.9396931817444991E-15</v>
      </c>
      <c r="X123">
        <f>[1]!MAD(W3:W102)</f>
        <v>0</v>
      </c>
      <c r="Y123" s="20">
        <f>[1]!MAD(X3:X102)</f>
        <v>9.436895709319889E-16</v>
      </c>
      <c r="Z123" s="20">
        <f>[1]!MAD(Y3:Y102)</f>
        <v>5.9396931817444991E-15</v>
      </c>
      <c r="AA123" s="20">
        <f>[1]!MAD(Z3:Z102)</f>
        <v>0</v>
      </c>
      <c r="AB123" s="20">
        <f>[1]!MAD(AA3:AA102)</f>
        <v>8.3266726846901887E-16</v>
      </c>
      <c r="AC123" s="20">
        <f>[1]!MAD(AB3:AB102)</f>
        <v>6.1062266354384998E-15</v>
      </c>
      <c r="AD123" s="20">
        <f>[1]!MAD(AC3:AC102)</f>
        <v>0</v>
      </c>
      <c r="AE123" s="20">
        <f>[1]!MAD(AD3:AD102)</f>
        <v>8.8817841969999901E-16</v>
      </c>
      <c r="AF123" s="20">
        <f>[1]!MAD(AE3:AE102)</f>
        <v>5.9396931817444991E-15</v>
      </c>
      <c r="AG123">
        <f>[1]!MAD(AF3:AF102)</f>
        <v>0</v>
      </c>
      <c r="AH123">
        <f>[1]!MAD(AG3:AG102)</f>
        <v>8.8817841969999901E-16</v>
      </c>
      <c r="AI123">
        <f>[1]!MAD(AH3:AH102)</f>
        <v>5.9396931817444991E-15</v>
      </c>
      <c r="AJ123">
        <f>[1]!MAD(AI3:AI102)</f>
        <v>0</v>
      </c>
      <c r="AL123" t="s">
        <v>21</v>
      </c>
      <c r="AM123" t="s">
        <v>30</v>
      </c>
      <c r="AN123" t="s">
        <v>30</v>
      </c>
      <c r="AO123" t="s">
        <v>30</v>
      </c>
      <c r="AP123" t="s">
        <v>30</v>
      </c>
      <c r="AQ123" t="s">
        <v>30</v>
      </c>
      <c r="AR123" t="s">
        <v>30</v>
      </c>
      <c r="AS123">
        <f>G84</f>
        <v>1.2589929099249199E-13</v>
      </c>
      <c r="AT123" t="s">
        <v>30</v>
      </c>
      <c r="AU123" t="s">
        <v>30</v>
      </c>
      <c r="AV123" t="s">
        <v>30</v>
      </c>
      <c r="AW123" t="s">
        <v>30</v>
      </c>
      <c r="AX123" t="s">
        <v>30</v>
      </c>
      <c r="AY123" t="s">
        <v>30</v>
      </c>
      <c r="AZ123" t="s">
        <v>30</v>
      </c>
      <c r="BA123" t="s">
        <v>30</v>
      </c>
      <c r="BB123">
        <f>P28</f>
        <v>1.2578826869003001E-13</v>
      </c>
      <c r="BC123" t="s">
        <v>30</v>
      </c>
      <c r="BD123" t="s">
        <v>30</v>
      </c>
      <c r="BE123" t="s">
        <v>30</v>
      </c>
      <c r="BF123" t="s">
        <v>30</v>
      </c>
      <c r="BG123" t="s">
        <v>30</v>
      </c>
      <c r="BH123">
        <f>V56</f>
        <v>1.3045120539345501E-13</v>
      </c>
      <c r="BI123" t="s">
        <v>30</v>
      </c>
      <c r="BJ123" t="s">
        <v>30</v>
      </c>
      <c r="BK123">
        <f>Y56</f>
        <v>1.3045120539345501E-13</v>
      </c>
      <c r="BL123" t="s">
        <v>30</v>
      </c>
      <c r="BM123">
        <f>AA43</f>
        <v>1.2545520178264201E-13</v>
      </c>
      <c r="BN123">
        <f>AB56</f>
        <v>1.3999912340523201E-13</v>
      </c>
      <c r="BO123" t="s">
        <v>30</v>
      </c>
      <c r="BP123" t="s">
        <v>30</v>
      </c>
      <c r="BQ123">
        <f>AE56</f>
        <v>1.3045120539345501E-13</v>
      </c>
      <c r="BR123" t="s">
        <v>30</v>
      </c>
      <c r="BS123" t="s">
        <v>30</v>
      </c>
      <c r="BT123">
        <f>AH56</f>
        <v>1.3045120539345501E-13</v>
      </c>
      <c r="BU123" t="s">
        <v>30</v>
      </c>
    </row>
    <row r="124" spans="1:110" x14ac:dyDescent="0.45">
      <c r="A124" s="1" t="s">
        <v>18</v>
      </c>
      <c r="B124" s="1">
        <f>[1]!IQR(A3:A102,FALSE)</f>
        <v>1.3600232051655138E-15</v>
      </c>
      <c r="C124" s="1">
        <f>[1]!IQR(B3:B102,FALSE)</f>
        <v>0</v>
      </c>
      <c r="D124" s="1">
        <f>[1]!IQR(C3:C102,FALSE)</f>
        <v>1.2490009027035031E-15</v>
      </c>
      <c r="E124" s="1">
        <f>[1]!IQR(D3:D102,FALSE)</f>
        <v>0</v>
      </c>
      <c r="F124" s="1">
        <f>[1]!IQR(E3:E102,FALSE)</f>
        <v>1.4432899320130064E-15</v>
      </c>
      <c r="G124" s="1">
        <f>[1]!IQR(F3:F102,FALSE)</f>
        <v>4.4408920984998689E-16</v>
      </c>
      <c r="H124" s="1">
        <f>[1]!IQR(G3:G102,FALSE)</f>
        <v>7.7715611723798823E-16</v>
      </c>
      <c r="I124" s="1">
        <f>[1]!IQR(H3:H102,FALSE)</f>
        <v>0</v>
      </c>
      <c r="J124" s="1">
        <f>[1]!IQR(I3:I102,FALSE)</f>
        <v>8.0491169285349093E-16</v>
      </c>
      <c r="K124" s="1">
        <f>[1]!IQR(J3:J102,FALSE)</f>
        <v>0</v>
      </c>
      <c r="L124" s="1">
        <f>[1]!IQR(K3:K102,FALSE)</f>
        <v>1.3877787807812437E-15</v>
      </c>
      <c r="M124" s="1">
        <f>[1]!IQR(L3:L102,FALSE)</f>
        <v>4.6629367034260109E-15</v>
      </c>
      <c r="N124" s="1">
        <f>[1]!IQR(M3:M102,FALSE)</f>
        <v>1.3322676295499859E-15</v>
      </c>
      <c r="O124" s="1">
        <f>[1]!IQR(N3:N102,FALSE)</f>
        <v>4.3853809472699994E-15</v>
      </c>
      <c r="P124" s="1">
        <f>[1]!IQR(O3:O102,FALSE)</f>
        <v>1.5543122344760017E-15</v>
      </c>
      <c r="Q124" s="1">
        <f>[1]!IQR(P3:P102,FALSE)</f>
        <v>6.1339822110537627E-15</v>
      </c>
      <c r="R124" s="1">
        <f>[1]!IQR(Q3:Q102,FALSE)</f>
        <v>1.1657341758570202E-15</v>
      </c>
      <c r="S124" s="1">
        <f>[1]!IQR(R3:R102,FALSE)</f>
        <v>4.690692279041766E-15</v>
      </c>
      <c r="T124" s="1">
        <f>[1]!IQR(S3:S102,FALSE)</f>
        <v>1.3322676295510209E-15</v>
      </c>
      <c r="U124" s="1">
        <f>[1]!IQR(T3:T102,FALSE)</f>
        <v>4.690692279041766E-15</v>
      </c>
      <c r="V124" s="1">
        <f>[1]!IQR(U3:U102,FALSE)</f>
        <v>1.8873791418630186E-15</v>
      </c>
      <c r="W124" s="1">
        <f>[1]!IQR(V3:V102,FALSE)</f>
        <v>1.1463052729254262E-14</v>
      </c>
      <c r="X124" s="1">
        <f>[1]!IQR(W3:W102,FALSE)</f>
        <v>0</v>
      </c>
      <c r="Y124" s="21">
        <f>[1]!IQR(X3:X102,FALSE)</f>
        <v>1.9151347174787737E-15</v>
      </c>
      <c r="Z124" s="21">
        <f>[1]!IQR(Y3:Y102,FALSE)</f>
        <v>1.1463052729254262E-14</v>
      </c>
      <c r="AA124" s="21">
        <f>[1]!IQR(Z3:Z102,FALSE)</f>
        <v>0</v>
      </c>
      <c r="AB124" s="21">
        <f>[1]!IQR(AA3:AA102,FALSE)</f>
        <v>1.6653345369380125E-15</v>
      </c>
      <c r="AC124" s="21">
        <f>[1]!IQR(AB3:AB102,FALSE)</f>
        <v>1.2462253451417736E-14</v>
      </c>
      <c r="AD124" s="21">
        <f>[1]!IQR(AC3:AC102,FALSE)</f>
        <v>0</v>
      </c>
      <c r="AE124" s="21">
        <f>[1]!IQR(AD3:AD102,FALSE)</f>
        <v>1.6098233857070071E-15</v>
      </c>
      <c r="AF124" s="21">
        <f>[1]!IQR(AE3:AE102,FALSE)</f>
        <v>1.1463052729254262E-14</v>
      </c>
      <c r="AG124" s="1">
        <f>[1]!IQR(AF3:AF102,FALSE)</f>
        <v>0</v>
      </c>
      <c r="AH124" s="1">
        <f>[1]!IQR(AG3:AG102,FALSE)</f>
        <v>1.6098233857070071E-15</v>
      </c>
      <c r="AI124" s="1">
        <f>[1]!IQR(AH3:AH102,FALSE)</f>
        <v>1.1463052729254262E-14</v>
      </c>
      <c r="AJ124" s="1">
        <f>[1]!IQR(AI3:AI102,FALSE)</f>
        <v>0</v>
      </c>
      <c r="BB124">
        <f>P56</f>
        <v>1.31228361510693E-13</v>
      </c>
    </row>
    <row r="125" spans="1:110" x14ac:dyDescent="0.45">
      <c r="Y125" s="20"/>
      <c r="Z125" s="20"/>
      <c r="AA125" s="20"/>
      <c r="AB125" s="20"/>
      <c r="AC125" s="20"/>
      <c r="AD125" s="20"/>
      <c r="AE125" s="20"/>
      <c r="AF125" s="20"/>
    </row>
    <row r="126" spans="1:110" x14ac:dyDescent="0.45">
      <c r="A126" t="s">
        <v>38</v>
      </c>
      <c r="Y126" s="20"/>
      <c r="Z126" s="20"/>
      <c r="AA126" s="20"/>
      <c r="AB126" s="20"/>
      <c r="AC126" s="20"/>
      <c r="AD126" s="20"/>
      <c r="AE126" s="20"/>
      <c r="AF126" s="20"/>
    </row>
    <row r="127" spans="1:110" x14ac:dyDescent="0.45">
      <c r="Y127" s="20"/>
      <c r="Z127" s="20"/>
      <c r="AA127" s="20"/>
      <c r="AB127" s="20"/>
      <c r="AC127" s="20"/>
      <c r="AD127" s="20"/>
      <c r="AE127" s="20"/>
      <c r="AF127" s="20"/>
    </row>
    <row r="128" spans="1:110" x14ac:dyDescent="0.45">
      <c r="B128" t="str">
        <f>A2</f>
        <v>UF Bitdiff Cbrt</v>
      </c>
      <c r="C128" t="str">
        <f t="shared" ref="C128:AJ128" si="29">B2</f>
        <v>UF BitdiffVA Cbrt</v>
      </c>
      <c r="D128" t="str">
        <f t="shared" si="29"/>
        <v>UF HardLog Cbrt</v>
      </c>
      <c r="E128" t="str">
        <f t="shared" si="29"/>
        <v>UF HardLogVA Cbrt</v>
      </c>
      <c r="F128" t="str">
        <f t="shared" si="29"/>
        <v>UF Log Cbrt</v>
      </c>
      <c r="G128" t="str">
        <f t="shared" si="29"/>
        <v>UF LogVA Cbrt</v>
      </c>
      <c r="H128" t="str">
        <f t="shared" si="29"/>
        <v>UF Mul Cbrt</v>
      </c>
      <c r="I128" t="str">
        <f t="shared" si="29"/>
        <v>UF MulVA Cbrt</v>
      </c>
      <c r="J128" t="str">
        <f t="shared" si="29"/>
        <v>UF NoLog Cbrt</v>
      </c>
      <c r="K128" t="str">
        <f t="shared" si="29"/>
        <v>UF NoLogVA Cbrt</v>
      </c>
      <c r="L128" t="str">
        <f t="shared" si="29"/>
        <v>UFDistr Bitdiff Cbrt</v>
      </c>
      <c r="M128" t="str">
        <f t="shared" si="29"/>
        <v>UFDistr BitdiffVA Cbrt</v>
      </c>
      <c r="N128" t="str">
        <f t="shared" si="29"/>
        <v>UFDistr HardLog Cbrt</v>
      </c>
      <c r="O128" t="str">
        <f t="shared" si="29"/>
        <v>UFDistr HardLogVA Cbrt</v>
      </c>
      <c r="P128" t="str">
        <f t="shared" si="29"/>
        <v>UFDistr Log Cbrt</v>
      </c>
      <c r="Q128" t="str">
        <f t="shared" si="29"/>
        <v>UFDistr LogVA Cbrt</v>
      </c>
      <c r="R128" t="str">
        <f t="shared" si="29"/>
        <v>UFDistr Mul Cbrt</v>
      </c>
      <c r="S128" t="str">
        <f t="shared" si="29"/>
        <v>UFDistr MulVA Cbrt</v>
      </c>
      <c r="T128" t="str">
        <f t="shared" si="29"/>
        <v>UFDistr NoLog Cbrt</v>
      </c>
      <c r="U128" t="str">
        <f t="shared" si="29"/>
        <v>UFDistr NoLogVA Cbrt</v>
      </c>
      <c r="V128" t="str">
        <f t="shared" si="29"/>
        <v>UFCenter Bitdiff Cbrt</v>
      </c>
      <c r="W128" t="str">
        <f t="shared" si="29"/>
        <v>UFCenter BitdiffVA Cbrt</v>
      </c>
      <c r="X128" t="str">
        <f t="shared" si="29"/>
        <v>UFCenter BitdiffFN Cbrt</v>
      </c>
      <c r="Y128" t="str">
        <f t="shared" si="29"/>
        <v>UFCenter HardLog Cbrt</v>
      </c>
      <c r="Z128" t="str">
        <f t="shared" si="29"/>
        <v>UFCenter HardLogVA Cbrt</v>
      </c>
      <c r="AA128" t="str">
        <f t="shared" si="29"/>
        <v>UFCenter HardLogFN Cbrt</v>
      </c>
      <c r="AB128" t="str">
        <f t="shared" si="29"/>
        <v>UFCenter Log Cbrt</v>
      </c>
      <c r="AC128" t="str">
        <f t="shared" si="29"/>
        <v>UFCenter LogVA Cbrt</v>
      </c>
      <c r="AD128" t="str">
        <f t="shared" si="29"/>
        <v>UFCenter LogFN Cbrt</v>
      </c>
      <c r="AE128" t="str">
        <f t="shared" si="29"/>
        <v>UFCenter Mul Cbrt</v>
      </c>
      <c r="AF128" t="str">
        <f t="shared" si="29"/>
        <v>UFCenter MulVA Cbrt</v>
      </c>
      <c r="AG128" t="str">
        <f t="shared" si="29"/>
        <v>UFCenter MulFN Cbrt</v>
      </c>
      <c r="AH128" t="str">
        <f t="shared" si="29"/>
        <v>UFCenter NoLog Cbrt</v>
      </c>
      <c r="AI128" t="str">
        <f t="shared" si="29"/>
        <v>UFCenter NoLogVA Cbrt</v>
      </c>
      <c r="AJ128" t="str">
        <f t="shared" si="29"/>
        <v>UFCenter NoLogFN Cbrt</v>
      </c>
    </row>
    <row r="129" spans="1:37" x14ac:dyDescent="0.45">
      <c r="A129" t="s">
        <v>39</v>
      </c>
      <c r="B129" s="5">
        <f>MEDIAN(A3:A102)</f>
        <v>1.22346577313692E-13</v>
      </c>
      <c r="C129" s="6">
        <f t="shared" ref="C129:AJ129" si="30">MEDIAN(B3:B102)</f>
        <v>1.1823875212257899E-13</v>
      </c>
      <c r="D129" s="6">
        <f t="shared" si="30"/>
        <v>1.2267964422107899E-13</v>
      </c>
      <c r="E129" s="6">
        <f t="shared" si="30"/>
        <v>1.1823875212257899E-13</v>
      </c>
      <c r="F129" s="6">
        <f t="shared" si="30"/>
        <v>1.216249323476855E-13</v>
      </c>
      <c r="G129" s="6">
        <f t="shared" si="30"/>
        <v>1.1868284133242901E-13</v>
      </c>
      <c r="H129" s="6">
        <f t="shared" si="30"/>
        <v>1.2656542480726701E-13</v>
      </c>
      <c r="I129" s="6">
        <f t="shared" si="30"/>
        <v>1.1823875212257899E-13</v>
      </c>
      <c r="J129" s="6">
        <f t="shared" si="30"/>
        <v>1.26454402504805E-13</v>
      </c>
      <c r="K129" s="6">
        <f t="shared" si="30"/>
        <v>1.1823875212257899E-13</v>
      </c>
      <c r="L129" s="6">
        <f t="shared" si="30"/>
        <v>1.2423395645555499E-13</v>
      </c>
      <c r="M129" s="6">
        <f t="shared" si="30"/>
        <v>1.2922996006636751E-13</v>
      </c>
      <c r="N129" s="6">
        <f t="shared" si="30"/>
        <v>1.2423395645555499E-13</v>
      </c>
      <c r="O129" s="6">
        <f t="shared" si="30"/>
        <v>1.29118937763905E-13</v>
      </c>
      <c r="P129" s="6">
        <f t="shared" si="30"/>
        <v>1.24344978758017E-13</v>
      </c>
      <c r="Q129" s="6">
        <f t="shared" si="30"/>
        <v>1.2995160503237402E-13</v>
      </c>
      <c r="R129" s="6">
        <f t="shared" si="30"/>
        <v>1.2445600106048E-13</v>
      </c>
      <c r="S129" s="6">
        <f t="shared" si="30"/>
        <v>1.2934098236883E-13</v>
      </c>
      <c r="T129" s="6">
        <f t="shared" si="30"/>
        <v>1.24122934153092E-13</v>
      </c>
      <c r="U129" s="6">
        <f t="shared" si="30"/>
        <v>1.2934098236883E-13</v>
      </c>
      <c r="V129" s="6">
        <f t="shared" si="30"/>
        <v>1.24678045665405E-13</v>
      </c>
      <c r="W129" s="6">
        <f t="shared" si="30"/>
        <v>1.380007219609065E-13</v>
      </c>
      <c r="X129" s="6">
        <f t="shared" si="30"/>
        <v>1.2390088954816699E-13</v>
      </c>
      <c r="Y129" s="6">
        <f t="shared" si="30"/>
        <v>1.2473355681663598E-13</v>
      </c>
      <c r="Z129" s="6">
        <f t="shared" si="30"/>
        <v>1.380007219609065E-13</v>
      </c>
      <c r="AA129" s="6">
        <f t="shared" si="30"/>
        <v>1.2390088954816699E-13</v>
      </c>
      <c r="AB129" s="6">
        <f t="shared" si="30"/>
        <v>1.2473355681663598E-13</v>
      </c>
      <c r="AC129" s="6">
        <f t="shared" si="30"/>
        <v>1.3683498778504999E-13</v>
      </c>
      <c r="AD129" s="6">
        <f t="shared" si="30"/>
        <v>1.2390088954816699E-13</v>
      </c>
      <c r="AE129" s="6">
        <f t="shared" si="30"/>
        <v>1.2490009027033001E-13</v>
      </c>
      <c r="AF129" s="6">
        <f t="shared" si="30"/>
        <v>1.380007219609065E-13</v>
      </c>
      <c r="AG129" s="6">
        <f t="shared" si="30"/>
        <v>1.2390088954816699E-13</v>
      </c>
      <c r="AH129" s="6">
        <f t="shared" si="30"/>
        <v>1.2490009027033001E-13</v>
      </c>
      <c r="AI129" s="6">
        <f t="shared" si="30"/>
        <v>1.380007219609065E-13</v>
      </c>
      <c r="AJ129" s="7">
        <f t="shared" si="30"/>
        <v>1.2390088954816699E-13</v>
      </c>
    </row>
    <row r="130" spans="1:37" x14ac:dyDescent="0.45">
      <c r="A130" t="s">
        <v>40</v>
      </c>
      <c r="B130" s="8">
        <f>[1]!RANK_SUM(A3:AI102, 1,1)</f>
        <v>175050</v>
      </c>
      <c r="C130" s="9">
        <f>[1]!RANK_SUM(A3:AI102, 2,1)</f>
        <v>175050</v>
      </c>
      <c r="D130" s="9">
        <f>[1]!RANK_SUM(A3:AI102, 3,1)</f>
        <v>175050</v>
      </c>
      <c r="E130" s="9">
        <f>[1]!RANK_SUM(A3:AI102, 4,1)</f>
        <v>175050</v>
      </c>
      <c r="F130" s="9">
        <f>[1]!RANK_SUM(A3:AI102, 5,1)</f>
        <v>175050</v>
      </c>
      <c r="G130" s="9">
        <f>[1]!RANK_SUM(A3:AI102, 6,1)</f>
        <v>175050</v>
      </c>
      <c r="H130" s="9">
        <f>[1]!RANK_SUM(A3:AI102, 7,1)</f>
        <v>175050</v>
      </c>
      <c r="I130" s="9">
        <f>[1]!RANK_SUM(A3:AI102, 8,1)</f>
        <v>175050</v>
      </c>
      <c r="J130" s="9">
        <f>[1]!RANK_SUM(A3:AI102, 9,1)</f>
        <v>175050</v>
      </c>
      <c r="K130" s="9">
        <f>[1]!RANK_SUM(A3:AI102, 10,1)</f>
        <v>175050</v>
      </c>
      <c r="L130" s="9">
        <f>[1]!RANK_SUM(A3:AI102, 11,1)</f>
        <v>175050</v>
      </c>
      <c r="M130" s="9">
        <f>[1]!RANK_SUM(A3:AI102, 12,1)</f>
        <v>175050</v>
      </c>
      <c r="N130" s="9">
        <f>[1]!RANK_SUM(A3:AI102, 13,1)</f>
        <v>175050</v>
      </c>
      <c r="O130" s="9">
        <f>[1]!RANK_SUM(A3:AI102, 14,1)</f>
        <v>175050</v>
      </c>
      <c r="P130" s="9">
        <f>[1]!RANK_SUM(A3:AI102, 15,1)</f>
        <v>175050</v>
      </c>
      <c r="Q130" s="9">
        <f>[1]!RANK_SUM(A3:AI102, 16,1)</f>
        <v>175050</v>
      </c>
      <c r="R130" s="9">
        <f>[1]!RANK_SUM(A3:AI102, 17,1)</f>
        <v>175050</v>
      </c>
      <c r="S130" s="9">
        <f>[1]!RANK_SUM(A3:AI102, 18,1)</f>
        <v>175050</v>
      </c>
      <c r="T130" s="9">
        <f>[1]!RANK_SUM(A3:AI102, 19,1)</f>
        <v>175050</v>
      </c>
      <c r="U130" s="9">
        <f>[1]!RANK_SUM(A3:AI102, 20,1)</f>
        <v>175050</v>
      </c>
      <c r="V130" s="9">
        <f>[1]!RANK_SUM(A3:AI102, 21,1)</f>
        <v>175050</v>
      </c>
      <c r="W130" s="9">
        <f>[1]!RANK_SUM(A3:AI102, 22,1)</f>
        <v>175050</v>
      </c>
      <c r="X130" s="9">
        <f>[1]!RANK_SUM(A3:AI102, 23,1)</f>
        <v>175050</v>
      </c>
      <c r="Y130" s="9">
        <f>[1]!RANK_SUM(A3:AI102, 24,1)</f>
        <v>175050</v>
      </c>
      <c r="Z130" s="9">
        <f>[1]!RANK_SUM(A3:AI102, 25,1)</f>
        <v>175050</v>
      </c>
      <c r="AA130" s="9">
        <f>[1]!RANK_SUM(A3:AI102, 26,1)</f>
        <v>175050</v>
      </c>
      <c r="AB130" s="9">
        <f>[1]!RANK_SUM(A3:AI102, 27,1)</f>
        <v>175050</v>
      </c>
      <c r="AC130" s="9">
        <f>[1]!RANK_SUM(A3:AI102, 28,1)</f>
        <v>175050</v>
      </c>
      <c r="AD130" s="9">
        <f>[1]!RANK_SUM(A3:AI102, 29,1)</f>
        <v>175050</v>
      </c>
      <c r="AE130" s="9">
        <f>[1]!RANK_SUM(A3:AI102, 30,1)</f>
        <v>175050</v>
      </c>
      <c r="AF130" s="9">
        <f>[1]!RANK_SUM(A3:AI102, 31,1)</f>
        <v>175050</v>
      </c>
      <c r="AG130" s="9">
        <f>[1]!RANK_SUM(A3:AI102, 32,1)</f>
        <v>175050</v>
      </c>
      <c r="AH130" s="9">
        <f>[1]!RANK_SUM(A3:AI102, 33,1)</f>
        <v>175050</v>
      </c>
      <c r="AI130" s="9">
        <f>[1]!RANK_SUM(A3:AI102, 34,1)</f>
        <v>175050</v>
      </c>
      <c r="AJ130" s="10">
        <f>[1]!RANK_SUM(A3:AI102, 35,1)</f>
        <v>175050</v>
      </c>
    </row>
    <row r="131" spans="1:37" x14ac:dyDescent="0.45">
      <c r="A131" t="s">
        <v>41</v>
      </c>
      <c r="B131" s="8">
        <f>COUNT(A3:A102)</f>
        <v>100</v>
      </c>
      <c r="C131" s="9">
        <f t="shared" ref="C131:AJ131" si="31">COUNT(B3:B102)</f>
        <v>100</v>
      </c>
      <c r="D131" s="9">
        <f t="shared" si="31"/>
        <v>100</v>
      </c>
      <c r="E131" s="9">
        <f t="shared" si="31"/>
        <v>100</v>
      </c>
      <c r="F131" s="9">
        <f t="shared" si="31"/>
        <v>100</v>
      </c>
      <c r="G131" s="9">
        <f t="shared" si="31"/>
        <v>100</v>
      </c>
      <c r="H131" s="9">
        <f t="shared" si="31"/>
        <v>100</v>
      </c>
      <c r="I131" s="9">
        <f t="shared" si="31"/>
        <v>100</v>
      </c>
      <c r="J131" s="9">
        <f t="shared" si="31"/>
        <v>100</v>
      </c>
      <c r="K131" s="9">
        <f t="shared" si="31"/>
        <v>100</v>
      </c>
      <c r="L131" s="9">
        <f t="shared" si="31"/>
        <v>100</v>
      </c>
      <c r="M131" s="9">
        <f t="shared" si="31"/>
        <v>100</v>
      </c>
      <c r="N131" s="9">
        <f t="shared" si="31"/>
        <v>100</v>
      </c>
      <c r="O131" s="9">
        <f t="shared" si="31"/>
        <v>100</v>
      </c>
      <c r="P131" s="9">
        <f t="shared" si="31"/>
        <v>100</v>
      </c>
      <c r="Q131" s="9">
        <f t="shared" si="31"/>
        <v>100</v>
      </c>
      <c r="R131" s="9">
        <f t="shared" si="31"/>
        <v>100</v>
      </c>
      <c r="S131" s="9">
        <f t="shared" si="31"/>
        <v>100</v>
      </c>
      <c r="T131" s="9">
        <f t="shared" si="31"/>
        <v>100</v>
      </c>
      <c r="U131" s="9">
        <f t="shared" si="31"/>
        <v>100</v>
      </c>
      <c r="V131" s="9">
        <f t="shared" si="31"/>
        <v>100</v>
      </c>
      <c r="W131" s="9">
        <f t="shared" si="31"/>
        <v>100</v>
      </c>
      <c r="X131" s="9">
        <f t="shared" si="31"/>
        <v>100</v>
      </c>
      <c r="Y131" s="9">
        <f t="shared" si="31"/>
        <v>100</v>
      </c>
      <c r="Z131" s="9">
        <f t="shared" si="31"/>
        <v>100</v>
      </c>
      <c r="AA131" s="9">
        <f t="shared" si="31"/>
        <v>100</v>
      </c>
      <c r="AB131" s="9">
        <f t="shared" si="31"/>
        <v>100</v>
      </c>
      <c r="AC131" s="9">
        <f t="shared" si="31"/>
        <v>100</v>
      </c>
      <c r="AD131" s="9">
        <f t="shared" si="31"/>
        <v>100</v>
      </c>
      <c r="AE131" s="9">
        <f t="shared" si="31"/>
        <v>100</v>
      </c>
      <c r="AF131" s="9">
        <f t="shared" si="31"/>
        <v>100</v>
      </c>
      <c r="AG131" s="9">
        <f t="shared" si="31"/>
        <v>100</v>
      </c>
      <c r="AH131" s="9">
        <f t="shared" si="31"/>
        <v>100</v>
      </c>
      <c r="AI131" s="9">
        <f t="shared" si="31"/>
        <v>100</v>
      </c>
      <c r="AJ131" s="10">
        <f t="shared" si="31"/>
        <v>100</v>
      </c>
      <c r="AK131" s="16">
        <f>SUM(B131:AJ131)</f>
        <v>3500</v>
      </c>
    </row>
    <row r="132" spans="1:37" x14ac:dyDescent="0.45">
      <c r="A132" t="s">
        <v>42</v>
      </c>
      <c r="B132" s="11">
        <f>B130^2/B131</f>
        <v>306425025</v>
      </c>
      <c r="C132" s="12">
        <f t="shared" ref="C132:AJ132" si="32">C130^2/C131</f>
        <v>306425025</v>
      </c>
      <c r="D132" s="12">
        <f t="shared" si="32"/>
        <v>306425025</v>
      </c>
      <c r="E132" s="12">
        <f t="shared" si="32"/>
        <v>306425025</v>
      </c>
      <c r="F132" s="12">
        <f t="shared" si="32"/>
        <v>306425025</v>
      </c>
      <c r="G132" s="12">
        <f t="shared" si="32"/>
        <v>306425025</v>
      </c>
      <c r="H132" s="12">
        <f t="shared" si="32"/>
        <v>306425025</v>
      </c>
      <c r="I132" s="12">
        <f t="shared" si="32"/>
        <v>306425025</v>
      </c>
      <c r="J132" s="12">
        <f t="shared" si="32"/>
        <v>306425025</v>
      </c>
      <c r="K132" s="12">
        <f t="shared" si="32"/>
        <v>306425025</v>
      </c>
      <c r="L132" s="12">
        <f t="shared" si="32"/>
        <v>306425025</v>
      </c>
      <c r="M132" s="12">
        <f t="shared" si="32"/>
        <v>306425025</v>
      </c>
      <c r="N132" s="12">
        <f t="shared" si="32"/>
        <v>306425025</v>
      </c>
      <c r="O132" s="12">
        <f t="shared" si="32"/>
        <v>306425025</v>
      </c>
      <c r="P132" s="12">
        <f t="shared" si="32"/>
        <v>306425025</v>
      </c>
      <c r="Q132" s="12">
        <f t="shared" si="32"/>
        <v>306425025</v>
      </c>
      <c r="R132" s="12">
        <f t="shared" si="32"/>
        <v>306425025</v>
      </c>
      <c r="S132" s="12">
        <f t="shared" si="32"/>
        <v>306425025</v>
      </c>
      <c r="T132" s="12">
        <f t="shared" si="32"/>
        <v>306425025</v>
      </c>
      <c r="U132" s="12">
        <f t="shared" si="32"/>
        <v>306425025</v>
      </c>
      <c r="V132" s="12">
        <f t="shared" si="32"/>
        <v>306425025</v>
      </c>
      <c r="W132" s="12">
        <f t="shared" si="32"/>
        <v>306425025</v>
      </c>
      <c r="X132" s="12">
        <f t="shared" si="32"/>
        <v>306425025</v>
      </c>
      <c r="Y132" s="12">
        <f t="shared" si="32"/>
        <v>306425025</v>
      </c>
      <c r="Z132" s="12">
        <f t="shared" si="32"/>
        <v>306425025</v>
      </c>
      <c r="AA132" s="12">
        <f t="shared" si="32"/>
        <v>306425025</v>
      </c>
      <c r="AB132" s="12">
        <f t="shared" si="32"/>
        <v>306425025</v>
      </c>
      <c r="AC132" s="12">
        <f t="shared" si="32"/>
        <v>306425025</v>
      </c>
      <c r="AD132" s="12">
        <f t="shared" si="32"/>
        <v>306425025</v>
      </c>
      <c r="AE132" s="12">
        <f t="shared" si="32"/>
        <v>306425025</v>
      </c>
      <c r="AF132" s="12">
        <f t="shared" si="32"/>
        <v>306425025</v>
      </c>
      <c r="AG132" s="12">
        <f t="shared" si="32"/>
        <v>306425025</v>
      </c>
      <c r="AH132" s="12">
        <f t="shared" si="32"/>
        <v>306425025</v>
      </c>
      <c r="AI132" s="12">
        <f t="shared" si="32"/>
        <v>306425025</v>
      </c>
      <c r="AJ132" s="13">
        <f t="shared" si="32"/>
        <v>306425025</v>
      </c>
      <c r="AK132" s="17">
        <f>SUM(B132:AJ132)</f>
        <v>10724875875</v>
      </c>
    </row>
    <row r="133" spans="1:37" x14ac:dyDescent="0.45">
      <c r="A133" t="s">
        <v>43</v>
      </c>
      <c r="AK133" s="17">
        <f>12*AK132/(AK131*(AK131+1))-3*(AK131+1)</f>
        <v>0</v>
      </c>
    </row>
    <row r="134" spans="1:37" x14ac:dyDescent="0.45">
      <c r="A134" t="s">
        <v>44</v>
      </c>
      <c r="AK134" s="17">
        <f>AK133/(1-[1]!TiesCorrection(A3:AI102)/(3500*(3500^2-1)))</f>
        <v>0</v>
      </c>
    </row>
    <row r="135" spans="1:37" x14ac:dyDescent="0.45">
      <c r="A135" t="s">
        <v>45</v>
      </c>
      <c r="AK135" s="17">
        <f>COUNTA(B128:AJ128)-1</f>
        <v>34</v>
      </c>
    </row>
    <row r="136" spans="1:37" x14ac:dyDescent="0.45">
      <c r="A136" t="s">
        <v>33</v>
      </c>
      <c r="AK136" s="17">
        <f>_xlfn.CHISQ.DIST.RT(AK134,AK135)</f>
        <v>1</v>
      </c>
    </row>
    <row r="137" spans="1:37" x14ac:dyDescent="0.45">
      <c r="A137" t="s">
        <v>34</v>
      </c>
      <c r="AK137" s="17">
        <v>0.05</v>
      </c>
    </row>
    <row r="138" spans="1:37" x14ac:dyDescent="0.45">
      <c r="A138" t="s">
        <v>46</v>
      </c>
      <c r="AK138" s="18" t="str">
        <f>IF(AK136&lt;AK137,"yes","no")</f>
        <v>no</v>
      </c>
    </row>
  </sheetData>
  <conditionalFormatting sqref="B107:AJ107">
    <cfRule type="top10" dxfId="49" priority="12" rank="1"/>
    <cfRule type="top10" dxfId="48" priority="11" bottom="1" rank="1"/>
  </conditionalFormatting>
  <conditionalFormatting sqref="B109:AJ109">
    <cfRule type="top10" dxfId="47" priority="7" bottom="1" rank="1"/>
    <cfRule type="top10" dxfId="46" priority="8" rank="1"/>
  </conditionalFormatting>
  <conditionalFormatting sqref="B116:AJ116">
    <cfRule type="top10" dxfId="45" priority="5" bottom="1" rank="1"/>
    <cfRule type="top10" dxfId="44" priority="6" rank="1"/>
  </conditionalFormatting>
  <conditionalFormatting sqref="B117:AJ117">
    <cfRule type="top10" dxfId="43" priority="3" bottom="1" rank="1"/>
    <cfRule type="top10" dxfId="42" priority="4" rank="1"/>
  </conditionalFormatting>
  <conditionalFormatting sqref="B111:AJ111">
    <cfRule type="top10" dxfId="41" priority="1" bottom="1" rank="1"/>
    <cfRule type="top10" dxfId="40" priority="2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38"/>
  <sheetViews>
    <sheetView topLeftCell="A77" zoomScale="70" zoomScaleNormal="70" workbookViewId="0">
      <selection activeCell="K120" sqref="K120"/>
    </sheetView>
  </sheetViews>
  <sheetFormatPr defaultRowHeight="14.25" x14ac:dyDescent="0.45"/>
  <sheetData>
    <row r="1" spans="1:35" x14ac:dyDescent="0.45">
      <c r="A1" t="s">
        <v>85</v>
      </c>
    </row>
    <row r="2" spans="1:35" x14ac:dyDescent="0.4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</row>
    <row r="3" spans="1:35" x14ac:dyDescent="0.45">
      <c r="A3" s="19">
        <v>1.1868284133242901E-13</v>
      </c>
      <c r="B3" s="19">
        <v>1.2168044349891701E-13</v>
      </c>
      <c r="C3" s="19">
        <v>1.1823875212257899E-13</v>
      </c>
      <c r="D3" s="19">
        <v>1.21458398893992E-13</v>
      </c>
      <c r="E3" s="19">
        <v>1.1768364061026599E-13</v>
      </c>
      <c r="F3" s="19">
        <v>1.2512213487525499E-13</v>
      </c>
      <c r="G3" s="19">
        <v>1.1857181902996601E-13</v>
      </c>
      <c r="H3" s="19">
        <v>1.21458398893992E-13</v>
      </c>
      <c r="I3" s="19">
        <v>1.1823875212257899E-13</v>
      </c>
      <c r="J3" s="19">
        <v>1.21458398893992E-13</v>
      </c>
      <c r="K3" s="19">
        <v>1.1868284133242901E-13</v>
      </c>
      <c r="L3" s="19">
        <v>1.2367884494324201E-13</v>
      </c>
      <c r="M3" s="19">
        <v>1.19904086659516E-13</v>
      </c>
      <c r="N3" s="19">
        <v>1.2367884494324201E-13</v>
      </c>
      <c r="O3" s="19">
        <v>1.1879386363489099E-13</v>
      </c>
      <c r="P3" s="19">
        <v>1.2267964422107899E-13</v>
      </c>
      <c r="Q3" s="19">
        <v>1.1823875212257899E-13</v>
      </c>
      <c r="R3" s="19">
        <v>1.2367884494324201E-13</v>
      </c>
      <c r="S3" s="19">
        <v>1.18460796727504E-13</v>
      </c>
      <c r="T3" s="19">
        <v>1.2367884494324201E-13</v>
      </c>
      <c r="U3" s="19">
        <v>1.20570220474292E-13</v>
      </c>
      <c r="V3" s="19">
        <v>1.23789867245704E-13</v>
      </c>
      <c r="W3" s="19">
        <v>1.1945999744966601E-13</v>
      </c>
      <c r="X3" s="19">
        <v>1.2079226507921701E-13</v>
      </c>
      <c r="Y3" s="19">
        <v>1.23789867245704E-13</v>
      </c>
      <c r="Z3" s="19">
        <v>1.1945999744966601E-13</v>
      </c>
      <c r="AA3" s="19">
        <v>1.21125331986604E-13</v>
      </c>
      <c r="AB3" s="19">
        <v>1.2301271112846699E-13</v>
      </c>
      <c r="AC3" s="19">
        <v>1.1945999744966601E-13</v>
      </c>
      <c r="AD3" s="19">
        <v>1.2068124277675401E-13</v>
      </c>
      <c r="AE3" s="19">
        <v>1.23789867245704E-13</v>
      </c>
      <c r="AF3" s="19">
        <v>1.1945999744966601E-13</v>
      </c>
      <c r="AG3" s="19">
        <v>1.2068124277675401E-13</v>
      </c>
      <c r="AH3" s="19">
        <v>1.23789867245704E-13</v>
      </c>
      <c r="AI3" s="19">
        <v>1.1945999744966601E-13</v>
      </c>
    </row>
    <row r="4" spans="1:35" x14ac:dyDescent="0.45">
      <c r="A4" s="19">
        <v>1.19237952844741E-13</v>
      </c>
      <c r="B4" s="19">
        <v>1.2745360322696701E-13</v>
      </c>
      <c r="C4" s="19">
        <v>1.18460796727504E-13</v>
      </c>
      <c r="D4" s="19">
        <v>1.2745360322696701E-13</v>
      </c>
      <c r="E4" s="19">
        <v>1.17239551400416E-13</v>
      </c>
      <c r="F4" s="19">
        <v>1.25566224085105E-13</v>
      </c>
      <c r="G4" s="19">
        <v>1.19015908239816E-13</v>
      </c>
      <c r="H4" s="19">
        <v>1.2634338020234201E-13</v>
      </c>
      <c r="I4" s="19">
        <v>1.1857181902996601E-13</v>
      </c>
      <c r="J4" s="19">
        <v>1.2634338020234201E-13</v>
      </c>
      <c r="K4" s="19">
        <v>1.1945999744966601E-13</v>
      </c>
      <c r="L4" s="19">
        <v>1.2589929099249199E-13</v>
      </c>
      <c r="M4" s="19">
        <v>1.1890488593735399E-13</v>
      </c>
      <c r="N4" s="19">
        <v>1.20570220474292E-13</v>
      </c>
      <c r="O4" s="19">
        <v>1.2123635428906699E-13</v>
      </c>
      <c r="P4" s="19">
        <v>1.2589929099249199E-13</v>
      </c>
      <c r="Q4" s="19">
        <v>1.19237952844741E-13</v>
      </c>
      <c r="R4" s="19">
        <v>1.2589929099249199E-13</v>
      </c>
      <c r="S4" s="19">
        <v>1.19015908239816E-13</v>
      </c>
      <c r="T4" s="19">
        <v>1.2589929099249199E-13</v>
      </c>
      <c r="U4" s="19">
        <v>1.2079226507921701E-13</v>
      </c>
      <c r="V4" s="19">
        <v>1.2889689315897999E-13</v>
      </c>
      <c r="W4" s="19">
        <v>1.19348975147204E-13</v>
      </c>
      <c r="X4" s="19">
        <v>1.19904086659516E-13</v>
      </c>
      <c r="Y4" s="19">
        <v>1.2889689315897999E-13</v>
      </c>
      <c r="Z4" s="19">
        <v>1.19348975147204E-13</v>
      </c>
      <c r="AA4" s="19">
        <v>1.20237153566904E-13</v>
      </c>
      <c r="AB4" s="19">
        <v>1.3256062914024301E-13</v>
      </c>
      <c r="AC4" s="19">
        <v>1.1945999744966601E-13</v>
      </c>
      <c r="AD4" s="19">
        <v>1.1957101975212901E-13</v>
      </c>
      <c r="AE4" s="19">
        <v>1.2889689315897999E-13</v>
      </c>
      <c r="AF4" s="19">
        <v>1.19348975147204E-13</v>
      </c>
      <c r="AG4" s="19">
        <v>1.1957101975212901E-13</v>
      </c>
      <c r="AH4" s="19">
        <v>1.2889689315897999E-13</v>
      </c>
      <c r="AI4" s="19">
        <v>1.19348975147204E-13</v>
      </c>
    </row>
    <row r="5" spans="1:35" x14ac:dyDescent="0.45">
      <c r="A5" s="19">
        <v>1.1890488593735399E-13</v>
      </c>
      <c r="B5" s="19">
        <v>1.27342580924505E-13</v>
      </c>
      <c r="C5" s="19">
        <v>1.1968204205459099E-13</v>
      </c>
      <c r="D5" s="19">
        <v>1.27342580924505E-13</v>
      </c>
      <c r="E5" s="19">
        <v>1.1945999744966601E-13</v>
      </c>
      <c r="F5" s="19">
        <v>1.3111733920823099E-13</v>
      </c>
      <c r="G5" s="19">
        <v>1.1890488593735399E-13</v>
      </c>
      <c r="H5" s="19">
        <v>1.27342580924505E-13</v>
      </c>
      <c r="I5" s="19">
        <v>1.20126131264441E-13</v>
      </c>
      <c r="J5" s="19">
        <v>1.27342580924505E-13</v>
      </c>
      <c r="K5" s="19">
        <v>1.21125331986604E-13</v>
      </c>
      <c r="L5" s="19">
        <v>1.2712053631957999E-13</v>
      </c>
      <c r="M5" s="19">
        <v>1.1957101975212901E-13</v>
      </c>
      <c r="N5" s="19">
        <v>1.2712053631957999E-13</v>
      </c>
      <c r="O5" s="19">
        <v>1.21125331986604E-13</v>
      </c>
      <c r="P5" s="19">
        <v>1.2567724638756699E-13</v>
      </c>
      <c r="Q5" s="19">
        <v>1.19904086659516E-13</v>
      </c>
      <c r="R5" s="19">
        <v>1.2712053631957999E-13</v>
      </c>
      <c r="S5" s="19">
        <v>1.19904086659516E-13</v>
      </c>
      <c r="T5" s="19">
        <v>1.2712053631957999E-13</v>
      </c>
      <c r="U5" s="19">
        <v>1.1912693054227899E-13</v>
      </c>
      <c r="V5" s="19">
        <v>1.37112543541206E-13</v>
      </c>
      <c r="W5" s="19">
        <v>1.1912693054227899E-13</v>
      </c>
      <c r="X5" s="19">
        <v>1.1912693054227899E-13</v>
      </c>
      <c r="Y5" s="19">
        <v>1.37112543541206E-13</v>
      </c>
      <c r="Z5" s="19">
        <v>1.1912693054227899E-13</v>
      </c>
      <c r="AA5" s="19">
        <v>1.2156942119645401E-13</v>
      </c>
      <c r="AB5" s="19">
        <v>1.3677947663381901E-13</v>
      </c>
      <c r="AC5" s="19">
        <v>1.19348975147204E-13</v>
      </c>
      <c r="AD5" s="19">
        <v>1.2190248810384201E-13</v>
      </c>
      <c r="AE5" s="19">
        <v>1.37112543541206E-13</v>
      </c>
      <c r="AF5" s="19">
        <v>1.1912693054227899E-13</v>
      </c>
      <c r="AG5" s="19">
        <v>1.2190248810384201E-13</v>
      </c>
      <c r="AH5" s="19">
        <v>1.37112543541206E-13</v>
      </c>
      <c r="AI5" s="19">
        <v>1.1912693054227899E-13</v>
      </c>
    </row>
    <row r="6" spans="1:35" x14ac:dyDescent="0.45">
      <c r="A6" s="19">
        <v>1.1912693054227899E-13</v>
      </c>
      <c r="B6" s="19">
        <v>1.33004718350093E-13</v>
      </c>
      <c r="C6" s="19">
        <v>1.1879386363489099E-13</v>
      </c>
      <c r="D6" s="19">
        <v>1.3344880755994301E-13</v>
      </c>
      <c r="E6" s="19">
        <v>1.1879386363489099E-13</v>
      </c>
      <c r="F6" s="19">
        <v>1.3222756223285599E-13</v>
      </c>
      <c r="G6" s="19">
        <v>1.1857181902996601E-13</v>
      </c>
      <c r="H6" s="19">
        <v>1.3344880755994301E-13</v>
      </c>
      <c r="I6" s="19">
        <v>1.20570220474292E-13</v>
      </c>
      <c r="J6" s="19">
        <v>1.3344880755994301E-13</v>
      </c>
      <c r="K6" s="19">
        <v>1.1968204205459099E-13</v>
      </c>
      <c r="L6" s="19">
        <v>1.3100631690576799E-13</v>
      </c>
      <c r="M6" s="19">
        <v>1.2212453270876699E-13</v>
      </c>
      <c r="N6" s="19">
        <v>1.3100631690576799E-13</v>
      </c>
      <c r="O6" s="19">
        <v>1.21125331986604E-13</v>
      </c>
      <c r="P6" s="19">
        <v>1.3178347302300601E-13</v>
      </c>
      <c r="Q6" s="19">
        <v>1.1879386363489099E-13</v>
      </c>
      <c r="R6" s="19">
        <v>1.3100631690576799E-13</v>
      </c>
      <c r="S6" s="19">
        <v>1.1746159600534101E-13</v>
      </c>
      <c r="T6" s="19">
        <v>1.3100631690576799E-13</v>
      </c>
      <c r="U6" s="19">
        <v>1.2034817586936601E-13</v>
      </c>
      <c r="V6" s="19">
        <v>1.5010215292932099E-13</v>
      </c>
      <c r="W6" s="19">
        <v>1.1957101975212901E-13</v>
      </c>
      <c r="X6" s="19">
        <v>1.1968204205459099E-13</v>
      </c>
      <c r="Y6" s="19">
        <v>1.5010215292932099E-13</v>
      </c>
      <c r="Z6" s="19">
        <v>1.1957101975212901E-13</v>
      </c>
      <c r="AA6" s="19">
        <v>1.19237952844741E-13</v>
      </c>
      <c r="AB6" s="19">
        <v>1.4865886299730801E-13</v>
      </c>
      <c r="AC6" s="19">
        <v>1.1968204205459099E-13</v>
      </c>
      <c r="AD6" s="19">
        <v>1.2045919817182901E-13</v>
      </c>
      <c r="AE6" s="19">
        <v>1.5010215292932099E-13</v>
      </c>
      <c r="AF6" s="19">
        <v>1.1957101975212901E-13</v>
      </c>
      <c r="AG6" s="19">
        <v>1.2045919817182901E-13</v>
      </c>
      <c r="AH6" s="19">
        <v>1.5010215292932099E-13</v>
      </c>
      <c r="AI6" s="19">
        <v>1.1957101975212901E-13</v>
      </c>
    </row>
    <row r="7" spans="1:35" x14ac:dyDescent="0.45">
      <c r="A7" s="19">
        <v>1.1823875212257899E-13</v>
      </c>
      <c r="B7" s="19">
        <v>1.2800871473927999E-13</v>
      </c>
      <c r="C7" s="19">
        <v>1.17572618307804E-13</v>
      </c>
      <c r="D7" s="19">
        <v>1.2800871473927999E-13</v>
      </c>
      <c r="E7" s="19">
        <v>1.1801670751765399E-13</v>
      </c>
      <c r="F7" s="19">
        <v>1.2478906796786699E-13</v>
      </c>
      <c r="G7" s="19">
        <v>1.1979306435705401E-13</v>
      </c>
      <c r="H7" s="19">
        <v>1.2800871473927999E-13</v>
      </c>
      <c r="I7" s="19">
        <v>1.18127729820116E-13</v>
      </c>
      <c r="J7" s="19">
        <v>1.2800871473927999E-13</v>
      </c>
      <c r="K7" s="19">
        <v>1.21125331986604E-13</v>
      </c>
      <c r="L7" s="19">
        <v>1.27342580924505E-13</v>
      </c>
      <c r="M7" s="19">
        <v>1.20126131264441E-13</v>
      </c>
      <c r="N7" s="19">
        <v>1.27342580924505E-13</v>
      </c>
      <c r="O7" s="19">
        <v>1.21347376591529E-13</v>
      </c>
      <c r="P7" s="19">
        <v>1.2756462552943001E-13</v>
      </c>
      <c r="Q7" s="19">
        <v>1.1945999744966601E-13</v>
      </c>
      <c r="R7" s="19">
        <v>1.27342580924505E-13</v>
      </c>
      <c r="S7" s="19">
        <v>1.18127729820116E-13</v>
      </c>
      <c r="T7" s="19">
        <v>1.27342580924505E-13</v>
      </c>
      <c r="U7" s="19">
        <v>1.21347376591529E-13</v>
      </c>
      <c r="V7" s="19">
        <v>1.3977707880030701E-13</v>
      </c>
      <c r="W7" s="19">
        <v>1.19348975147204E-13</v>
      </c>
      <c r="X7" s="19">
        <v>1.2001510896197899E-13</v>
      </c>
      <c r="Y7" s="19">
        <v>1.3977707880030701E-13</v>
      </c>
      <c r="Z7" s="19">
        <v>1.19348975147204E-13</v>
      </c>
      <c r="AA7" s="19">
        <v>1.22901688826004E-13</v>
      </c>
      <c r="AB7" s="19">
        <v>1.3811174426336899E-13</v>
      </c>
      <c r="AC7" s="19">
        <v>1.1957101975212901E-13</v>
      </c>
      <c r="AD7" s="19">
        <v>1.2156942119645401E-13</v>
      </c>
      <c r="AE7" s="19">
        <v>1.3977707880030701E-13</v>
      </c>
      <c r="AF7" s="19">
        <v>1.19348975147204E-13</v>
      </c>
      <c r="AG7" s="19">
        <v>1.2156942119645401E-13</v>
      </c>
      <c r="AH7" s="19">
        <v>1.3977707880030701E-13</v>
      </c>
      <c r="AI7" s="19">
        <v>1.19348975147204E-13</v>
      </c>
    </row>
    <row r="8" spans="1:35" x14ac:dyDescent="0.45">
      <c r="A8" s="19">
        <v>1.1890488593735399E-13</v>
      </c>
      <c r="B8" s="19">
        <v>1.2678746941219199E-13</v>
      </c>
      <c r="C8" s="19">
        <v>1.1945999744966601E-13</v>
      </c>
      <c r="D8" s="19">
        <v>1.2678746941219199E-13</v>
      </c>
      <c r="E8" s="19">
        <v>1.1768364061026599E-13</v>
      </c>
      <c r="F8" s="19">
        <v>1.2356782264077899E-13</v>
      </c>
      <c r="G8" s="19">
        <v>1.1912693054227899E-13</v>
      </c>
      <c r="H8" s="19">
        <v>1.2678746941219199E-13</v>
      </c>
      <c r="I8" s="19">
        <v>1.1879386363489099E-13</v>
      </c>
      <c r="J8" s="19">
        <v>1.2678746941219199E-13</v>
      </c>
      <c r="K8" s="19">
        <v>1.2090328738167899E-13</v>
      </c>
      <c r="L8" s="19">
        <v>1.23456800338317E-13</v>
      </c>
      <c r="M8" s="19">
        <v>1.1945999744966601E-13</v>
      </c>
      <c r="N8" s="19">
        <v>1.23456800338317E-13</v>
      </c>
      <c r="O8" s="19">
        <v>1.1912693054227899E-13</v>
      </c>
      <c r="P8" s="19">
        <v>1.22346577313692E-13</v>
      </c>
      <c r="Q8" s="19">
        <v>1.2034817586936601E-13</v>
      </c>
      <c r="R8" s="19">
        <v>1.23456800338317E-13</v>
      </c>
      <c r="S8" s="19">
        <v>1.20570220474292E-13</v>
      </c>
      <c r="T8" s="19">
        <v>1.23456800338317E-13</v>
      </c>
      <c r="U8" s="19">
        <v>1.2068124277675401E-13</v>
      </c>
      <c r="V8" s="19">
        <v>1.29118937763905E-13</v>
      </c>
      <c r="W8" s="19">
        <v>1.1912693054227899E-13</v>
      </c>
      <c r="X8" s="19">
        <v>1.2179146580137899E-13</v>
      </c>
      <c r="Y8" s="19">
        <v>1.29118937763905E-13</v>
      </c>
      <c r="Z8" s="19">
        <v>1.1912693054227899E-13</v>
      </c>
      <c r="AA8" s="19">
        <v>1.2179146580137899E-13</v>
      </c>
      <c r="AB8" s="19">
        <v>1.31561428418081E-13</v>
      </c>
      <c r="AC8" s="19">
        <v>1.1945999744966601E-13</v>
      </c>
      <c r="AD8" s="19">
        <v>1.2101430968414201E-13</v>
      </c>
      <c r="AE8" s="19">
        <v>1.29118937763905E-13</v>
      </c>
      <c r="AF8" s="19">
        <v>1.1912693054227899E-13</v>
      </c>
      <c r="AG8" s="19">
        <v>1.2101430968414201E-13</v>
      </c>
      <c r="AH8" s="19">
        <v>1.29118937763905E-13</v>
      </c>
      <c r="AI8" s="19">
        <v>1.1912693054227899E-13</v>
      </c>
    </row>
    <row r="9" spans="1:35" x14ac:dyDescent="0.45">
      <c r="A9" s="19">
        <v>1.1857181902996601E-13</v>
      </c>
      <c r="B9" s="19">
        <v>1.26121335597417E-13</v>
      </c>
      <c r="C9" s="19">
        <v>1.1890488593735399E-13</v>
      </c>
      <c r="D9" s="19">
        <v>1.26121335597417E-13</v>
      </c>
      <c r="E9" s="19">
        <v>1.1912693054227899E-13</v>
      </c>
      <c r="F9" s="19">
        <v>1.25233157177717E-13</v>
      </c>
      <c r="G9" s="19">
        <v>1.1879386363489099E-13</v>
      </c>
      <c r="H9" s="19">
        <v>1.26121335597417E-13</v>
      </c>
      <c r="I9" s="19">
        <v>1.1945999744966601E-13</v>
      </c>
      <c r="J9" s="19">
        <v>1.26121335597417E-13</v>
      </c>
      <c r="K9" s="19">
        <v>1.2034817586936601E-13</v>
      </c>
      <c r="L9" s="19">
        <v>1.2512213487525499E-13</v>
      </c>
      <c r="M9" s="19">
        <v>1.2168044349891701E-13</v>
      </c>
      <c r="N9" s="19">
        <v>1.2512213487525499E-13</v>
      </c>
      <c r="O9" s="19">
        <v>1.1968204205459099E-13</v>
      </c>
      <c r="P9" s="19">
        <v>1.2534417948018E-13</v>
      </c>
      <c r="Q9" s="19">
        <v>1.19015908239816E-13</v>
      </c>
      <c r="R9" s="19">
        <v>1.2512213487525499E-13</v>
      </c>
      <c r="S9" s="19">
        <v>1.1834977442504101E-13</v>
      </c>
      <c r="T9" s="19">
        <v>1.2512213487525499E-13</v>
      </c>
      <c r="U9" s="19">
        <v>1.2068124277675401E-13</v>
      </c>
      <c r="V9" s="19">
        <v>1.34114941374718E-13</v>
      </c>
      <c r="W9" s="19">
        <v>1.1957101975212901E-13</v>
      </c>
      <c r="X9" s="19">
        <v>1.2045919817182901E-13</v>
      </c>
      <c r="Y9" s="19">
        <v>1.34114941374718E-13</v>
      </c>
      <c r="Z9" s="19">
        <v>1.1957101975212901E-13</v>
      </c>
      <c r="AA9" s="19">
        <v>1.1701750679549099E-13</v>
      </c>
      <c r="AB9" s="19">
        <v>1.3067324999837999E-13</v>
      </c>
      <c r="AC9" s="19">
        <v>1.19237952844741E-13</v>
      </c>
      <c r="AD9" s="19">
        <v>1.1801670751765399E-13</v>
      </c>
      <c r="AE9" s="19">
        <v>1.34114941374718E-13</v>
      </c>
      <c r="AF9" s="19">
        <v>1.1957101975212901E-13</v>
      </c>
      <c r="AG9" s="19">
        <v>1.1801670751765399E-13</v>
      </c>
      <c r="AH9" s="19">
        <v>1.34114941374718E-13</v>
      </c>
      <c r="AI9" s="19">
        <v>1.1957101975212901E-13</v>
      </c>
    </row>
    <row r="10" spans="1:35" x14ac:dyDescent="0.45">
      <c r="A10" s="19">
        <v>1.2045919817182901E-13</v>
      </c>
      <c r="B10" s="19">
        <v>1.24011911850629E-13</v>
      </c>
      <c r="C10" s="19">
        <v>1.21125331986604E-13</v>
      </c>
      <c r="D10" s="19">
        <v>1.24011911850629E-13</v>
      </c>
      <c r="E10" s="19">
        <v>1.1823875212257899E-13</v>
      </c>
      <c r="F10" s="19">
        <v>1.2423395645555499E-13</v>
      </c>
      <c r="G10" s="19">
        <v>1.18460796727504E-13</v>
      </c>
      <c r="H10" s="19">
        <v>1.24011911850629E-13</v>
      </c>
      <c r="I10" s="19">
        <v>1.1879386363489099E-13</v>
      </c>
      <c r="J10" s="19">
        <v>1.24011911850629E-13</v>
      </c>
      <c r="K10" s="19">
        <v>1.1957101975212901E-13</v>
      </c>
      <c r="L10" s="19">
        <v>1.2512213487525499E-13</v>
      </c>
      <c r="M10" s="19">
        <v>1.1790568521519099E-13</v>
      </c>
      <c r="N10" s="19">
        <v>1.2512213487525499E-13</v>
      </c>
      <c r="O10" s="19">
        <v>1.21125331986604E-13</v>
      </c>
      <c r="P10" s="19">
        <v>1.2623235789988E-13</v>
      </c>
      <c r="Q10" s="19">
        <v>1.1823875212257899E-13</v>
      </c>
      <c r="R10" s="19">
        <v>1.2512213487525499E-13</v>
      </c>
      <c r="S10" s="19">
        <v>1.17572618307804E-13</v>
      </c>
      <c r="T10" s="19">
        <v>1.2512213487525499E-13</v>
      </c>
      <c r="U10" s="19">
        <v>1.1979306435705401E-13</v>
      </c>
      <c r="V10" s="19">
        <v>1.2845280394913001E-13</v>
      </c>
      <c r="W10" s="19">
        <v>1.19348975147204E-13</v>
      </c>
      <c r="X10" s="19">
        <v>1.1979306435705401E-13</v>
      </c>
      <c r="Y10" s="19">
        <v>1.2845280394913001E-13</v>
      </c>
      <c r="Z10" s="19">
        <v>1.19348975147204E-13</v>
      </c>
      <c r="AA10" s="19">
        <v>1.19348975147204E-13</v>
      </c>
      <c r="AB10" s="19">
        <v>1.33337785257481E-13</v>
      </c>
      <c r="AC10" s="19">
        <v>1.1945999744966601E-13</v>
      </c>
      <c r="AD10" s="19">
        <v>1.1879386363489099E-13</v>
      </c>
      <c r="AE10" s="19">
        <v>1.2845280394913001E-13</v>
      </c>
      <c r="AF10" s="19">
        <v>1.19348975147204E-13</v>
      </c>
      <c r="AG10" s="19">
        <v>1.1879386363489099E-13</v>
      </c>
      <c r="AH10" s="19">
        <v>1.2845280394913001E-13</v>
      </c>
      <c r="AI10" s="19">
        <v>1.19348975147204E-13</v>
      </c>
    </row>
    <row r="11" spans="1:35" x14ac:dyDescent="0.45">
      <c r="A11" s="19">
        <v>1.20237153566904E-13</v>
      </c>
      <c r="B11" s="19">
        <v>1.26454402504805E-13</v>
      </c>
      <c r="C11" s="19">
        <v>1.2068124277675401E-13</v>
      </c>
      <c r="D11" s="19">
        <v>1.2800871473927999E-13</v>
      </c>
      <c r="E11" s="19">
        <v>1.18127729820116E-13</v>
      </c>
      <c r="F11" s="19">
        <v>1.2900791546144299E-13</v>
      </c>
      <c r="G11" s="19">
        <v>1.19015908239816E-13</v>
      </c>
      <c r="H11" s="19">
        <v>1.26454402504805E-13</v>
      </c>
      <c r="I11" s="19">
        <v>1.17572618307804E-13</v>
      </c>
      <c r="J11" s="19">
        <v>1.26454402504805E-13</v>
      </c>
      <c r="K11" s="19">
        <v>1.1912693054227899E-13</v>
      </c>
      <c r="L11" s="19">
        <v>1.2589929099249199E-13</v>
      </c>
      <c r="M11" s="19">
        <v>1.2168044349891701E-13</v>
      </c>
      <c r="N11" s="19">
        <v>1.2967404927621801E-13</v>
      </c>
      <c r="O11" s="19">
        <v>1.21347376591529E-13</v>
      </c>
      <c r="P11" s="19">
        <v>1.31450406115618E-13</v>
      </c>
      <c r="Q11" s="19">
        <v>1.1834977442504101E-13</v>
      </c>
      <c r="R11" s="19">
        <v>1.2589929099249199E-13</v>
      </c>
      <c r="S11" s="19">
        <v>1.1790568521519099E-13</v>
      </c>
      <c r="T11" s="19">
        <v>1.2589929099249199E-13</v>
      </c>
      <c r="U11" s="19">
        <v>1.1945999744966601E-13</v>
      </c>
      <c r="V11" s="19">
        <v>1.38444811170757E-13</v>
      </c>
      <c r="W11" s="19">
        <v>1.19237952844741E-13</v>
      </c>
      <c r="X11" s="19">
        <v>1.20570220474292E-13</v>
      </c>
      <c r="Y11" s="19">
        <v>1.38444811170757E-13</v>
      </c>
      <c r="Z11" s="19">
        <v>1.19237952844741E-13</v>
      </c>
      <c r="AA11" s="19">
        <v>1.18460796727504E-13</v>
      </c>
      <c r="AB11" s="19">
        <v>1.4954704141700801E-13</v>
      </c>
      <c r="AC11" s="19">
        <v>1.19237952844741E-13</v>
      </c>
      <c r="AD11" s="19">
        <v>1.2101430968414201E-13</v>
      </c>
      <c r="AE11" s="19">
        <v>1.38444811170757E-13</v>
      </c>
      <c r="AF11" s="19">
        <v>1.19237952844741E-13</v>
      </c>
      <c r="AG11" s="19">
        <v>1.2101430968414201E-13</v>
      </c>
      <c r="AH11" s="19">
        <v>1.38444811170757E-13</v>
      </c>
      <c r="AI11" s="19">
        <v>1.19237952844741E-13</v>
      </c>
    </row>
    <row r="12" spans="1:35" x14ac:dyDescent="0.45">
      <c r="A12" s="19">
        <v>1.17239551400416E-13</v>
      </c>
      <c r="B12" s="19">
        <v>1.35336186701806E-13</v>
      </c>
      <c r="C12" s="19">
        <v>1.1801670751765399E-13</v>
      </c>
      <c r="D12" s="19">
        <v>1.2922996006636799E-13</v>
      </c>
      <c r="E12" s="19">
        <v>1.19348975147204E-13</v>
      </c>
      <c r="F12" s="19">
        <v>1.2845280394913001E-13</v>
      </c>
      <c r="G12" s="19">
        <v>1.1790568521519099E-13</v>
      </c>
      <c r="H12" s="19">
        <v>1.35336186701806E-13</v>
      </c>
      <c r="I12" s="19">
        <v>1.19237952844741E-13</v>
      </c>
      <c r="J12" s="19">
        <v>1.35336186701806E-13</v>
      </c>
      <c r="K12" s="19">
        <v>1.1957101975212901E-13</v>
      </c>
      <c r="L12" s="19">
        <v>1.2889689315897999E-13</v>
      </c>
      <c r="M12" s="19">
        <v>1.19015908239816E-13</v>
      </c>
      <c r="N12" s="19">
        <v>1.2889689315897999E-13</v>
      </c>
      <c r="O12" s="19">
        <v>1.19015908239816E-13</v>
      </c>
      <c r="P12" s="19">
        <v>1.30007116183605E-13</v>
      </c>
      <c r="Q12" s="19">
        <v>1.19015908239816E-13</v>
      </c>
      <c r="R12" s="19">
        <v>1.2689849171465499E-13</v>
      </c>
      <c r="S12" s="19">
        <v>1.1879386363489099E-13</v>
      </c>
      <c r="T12" s="19">
        <v>1.2689849171465499E-13</v>
      </c>
      <c r="U12" s="19">
        <v>1.19348975147204E-13</v>
      </c>
      <c r="V12" s="19">
        <v>1.37112543541206E-13</v>
      </c>
      <c r="W12" s="19">
        <v>1.1945999744966601E-13</v>
      </c>
      <c r="X12" s="19">
        <v>1.2001510896197899E-13</v>
      </c>
      <c r="Y12" s="19">
        <v>1.37112543541206E-13</v>
      </c>
      <c r="Z12" s="19">
        <v>1.1945999744966601E-13</v>
      </c>
      <c r="AA12" s="19">
        <v>1.1857181902996601E-13</v>
      </c>
      <c r="AB12" s="19">
        <v>1.3788969965844399E-13</v>
      </c>
      <c r="AC12" s="19">
        <v>1.1912693054227899E-13</v>
      </c>
      <c r="AD12" s="19">
        <v>1.20237153566904E-13</v>
      </c>
      <c r="AE12" s="19">
        <v>1.37112543541206E-13</v>
      </c>
      <c r="AF12" s="19">
        <v>1.1945999744966601E-13</v>
      </c>
      <c r="AG12" s="19">
        <v>1.20237153566904E-13</v>
      </c>
      <c r="AH12" s="19">
        <v>1.37112543541206E-13</v>
      </c>
      <c r="AI12" s="19">
        <v>1.1945999744966601E-13</v>
      </c>
    </row>
    <row r="13" spans="1:35" x14ac:dyDescent="0.45">
      <c r="A13" s="19">
        <v>1.2045919817182901E-13</v>
      </c>
      <c r="B13" s="19">
        <v>1.2678746941219199E-13</v>
      </c>
      <c r="C13" s="19">
        <v>1.1868284133242901E-13</v>
      </c>
      <c r="D13" s="19">
        <v>1.2678746941219199E-13</v>
      </c>
      <c r="E13" s="19">
        <v>1.1857181902996601E-13</v>
      </c>
      <c r="F13" s="19">
        <v>1.2712053631957999E-13</v>
      </c>
      <c r="G13" s="19">
        <v>1.20126131264441E-13</v>
      </c>
      <c r="H13" s="19">
        <v>1.2678746941219199E-13</v>
      </c>
      <c r="I13" s="19">
        <v>1.1868284133242901E-13</v>
      </c>
      <c r="J13" s="19">
        <v>1.2678746941219199E-13</v>
      </c>
      <c r="K13" s="19">
        <v>1.20237153566904E-13</v>
      </c>
      <c r="L13" s="19">
        <v>1.2545520178264201E-13</v>
      </c>
      <c r="M13" s="19">
        <v>1.2090328738167899E-13</v>
      </c>
      <c r="N13" s="19">
        <v>1.2545520178264201E-13</v>
      </c>
      <c r="O13" s="19">
        <v>1.20237153566904E-13</v>
      </c>
      <c r="P13" s="19">
        <v>1.2656542480726701E-13</v>
      </c>
      <c r="Q13" s="19">
        <v>1.1890488593735399E-13</v>
      </c>
      <c r="R13" s="19">
        <v>1.2545520178264201E-13</v>
      </c>
      <c r="S13" s="19">
        <v>1.18460796727504E-13</v>
      </c>
      <c r="T13" s="19">
        <v>1.2545520178264201E-13</v>
      </c>
      <c r="U13" s="19">
        <v>1.21458398893992E-13</v>
      </c>
      <c r="V13" s="19">
        <v>1.34225963677181E-13</v>
      </c>
      <c r="W13" s="19">
        <v>1.1957101975212901E-13</v>
      </c>
      <c r="X13" s="19">
        <v>1.2034817586936601E-13</v>
      </c>
      <c r="Y13" s="19">
        <v>1.34225963677181E-13</v>
      </c>
      <c r="Z13" s="19">
        <v>1.1957101975212901E-13</v>
      </c>
      <c r="AA13" s="19">
        <v>1.20237153566904E-13</v>
      </c>
      <c r="AB13" s="19">
        <v>1.3700152123874399E-13</v>
      </c>
      <c r="AC13" s="19">
        <v>1.1945999744966601E-13</v>
      </c>
      <c r="AD13" s="19">
        <v>1.2090328738167899E-13</v>
      </c>
      <c r="AE13" s="19">
        <v>1.34225963677181E-13</v>
      </c>
      <c r="AF13" s="19">
        <v>1.1957101975212901E-13</v>
      </c>
      <c r="AG13" s="19">
        <v>1.2090328738167899E-13</v>
      </c>
      <c r="AH13" s="19">
        <v>1.34225963677181E-13</v>
      </c>
      <c r="AI13" s="19">
        <v>1.1957101975212901E-13</v>
      </c>
    </row>
    <row r="14" spans="1:35" x14ac:dyDescent="0.45">
      <c r="A14" s="19">
        <v>1.18460796727504E-13</v>
      </c>
      <c r="B14" s="19">
        <v>1.2267964422107899E-13</v>
      </c>
      <c r="C14" s="19">
        <v>1.1879386363489099E-13</v>
      </c>
      <c r="D14" s="19">
        <v>1.2267964422107899E-13</v>
      </c>
      <c r="E14" s="19">
        <v>1.18127729820116E-13</v>
      </c>
      <c r="F14" s="19">
        <v>1.2334577803585401E-13</v>
      </c>
      <c r="G14" s="19">
        <v>1.1945999744966601E-13</v>
      </c>
      <c r="H14" s="19">
        <v>1.2267964422107899E-13</v>
      </c>
      <c r="I14" s="19">
        <v>1.1879386363489099E-13</v>
      </c>
      <c r="J14" s="19">
        <v>1.2267964422107899E-13</v>
      </c>
      <c r="K14" s="19">
        <v>1.2045919817182901E-13</v>
      </c>
      <c r="L14" s="19">
        <v>1.2034817586936601E-13</v>
      </c>
      <c r="M14" s="19">
        <v>1.1957101975212901E-13</v>
      </c>
      <c r="N14" s="19">
        <v>1.19015908239816E-13</v>
      </c>
      <c r="O14" s="19">
        <v>1.2045919817182901E-13</v>
      </c>
      <c r="P14" s="19">
        <v>1.22901688826004E-13</v>
      </c>
      <c r="Q14" s="19">
        <v>1.1890488593735399E-13</v>
      </c>
      <c r="R14" s="19">
        <v>1.2034817586936601E-13</v>
      </c>
      <c r="S14" s="19">
        <v>1.20237153566904E-13</v>
      </c>
      <c r="T14" s="19">
        <v>1.2034817586936601E-13</v>
      </c>
      <c r="U14" s="19">
        <v>1.2001510896197899E-13</v>
      </c>
      <c r="V14" s="19">
        <v>1.2245759961615401E-13</v>
      </c>
      <c r="W14" s="19">
        <v>1.19237952844741E-13</v>
      </c>
      <c r="X14" s="19">
        <v>1.2045919817182901E-13</v>
      </c>
      <c r="Y14" s="19">
        <v>1.2245759961615401E-13</v>
      </c>
      <c r="Z14" s="19">
        <v>1.19237952844741E-13</v>
      </c>
      <c r="AA14" s="19">
        <v>1.1957101975212901E-13</v>
      </c>
      <c r="AB14" s="19">
        <v>1.2090328738167899E-13</v>
      </c>
      <c r="AC14" s="19">
        <v>1.1945999744966601E-13</v>
      </c>
      <c r="AD14" s="19">
        <v>1.2068124277675401E-13</v>
      </c>
      <c r="AE14" s="19">
        <v>1.2245759961615401E-13</v>
      </c>
      <c r="AF14" s="19">
        <v>1.19237952844741E-13</v>
      </c>
      <c r="AG14" s="19">
        <v>1.2068124277675401E-13</v>
      </c>
      <c r="AH14" s="19">
        <v>1.2245759961615401E-13</v>
      </c>
      <c r="AI14" s="19">
        <v>1.19237952844741E-13</v>
      </c>
    </row>
    <row r="15" spans="1:35" x14ac:dyDescent="0.45">
      <c r="A15" s="19">
        <v>1.1945999744966601E-13</v>
      </c>
      <c r="B15" s="19">
        <v>1.2745360322696701E-13</v>
      </c>
      <c r="C15" s="19">
        <v>1.19904086659516E-13</v>
      </c>
      <c r="D15" s="19">
        <v>1.2745360322696701E-13</v>
      </c>
      <c r="E15" s="19">
        <v>1.1957101975212901E-13</v>
      </c>
      <c r="F15" s="19">
        <v>1.3700152123874399E-13</v>
      </c>
      <c r="G15" s="19">
        <v>1.1945999744966601E-13</v>
      </c>
      <c r="H15" s="19">
        <v>1.2745360322696701E-13</v>
      </c>
      <c r="I15" s="19">
        <v>1.1868284133242901E-13</v>
      </c>
      <c r="J15" s="19">
        <v>1.2745360322696701E-13</v>
      </c>
      <c r="K15" s="19">
        <v>1.22568621918617E-13</v>
      </c>
      <c r="L15" s="19">
        <v>1.27675647831893E-13</v>
      </c>
      <c r="M15" s="19">
        <v>1.2190248810384201E-13</v>
      </c>
      <c r="N15" s="19">
        <v>1.27675647831893E-13</v>
      </c>
      <c r="O15" s="19">
        <v>1.18460796727504E-13</v>
      </c>
      <c r="P15" s="19">
        <v>1.27675647831893E-13</v>
      </c>
      <c r="Q15" s="19">
        <v>1.1912693054227899E-13</v>
      </c>
      <c r="R15" s="19">
        <v>1.27675647831893E-13</v>
      </c>
      <c r="S15" s="19">
        <v>1.1890488593735399E-13</v>
      </c>
      <c r="T15" s="19">
        <v>1.27675647831893E-13</v>
      </c>
      <c r="U15" s="19">
        <v>1.20237153566904E-13</v>
      </c>
      <c r="V15" s="19">
        <v>1.4055423491754401E-13</v>
      </c>
      <c r="W15" s="19">
        <v>1.1957101975212901E-13</v>
      </c>
      <c r="X15" s="19">
        <v>1.1957101975212901E-13</v>
      </c>
      <c r="Y15" s="19">
        <v>1.4055423491754401E-13</v>
      </c>
      <c r="Z15" s="19">
        <v>1.1957101975212901E-13</v>
      </c>
      <c r="AA15" s="19">
        <v>1.2279066652354201E-13</v>
      </c>
      <c r="AB15" s="19">
        <v>1.4288570326925699E-13</v>
      </c>
      <c r="AC15" s="19">
        <v>1.1912693054227899E-13</v>
      </c>
      <c r="AD15" s="19">
        <v>1.1945999744966601E-13</v>
      </c>
      <c r="AE15" s="19">
        <v>1.4055423491754401E-13</v>
      </c>
      <c r="AF15" s="19">
        <v>1.1957101975212901E-13</v>
      </c>
      <c r="AG15" s="19">
        <v>1.1945999744966601E-13</v>
      </c>
      <c r="AH15" s="19">
        <v>1.4055423491754401E-13</v>
      </c>
      <c r="AI15" s="19">
        <v>1.1957101975212901E-13</v>
      </c>
    </row>
    <row r="16" spans="1:35" x14ac:dyDescent="0.45">
      <c r="A16" s="19">
        <v>1.1823875212257899E-13</v>
      </c>
      <c r="B16" s="19">
        <v>1.23234755733392E-13</v>
      </c>
      <c r="C16" s="19">
        <v>1.19015908239816E-13</v>
      </c>
      <c r="D16" s="19">
        <v>1.23234755733392E-13</v>
      </c>
      <c r="E16" s="19">
        <v>1.1868284133242901E-13</v>
      </c>
      <c r="F16" s="19">
        <v>1.2634338020234201E-13</v>
      </c>
      <c r="G16" s="19">
        <v>1.17572618307804E-13</v>
      </c>
      <c r="H16" s="19">
        <v>1.23234755733392E-13</v>
      </c>
      <c r="I16" s="19">
        <v>1.1957101975212901E-13</v>
      </c>
      <c r="J16" s="19">
        <v>1.23234755733392E-13</v>
      </c>
      <c r="K16" s="19">
        <v>1.1945999744966601E-13</v>
      </c>
      <c r="L16" s="19">
        <v>1.25566224085105E-13</v>
      </c>
      <c r="M16" s="19">
        <v>1.21347376591529E-13</v>
      </c>
      <c r="N16" s="19">
        <v>1.25566224085105E-13</v>
      </c>
      <c r="O16" s="19">
        <v>1.19904086659516E-13</v>
      </c>
      <c r="P16" s="19">
        <v>1.22901688826004E-13</v>
      </c>
      <c r="Q16" s="19">
        <v>1.19348975147204E-13</v>
      </c>
      <c r="R16" s="19">
        <v>1.25566224085105E-13</v>
      </c>
      <c r="S16" s="19">
        <v>1.19348975147204E-13</v>
      </c>
      <c r="T16" s="19">
        <v>1.25566224085105E-13</v>
      </c>
      <c r="U16" s="19">
        <v>1.1968204205459099E-13</v>
      </c>
      <c r="V16" s="19">
        <v>1.2578826869003001E-13</v>
      </c>
      <c r="W16" s="19">
        <v>1.1945999744966601E-13</v>
      </c>
      <c r="X16" s="19">
        <v>1.1968204205459099E-13</v>
      </c>
      <c r="Y16" s="19">
        <v>1.2578826869003001E-13</v>
      </c>
      <c r="Z16" s="19">
        <v>1.1945999744966601E-13</v>
      </c>
      <c r="AA16" s="19">
        <v>1.2179146580137899E-13</v>
      </c>
      <c r="AB16" s="19">
        <v>1.28563826251593E-13</v>
      </c>
      <c r="AC16" s="19">
        <v>1.1912693054227899E-13</v>
      </c>
      <c r="AD16" s="19">
        <v>1.2034817586936601E-13</v>
      </c>
      <c r="AE16" s="19">
        <v>1.2578826869003001E-13</v>
      </c>
      <c r="AF16" s="19">
        <v>1.1945999744966601E-13</v>
      </c>
      <c r="AG16" s="19">
        <v>1.2034817586936601E-13</v>
      </c>
      <c r="AH16" s="19">
        <v>1.2578826869003001E-13</v>
      </c>
      <c r="AI16" s="19">
        <v>1.1945999744966601E-13</v>
      </c>
    </row>
    <row r="17" spans="1:35" x14ac:dyDescent="0.45">
      <c r="A17" s="19">
        <v>1.22235555011229E-13</v>
      </c>
      <c r="B17" s="19">
        <v>1.2623235789988E-13</v>
      </c>
      <c r="C17" s="19">
        <v>1.1801670751765399E-13</v>
      </c>
      <c r="D17" s="19">
        <v>1.2623235789988E-13</v>
      </c>
      <c r="E17" s="19">
        <v>1.17572618307804E-13</v>
      </c>
      <c r="F17" s="19">
        <v>1.3367085216486799E-13</v>
      </c>
      <c r="G17" s="19">
        <v>1.17572618307804E-13</v>
      </c>
      <c r="H17" s="19">
        <v>1.28230759344205E-13</v>
      </c>
      <c r="I17" s="19">
        <v>1.1779466291272901E-13</v>
      </c>
      <c r="J17" s="19">
        <v>1.28230759344205E-13</v>
      </c>
      <c r="K17" s="19">
        <v>1.1957101975212901E-13</v>
      </c>
      <c r="L17" s="19">
        <v>1.24011911850629E-13</v>
      </c>
      <c r="M17" s="19">
        <v>1.20237153566904E-13</v>
      </c>
      <c r="N17" s="19">
        <v>1.24011911850629E-13</v>
      </c>
      <c r="O17" s="19">
        <v>1.2123635428906699E-13</v>
      </c>
      <c r="P17" s="19">
        <v>1.2811973704174299E-13</v>
      </c>
      <c r="Q17" s="19">
        <v>1.1890488593735399E-13</v>
      </c>
      <c r="R17" s="19">
        <v>1.24011911850629E-13</v>
      </c>
      <c r="S17" s="19">
        <v>1.1868284133242901E-13</v>
      </c>
      <c r="T17" s="19">
        <v>1.24011911850629E-13</v>
      </c>
      <c r="U17" s="19">
        <v>1.1968204205459099E-13</v>
      </c>
      <c r="V17" s="19">
        <v>1.36335387423969E-13</v>
      </c>
      <c r="W17" s="19">
        <v>1.1945999744966601E-13</v>
      </c>
      <c r="X17" s="19">
        <v>1.2301271112846699E-13</v>
      </c>
      <c r="Y17" s="19">
        <v>1.36335387423969E-13</v>
      </c>
      <c r="Z17" s="19">
        <v>1.1945999744966601E-13</v>
      </c>
      <c r="AA17" s="19">
        <v>1.1968204205459099E-13</v>
      </c>
      <c r="AB17" s="19">
        <v>1.37445610448594E-13</v>
      </c>
      <c r="AC17" s="19">
        <v>1.19237952844741E-13</v>
      </c>
      <c r="AD17" s="19">
        <v>1.2334577803585401E-13</v>
      </c>
      <c r="AE17" s="19">
        <v>1.36335387423969E-13</v>
      </c>
      <c r="AF17" s="19">
        <v>1.1945999744966601E-13</v>
      </c>
      <c r="AG17" s="19">
        <v>1.2334577803585401E-13</v>
      </c>
      <c r="AH17" s="19">
        <v>1.36335387423969E-13</v>
      </c>
      <c r="AI17" s="19">
        <v>1.1945999744966601E-13</v>
      </c>
    </row>
    <row r="18" spans="1:35" x14ac:dyDescent="0.45">
      <c r="A18" s="19">
        <v>1.1801670751765399E-13</v>
      </c>
      <c r="B18" s="19">
        <v>1.3078427230084301E-13</v>
      </c>
      <c r="C18" s="19">
        <v>1.1979306435705401E-13</v>
      </c>
      <c r="D18" s="19">
        <v>1.3078427230084301E-13</v>
      </c>
      <c r="E18" s="19">
        <v>1.1834977442504101E-13</v>
      </c>
      <c r="F18" s="19">
        <v>1.33226762955018E-13</v>
      </c>
      <c r="G18" s="19">
        <v>1.1912693054227899E-13</v>
      </c>
      <c r="H18" s="19">
        <v>1.3078427230084301E-13</v>
      </c>
      <c r="I18" s="19">
        <v>1.1890488593735399E-13</v>
      </c>
      <c r="J18" s="19">
        <v>1.3078427230084301E-13</v>
      </c>
      <c r="K18" s="19">
        <v>1.2179146580137899E-13</v>
      </c>
      <c r="L18" s="19">
        <v>1.3056222769591801E-13</v>
      </c>
      <c r="M18" s="19">
        <v>1.2034817586936601E-13</v>
      </c>
      <c r="N18" s="19">
        <v>1.3100631690576799E-13</v>
      </c>
      <c r="O18" s="19">
        <v>1.1912693054227899E-13</v>
      </c>
      <c r="P18" s="19">
        <v>1.31228361510693E-13</v>
      </c>
      <c r="Q18" s="19">
        <v>1.19015908239816E-13</v>
      </c>
      <c r="R18" s="19">
        <v>1.3056222769591801E-13</v>
      </c>
      <c r="S18" s="19">
        <v>1.19015908239816E-13</v>
      </c>
      <c r="T18" s="19">
        <v>1.3056222769591801E-13</v>
      </c>
      <c r="U18" s="19">
        <v>1.2034817586936601E-13</v>
      </c>
      <c r="V18" s="19">
        <v>1.35669253609194E-13</v>
      </c>
      <c r="W18" s="19">
        <v>1.1957101975212901E-13</v>
      </c>
      <c r="X18" s="19">
        <v>1.2123635428906699E-13</v>
      </c>
      <c r="Y18" s="19">
        <v>1.35669253609194E-13</v>
      </c>
      <c r="Z18" s="19">
        <v>1.1957101975212901E-13</v>
      </c>
      <c r="AA18" s="19">
        <v>1.20570220474292E-13</v>
      </c>
      <c r="AB18" s="19">
        <v>1.39221967287994E-13</v>
      </c>
      <c r="AC18" s="19">
        <v>1.1968204205459099E-13</v>
      </c>
      <c r="AD18" s="19">
        <v>1.21347376591529E-13</v>
      </c>
      <c r="AE18" s="19">
        <v>1.35669253609194E-13</v>
      </c>
      <c r="AF18" s="19">
        <v>1.1957101975212901E-13</v>
      </c>
      <c r="AG18" s="19">
        <v>1.21347376591529E-13</v>
      </c>
      <c r="AH18" s="19">
        <v>1.35669253609194E-13</v>
      </c>
      <c r="AI18" s="19">
        <v>1.1957101975212901E-13</v>
      </c>
    </row>
    <row r="19" spans="1:35" x14ac:dyDescent="0.45">
      <c r="A19" s="19">
        <v>1.1868284133242901E-13</v>
      </c>
      <c r="B19" s="19">
        <v>1.29452004671293E-13</v>
      </c>
      <c r="C19" s="19">
        <v>1.18460796727504E-13</v>
      </c>
      <c r="D19" s="19">
        <v>1.29452004671293E-13</v>
      </c>
      <c r="E19" s="19">
        <v>1.1968204205459099E-13</v>
      </c>
      <c r="F19" s="19">
        <v>1.2845280394913001E-13</v>
      </c>
      <c r="G19" s="19">
        <v>1.19237952844741E-13</v>
      </c>
      <c r="H19" s="19">
        <v>1.29452004671293E-13</v>
      </c>
      <c r="I19" s="19">
        <v>1.20237153566904E-13</v>
      </c>
      <c r="J19" s="19">
        <v>1.29452004671293E-13</v>
      </c>
      <c r="K19" s="19">
        <v>1.19904086659516E-13</v>
      </c>
      <c r="L19" s="19">
        <v>1.3022916078853E-13</v>
      </c>
      <c r="M19" s="19">
        <v>1.2001510896197899E-13</v>
      </c>
      <c r="N19" s="19">
        <v>1.2889689315897999E-13</v>
      </c>
      <c r="O19" s="19">
        <v>1.1912693054227899E-13</v>
      </c>
      <c r="P19" s="19">
        <v>1.2301271112846699E-13</v>
      </c>
      <c r="Q19" s="19">
        <v>1.1890488593735399E-13</v>
      </c>
      <c r="R19" s="19">
        <v>1.3022916078853E-13</v>
      </c>
      <c r="S19" s="19">
        <v>1.1801670751765399E-13</v>
      </c>
      <c r="T19" s="19">
        <v>1.3022916078853E-13</v>
      </c>
      <c r="U19" s="19">
        <v>1.2001510896197899E-13</v>
      </c>
      <c r="V19" s="19">
        <v>1.2922996006636799E-13</v>
      </c>
      <c r="W19" s="19">
        <v>1.1957101975212901E-13</v>
      </c>
      <c r="X19" s="19">
        <v>1.2068124277675401E-13</v>
      </c>
      <c r="Y19" s="19">
        <v>1.2922996006636799E-13</v>
      </c>
      <c r="Z19" s="19">
        <v>1.1957101975212901E-13</v>
      </c>
      <c r="AA19" s="19">
        <v>1.2090328738167899E-13</v>
      </c>
      <c r="AB19" s="19">
        <v>1.3811174426336899E-13</v>
      </c>
      <c r="AC19" s="19">
        <v>1.1945999744966601E-13</v>
      </c>
      <c r="AD19" s="19">
        <v>1.20570220474292E-13</v>
      </c>
      <c r="AE19" s="19">
        <v>1.2922996006636799E-13</v>
      </c>
      <c r="AF19" s="19">
        <v>1.1957101975212901E-13</v>
      </c>
      <c r="AG19" s="19">
        <v>1.20570220474292E-13</v>
      </c>
      <c r="AH19" s="19">
        <v>1.2922996006636799E-13</v>
      </c>
      <c r="AI19" s="19">
        <v>1.1957101975212901E-13</v>
      </c>
    </row>
    <row r="20" spans="1:35" x14ac:dyDescent="0.45">
      <c r="A20" s="19">
        <v>1.21125331986604E-13</v>
      </c>
      <c r="B20" s="19">
        <v>1.3589129821411901E-13</v>
      </c>
      <c r="C20" s="19">
        <v>1.20570220474292E-13</v>
      </c>
      <c r="D20" s="19">
        <v>1.3589129821411901E-13</v>
      </c>
      <c r="E20" s="19">
        <v>1.2001510896197899E-13</v>
      </c>
      <c r="F20" s="19">
        <v>1.3589129821411901E-13</v>
      </c>
      <c r="G20" s="19">
        <v>1.19015908239816E-13</v>
      </c>
      <c r="H20" s="19">
        <v>1.42441614059407E-13</v>
      </c>
      <c r="I20" s="19">
        <v>1.1890488593735399E-13</v>
      </c>
      <c r="J20" s="19">
        <v>1.42441614059407E-13</v>
      </c>
      <c r="K20" s="19">
        <v>1.1979306435705401E-13</v>
      </c>
      <c r="L20" s="19">
        <v>1.33337785257481E-13</v>
      </c>
      <c r="M20" s="19">
        <v>1.1945999744966601E-13</v>
      </c>
      <c r="N20" s="19">
        <v>1.3822276656583199E-13</v>
      </c>
      <c r="O20" s="19">
        <v>1.1957101975212901E-13</v>
      </c>
      <c r="P20" s="19">
        <v>1.3067324999837999E-13</v>
      </c>
      <c r="Q20" s="19">
        <v>1.1968204205459099E-13</v>
      </c>
      <c r="R20" s="19">
        <v>1.33337785257481E-13</v>
      </c>
      <c r="S20" s="19">
        <v>1.18127729820116E-13</v>
      </c>
      <c r="T20" s="19">
        <v>1.33337785257481E-13</v>
      </c>
      <c r="U20" s="19">
        <v>1.2034817586936601E-13</v>
      </c>
      <c r="V20" s="19">
        <v>1.46660461552983E-13</v>
      </c>
      <c r="W20" s="19">
        <v>1.19237952844741E-13</v>
      </c>
      <c r="X20" s="19">
        <v>1.2101430968414201E-13</v>
      </c>
      <c r="Y20" s="19">
        <v>1.46660461552983E-13</v>
      </c>
      <c r="Z20" s="19">
        <v>1.19237952844741E-13</v>
      </c>
      <c r="AA20" s="19">
        <v>1.1879386363489099E-13</v>
      </c>
      <c r="AB20" s="19">
        <v>1.5754064719430901E-13</v>
      </c>
      <c r="AC20" s="19">
        <v>1.19237952844741E-13</v>
      </c>
      <c r="AD20" s="19">
        <v>1.19237952844741E-13</v>
      </c>
      <c r="AE20" s="19">
        <v>1.46660461552983E-13</v>
      </c>
      <c r="AF20" s="19">
        <v>1.19237952844741E-13</v>
      </c>
      <c r="AG20" s="19">
        <v>1.19237952844741E-13</v>
      </c>
      <c r="AH20" s="19">
        <v>1.46660461552983E-13</v>
      </c>
      <c r="AI20" s="19">
        <v>1.19237952844741E-13</v>
      </c>
    </row>
    <row r="21" spans="1:35" x14ac:dyDescent="0.45">
      <c r="A21" s="19">
        <v>1.1957101975212901E-13</v>
      </c>
      <c r="B21" s="19">
        <v>1.2811973704174299E-13</v>
      </c>
      <c r="C21" s="19">
        <v>1.19904086659516E-13</v>
      </c>
      <c r="D21" s="19">
        <v>1.2811973704174299E-13</v>
      </c>
      <c r="E21" s="19">
        <v>1.17572618307804E-13</v>
      </c>
      <c r="F21" s="19">
        <v>1.3100631690576799E-13</v>
      </c>
      <c r="G21" s="19">
        <v>1.18127729820116E-13</v>
      </c>
      <c r="H21" s="19">
        <v>1.2811973704174299E-13</v>
      </c>
      <c r="I21" s="19">
        <v>1.1857181902996601E-13</v>
      </c>
      <c r="J21" s="19">
        <v>1.2811973704174299E-13</v>
      </c>
      <c r="K21" s="19">
        <v>1.2045919817182901E-13</v>
      </c>
      <c r="L21" s="19">
        <v>1.2934098236883E-13</v>
      </c>
      <c r="M21" s="19">
        <v>1.2068124277675401E-13</v>
      </c>
      <c r="N21" s="19">
        <v>1.2934098236883E-13</v>
      </c>
      <c r="O21" s="19">
        <v>1.17350573702879E-13</v>
      </c>
      <c r="P21" s="19">
        <v>1.3467005288703101E-13</v>
      </c>
      <c r="Q21" s="19">
        <v>1.20570220474292E-13</v>
      </c>
      <c r="R21" s="19">
        <v>1.2934098236883E-13</v>
      </c>
      <c r="S21" s="19">
        <v>1.19015908239816E-13</v>
      </c>
      <c r="T21" s="19">
        <v>1.2934098236883E-13</v>
      </c>
      <c r="U21" s="19">
        <v>1.1945999744966601E-13</v>
      </c>
      <c r="V21" s="19">
        <v>1.54654067330284E-13</v>
      </c>
      <c r="W21" s="19">
        <v>1.1945999744966601E-13</v>
      </c>
      <c r="X21" s="19">
        <v>1.20126131264441E-13</v>
      </c>
      <c r="Y21" s="19">
        <v>1.54654067330284E-13</v>
      </c>
      <c r="Z21" s="19">
        <v>1.1945999744966601E-13</v>
      </c>
      <c r="AA21" s="19">
        <v>1.2190248810384201E-13</v>
      </c>
      <c r="AB21" s="19">
        <v>1.61426427780497E-13</v>
      </c>
      <c r="AC21" s="19">
        <v>1.1945999744966601E-13</v>
      </c>
      <c r="AD21" s="19">
        <v>1.2079226507921701E-13</v>
      </c>
      <c r="AE21" s="19">
        <v>1.54654067330284E-13</v>
      </c>
      <c r="AF21" s="19">
        <v>1.1945999744966601E-13</v>
      </c>
      <c r="AG21" s="19">
        <v>1.2079226507921701E-13</v>
      </c>
      <c r="AH21" s="19">
        <v>1.54654067330284E-13</v>
      </c>
      <c r="AI21" s="19">
        <v>1.1945999744966601E-13</v>
      </c>
    </row>
    <row r="22" spans="1:35" x14ac:dyDescent="0.45">
      <c r="A22" s="19">
        <v>1.19237952844741E-13</v>
      </c>
      <c r="B22" s="19">
        <v>1.23456800338317E-13</v>
      </c>
      <c r="C22" s="19">
        <v>1.1857181902996601E-13</v>
      </c>
      <c r="D22" s="19">
        <v>1.23456800338317E-13</v>
      </c>
      <c r="E22" s="19">
        <v>1.1801670751765399E-13</v>
      </c>
      <c r="F22" s="19">
        <v>1.23456800338317E-13</v>
      </c>
      <c r="G22" s="19">
        <v>1.1834977442504101E-13</v>
      </c>
      <c r="H22" s="19">
        <v>1.23456800338317E-13</v>
      </c>
      <c r="I22" s="19">
        <v>1.19237952844741E-13</v>
      </c>
      <c r="J22" s="19">
        <v>1.23456800338317E-13</v>
      </c>
      <c r="K22" s="19">
        <v>1.2001510896197899E-13</v>
      </c>
      <c r="L22" s="19">
        <v>1.22346577313692E-13</v>
      </c>
      <c r="M22" s="19">
        <v>1.21458398893992E-13</v>
      </c>
      <c r="N22" s="19">
        <v>1.22346577313692E-13</v>
      </c>
      <c r="O22" s="19">
        <v>1.1834977442504101E-13</v>
      </c>
      <c r="P22" s="19">
        <v>1.24011911850629E-13</v>
      </c>
      <c r="Q22" s="19">
        <v>1.1890488593735399E-13</v>
      </c>
      <c r="R22" s="19">
        <v>1.22346577313692E-13</v>
      </c>
      <c r="S22" s="19">
        <v>1.1857181902996601E-13</v>
      </c>
      <c r="T22" s="19">
        <v>1.22346577313692E-13</v>
      </c>
      <c r="U22" s="19">
        <v>1.1968204205459099E-13</v>
      </c>
      <c r="V22" s="19">
        <v>1.2867484855405501E-13</v>
      </c>
      <c r="W22" s="19">
        <v>1.1968204205459099E-13</v>
      </c>
      <c r="X22" s="19">
        <v>1.1968204205459099E-13</v>
      </c>
      <c r="Y22" s="19">
        <v>1.2867484855405501E-13</v>
      </c>
      <c r="Z22" s="19">
        <v>1.1968204205459099E-13</v>
      </c>
      <c r="AA22" s="19">
        <v>1.21458398893992E-13</v>
      </c>
      <c r="AB22" s="19">
        <v>1.2934098236883E-13</v>
      </c>
      <c r="AC22" s="19">
        <v>1.1968204205459099E-13</v>
      </c>
      <c r="AD22" s="19">
        <v>1.2090328738167899E-13</v>
      </c>
      <c r="AE22" s="19">
        <v>1.2867484855405501E-13</v>
      </c>
      <c r="AF22" s="19">
        <v>1.1968204205459099E-13</v>
      </c>
      <c r="AG22" s="19">
        <v>1.2090328738167899E-13</v>
      </c>
      <c r="AH22" s="19">
        <v>1.2867484855405501E-13</v>
      </c>
      <c r="AI22" s="19">
        <v>1.1968204205459099E-13</v>
      </c>
    </row>
    <row r="23" spans="1:35" x14ac:dyDescent="0.45">
      <c r="A23" s="19">
        <v>1.1912693054227899E-13</v>
      </c>
      <c r="B23" s="19">
        <v>1.3011813848606799E-13</v>
      </c>
      <c r="C23" s="19">
        <v>1.19348975147204E-13</v>
      </c>
      <c r="D23" s="19">
        <v>1.3011813848606799E-13</v>
      </c>
      <c r="E23" s="19">
        <v>1.19015908239816E-13</v>
      </c>
      <c r="F23" s="19">
        <v>1.2967404927621801E-13</v>
      </c>
      <c r="G23" s="19">
        <v>1.1968204205459099E-13</v>
      </c>
      <c r="H23" s="19">
        <v>1.3011813848606799E-13</v>
      </c>
      <c r="I23" s="19">
        <v>1.1957101975212901E-13</v>
      </c>
      <c r="J23" s="19">
        <v>1.3011813848606799E-13</v>
      </c>
      <c r="K23" s="19">
        <v>1.21125331986604E-13</v>
      </c>
      <c r="L23" s="19">
        <v>1.29452004671293E-13</v>
      </c>
      <c r="M23" s="19">
        <v>1.2034817586936601E-13</v>
      </c>
      <c r="N23" s="19">
        <v>1.2678746941219199E-13</v>
      </c>
      <c r="O23" s="19">
        <v>1.2034817586936601E-13</v>
      </c>
      <c r="P23" s="19">
        <v>1.2623235789988E-13</v>
      </c>
      <c r="Q23" s="19">
        <v>1.2001510896197899E-13</v>
      </c>
      <c r="R23" s="19">
        <v>1.29452004671293E-13</v>
      </c>
      <c r="S23" s="19">
        <v>1.1912693054227899E-13</v>
      </c>
      <c r="T23" s="19">
        <v>1.29452004671293E-13</v>
      </c>
      <c r="U23" s="19">
        <v>1.2156942119645401E-13</v>
      </c>
      <c r="V23" s="19">
        <v>1.3078427230084301E-13</v>
      </c>
      <c r="W23" s="19">
        <v>1.1912693054227899E-13</v>
      </c>
      <c r="X23" s="19">
        <v>1.20237153566904E-13</v>
      </c>
      <c r="Y23" s="19">
        <v>1.3078427230084301E-13</v>
      </c>
      <c r="Z23" s="19">
        <v>1.1912693054227899E-13</v>
      </c>
      <c r="AA23" s="19">
        <v>1.19904086659516E-13</v>
      </c>
      <c r="AB23" s="19">
        <v>1.3022916078853E-13</v>
      </c>
      <c r="AC23" s="19">
        <v>1.1945999744966601E-13</v>
      </c>
      <c r="AD23" s="19">
        <v>1.1912693054227899E-13</v>
      </c>
      <c r="AE23" s="19">
        <v>1.3078427230084301E-13</v>
      </c>
      <c r="AF23" s="19">
        <v>1.1912693054227899E-13</v>
      </c>
      <c r="AG23" s="19">
        <v>1.1912693054227899E-13</v>
      </c>
      <c r="AH23" s="19">
        <v>1.3078427230084301E-13</v>
      </c>
      <c r="AI23" s="19">
        <v>1.1912693054227899E-13</v>
      </c>
    </row>
    <row r="24" spans="1:35" x14ac:dyDescent="0.45">
      <c r="A24" s="19">
        <v>1.1912693054227899E-13</v>
      </c>
      <c r="B24" s="19">
        <v>1.2545520178264201E-13</v>
      </c>
      <c r="C24" s="19">
        <v>1.19904086659516E-13</v>
      </c>
      <c r="D24" s="19">
        <v>1.2545520178264201E-13</v>
      </c>
      <c r="E24" s="19">
        <v>1.19237952844741E-13</v>
      </c>
      <c r="F24" s="19">
        <v>1.2589929099249199E-13</v>
      </c>
      <c r="G24" s="19">
        <v>1.1823875212257899E-13</v>
      </c>
      <c r="H24" s="19">
        <v>1.2545520178264201E-13</v>
      </c>
      <c r="I24" s="19">
        <v>1.19904086659516E-13</v>
      </c>
      <c r="J24" s="19">
        <v>1.2545520178264201E-13</v>
      </c>
      <c r="K24" s="19">
        <v>1.1957101975212901E-13</v>
      </c>
      <c r="L24" s="19">
        <v>1.28563826251593E-13</v>
      </c>
      <c r="M24" s="19">
        <v>1.20570220474292E-13</v>
      </c>
      <c r="N24" s="19">
        <v>1.24344978758017E-13</v>
      </c>
      <c r="O24" s="19">
        <v>1.2179146580137899E-13</v>
      </c>
      <c r="P24" s="19">
        <v>1.2745360322696701E-13</v>
      </c>
      <c r="Q24" s="19">
        <v>1.2001510896197899E-13</v>
      </c>
      <c r="R24" s="19">
        <v>1.24344978758017E-13</v>
      </c>
      <c r="S24" s="19">
        <v>1.2001510896197899E-13</v>
      </c>
      <c r="T24" s="19">
        <v>1.24344978758017E-13</v>
      </c>
      <c r="U24" s="19">
        <v>1.2090328738167899E-13</v>
      </c>
      <c r="V24" s="19">
        <v>1.33226762955018E-13</v>
      </c>
      <c r="W24" s="19">
        <v>1.19237952844741E-13</v>
      </c>
      <c r="X24" s="19">
        <v>1.1979306435705401E-13</v>
      </c>
      <c r="Y24" s="19">
        <v>1.33226762955018E-13</v>
      </c>
      <c r="Z24" s="19">
        <v>1.19237952844741E-13</v>
      </c>
      <c r="AA24" s="19">
        <v>1.2090328738167899E-13</v>
      </c>
      <c r="AB24" s="19">
        <v>1.36557432028894E-13</v>
      </c>
      <c r="AC24" s="19">
        <v>1.1968204205459099E-13</v>
      </c>
      <c r="AD24" s="19">
        <v>1.1912693054227899E-13</v>
      </c>
      <c r="AE24" s="19">
        <v>1.33226762955018E-13</v>
      </c>
      <c r="AF24" s="19">
        <v>1.19237952844741E-13</v>
      </c>
      <c r="AG24" s="19">
        <v>1.1912693054227899E-13</v>
      </c>
      <c r="AH24" s="19">
        <v>1.33226762955018E-13</v>
      </c>
      <c r="AI24" s="19">
        <v>1.19237952844741E-13</v>
      </c>
    </row>
    <row r="25" spans="1:35" x14ac:dyDescent="0.45">
      <c r="A25" s="19">
        <v>1.19348975147204E-13</v>
      </c>
      <c r="B25" s="19">
        <v>1.31450406115618E-13</v>
      </c>
      <c r="C25" s="19">
        <v>1.1979306435705401E-13</v>
      </c>
      <c r="D25" s="19">
        <v>1.32338584535318E-13</v>
      </c>
      <c r="E25" s="19">
        <v>1.1945999744966601E-13</v>
      </c>
      <c r="F25" s="19">
        <v>1.3200551762793101E-13</v>
      </c>
      <c r="G25" s="19">
        <v>1.1957101975212901E-13</v>
      </c>
      <c r="H25" s="19">
        <v>1.3278267374516799E-13</v>
      </c>
      <c r="I25" s="19">
        <v>1.1834977442504101E-13</v>
      </c>
      <c r="J25" s="19">
        <v>1.3278267374516799E-13</v>
      </c>
      <c r="K25" s="19">
        <v>1.2168044349891701E-13</v>
      </c>
      <c r="L25" s="19">
        <v>1.2867484855405501E-13</v>
      </c>
      <c r="M25" s="19">
        <v>1.2034817586936601E-13</v>
      </c>
      <c r="N25" s="19">
        <v>1.2867484855405501E-13</v>
      </c>
      <c r="O25" s="19">
        <v>1.1879386363489099E-13</v>
      </c>
      <c r="P25" s="19">
        <v>1.2567724638756699E-13</v>
      </c>
      <c r="Q25" s="19">
        <v>1.2001510896197899E-13</v>
      </c>
      <c r="R25" s="19">
        <v>1.2867484855405501E-13</v>
      </c>
      <c r="S25" s="19">
        <v>1.19348975147204E-13</v>
      </c>
      <c r="T25" s="19">
        <v>1.2867484855405501E-13</v>
      </c>
      <c r="U25" s="19">
        <v>1.2079226507921701E-13</v>
      </c>
      <c r="V25" s="19">
        <v>1.40332190312619E-13</v>
      </c>
      <c r="W25" s="19">
        <v>1.19237952844741E-13</v>
      </c>
      <c r="X25" s="19">
        <v>1.2101430968414201E-13</v>
      </c>
      <c r="Y25" s="19">
        <v>1.40332190312619E-13</v>
      </c>
      <c r="Z25" s="19">
        <v>1.19237952844741E-13</v>
      </c>
      <c r="AA25" s="19">
        <v>1.19237952844741E-13</v>
      </c>
      <c r="AB25" s="19">
        <v>1.3788969965844399E-13</v>
      </c>
      <c r="AC25" s="19">
        <v>1.1912693054227899E-13</v>
      </c>
      <c r="AD25" s="19">
        <v>1.2156942119645401E-13</v>
      </c>
      <c r="AE25" s="19">
        <v>1.40332190312619E-13</v>
      </c>
      <c r="AF25" s="19">
        <v>1.19237952844741E-13</v>
      </c>
      <c r="AG25" s="19">
        <v>1.2156942119645401E-13</v>
      </c>
      <c r="AH25" s="19">
        <v>1.40332190312619E-13</v>
      </c>
      <c r="AI25" s="19">
        <v>1.19237952844741E-13</v>
      </c>
    </row>
    <row r="26" spans="1:35" x14ac:dyDescent="0.45">
      <c r="A26" s="19">
        <v>1.19237952844741E-13</v>
      </c>
      <c r="B26" s="19">
        <v>1.25566224085105E-13</v>
      </c>
      <c r="C26" s="19">
        <v>1.18460796727504E-13</v>
      </c>
      <c r="D26" s="19">
        <v>1.25566224085105E-13</v>
      </c>
      <c r="E26" s="19">
        <v>1.18127729820116E-13</v>
      </c>
      <c r="F26" s="19">
        <v>1.2689849171465499E-13</v>
      </c>
      <c r="G26" s="19">
        <v>1.17572618307804E-13</v>
      </c>
      <c r="H26" s="19">
        <v>1.25566224085105E-13</v>
      </c>
      <c r="I26" s="19">
        <v>1.19904086659516E-13</v>
      </c>
      <c r="J26" s="19">
        <v>1.25566224085105E-13</v>
      </c>
      <c r="K26" s="19">
        <v>1.1890488593735399E-13</v>
      </c>
      <c r="L26" s="19">
        <v>1.2967404927621801E-13</v>
      </c>
      <c r="M26" s="19">
        <v>1.2168044349891701E-13</v>
      </c>
      <c r="N26" s="19">
        <v>1.2967404927621801E-13</v>
      </c>
      <c r="O26" s="19">
        <v>1.24011911850629E-13</v>
      </c>
      <c r="P26" s="19">
        <v>1.2512213487525499E-13</v>
      </c>
      <c r="Q26" s="19">
        <v>1.1746159600534101E-13</v>
      </c>
      <c r="R26" s="19">
        <v>1.2967404927621801E-13</v>
      </c>
      <c r="S26" s="19">
        <v>1.1879386363489099E-13</v>
      </c>
      <c r="T26" s="19">
        <v>1.2967404927621801E-13</v>
      </c>
      <c r="U26" s="19">
        <v>1.2168044349891701E-13</v>
      </c>
      <c r="V26" s="19">
        <v>1.2778667013435499E-13</v>
      </c>
      <c r="W26" s="19">
        <v>1.19348975147204E-13</v>
      </c>
      <c r="X26" s="19">
        <v>1.20126131264441E-13</v>
      </c>
      <c r="Y26" s="19">
        <v>1.2778667013435499E-13</v>
      </c>
      <c r="Z26" s="19">
        <v>1.19348975147204E-13</v>
      </c>
      <c r="AA26" s="19">
        <v>1.2034817586936601E-13</v>
      </c>
      <c r="AB26" s="19">
        <v>1.25011112572792E-13</v>
      </c>
      <c r="AC26" s="19">
        <v>1.19348975147204E-13</v>
      </c>
      <c r="AD26" s="19">
        <v>1.2001510896197899E-13</v>
      </c>
      <c r="AE26" s="19">
        <v>1.2778667013435499E-13</v>
      </c>
      <c r="AF26" s="19">
        <v>1.19348975147204E-13</v>
      </c>
      <c r="AG26" s="19">
        <v>1.2001510896197899E-13</v>
      </c>
      <c r="AH26" s="19">
        <v>1.2778667013435499E-13</v>
      </c>
      <c r="AI26" s="19">
        <v>1.19348975147204E-13</v>
      </c>
    </row>
    <row r="27" spans="1:35" x14ac:dyDescent="0.45">
      <c r="A27" s="19">
        <v>1.1868284133242901E-13</v>
      </c>
      <c r="B27" s="19">
        <v>1.3078427230084301E-13</v>
      </c>
      <c r="C27" s="19">
        <v>1.2123635428906699E-13</v>
      </c>
      <c r="D27" s="19">
        <v>1.2723155862204201E-13</v>
      </c>
      <c r="E27" s="19">
        <v>1.1957101975212901E-13</v>
      </c>
      <c r="F27" s="19">
        <v>1.2811973704174299E-13</v>
      </c>
      <c r="G27" s="19">
        <v>1.2079226507921701E-13</v>
      </c>
      <c r="H27" s="19">
        <v>1.3078427230084301E-13</v>
      </c>
      <c r="I27" s="19">
        <v>1.1834977442504101E-13</v>
      </c>
      <c r="J27" s="19">
        <v>1.3078427230084301E-13</v>
      </c>
      <c r="K27" s="19">
        <v>1.2101430968414201E-13</v>
      </c>
      <c r="L27" s="19">
        <v>1.3067324999837999E-13</v>
      </c>
      <c r="M27" s="19">
        <v>1.19237952844741E-13</v>
      </c>
      <c r="N27" s="19">
        <v>1.3067324999837999E-13</v>
      </c>
      <c r="O27" s="19">
        <v>1.2101430968414201E-13</v>
      </c>
      <c r="P27" s="19">
        <v>1.29118937763905E-13</v>
      </c>
      <c r="Q27" s="19">
        <v>1.17239551400416E-13</v>
      </c>
      <c r="R27" s="19">
        <v>1.2889689315897999E-13</v>
      </c>
      <c r="S27" s="19">
        <v>1.1834977442504101E-13</v>
      </c>
      <c r="T27" s="19">
        <v>1.2889689315897999E-13</v>
      </c>
      <c r="U27" s="19">
        <v>1.2068124277675401E-13</v>
      </c>
      <c r="V27" s="19">
        <v>1.34448008282106E-13</v>
      </c>
      <c r="W27" s="19">
        <v>1.19348975147204E-13</v>
      </c>
      <c r="X27" s="19">
        <v>1.2068124277675401E-13</v>
      </c>
      <c r="Y27" s="19">
        <v>1.34448008282106E-13</v>
      </c>
      <c r="Z27" s="19">
        <v>1.19348975147204E-13</v>
      </c>
      <c r="AA27" s="19">
        <v>1.2034817586936601E-13</v>
      </c>
      <c r="AB27" s="19">
        <v>1.3666845433135599E-13</v>
      </c>
      <c r="AC27" s="19">
        <v>1.1912693054227899E-13</v>
      </c>
      <c r="AD27" s="19">
        <v>1.21125331986604E-13</v>
      </c>
      <c r="AE27" s="19">
        <v>1.34448008282106E-13</v>
      </c>
      <c r="AF27" s="19">
        <v>1.19348975147204E-13</v>
      </c>
      <c r="AG27" s="19">
        <v>1.21125331986604E-13</v>
      </c>
      <c r="AH27" s="19">
        <v>1.34448008282106E-13</v>
      </c>
      <c r="AI27" s="19">
        <v>1.19348975147204E-13</v>
      </c>
    </row>
    <row r="28" spans="1:35" x14ac:dyDescent="0.45">
      <c r="A28" s="19">
        <v>1.1879386363489099E-13</v>
      </c>
      <c r="B28" s="19">
        <v>1.26454402504805E-13</v>
      </c>
      <c r="C28" s="19">
        <v>1.19015908239816E-13</v>
      </c>
      <c r="D28" s="19">
        <v>1.26454402504805E-13</v>
      </c>
      <c r="E28" s="19">
        <v>1.17572618307804E-13</v>
      </c>
      <c r="F28" s="19">
        <v>1.2623235789988E-13</v>
      </c>
      <c r="G28" s="19">
        <v>1.1834977442504101E-13</v>
      </c>
      <c r="H28" s="19">
        <v>1.26454402504805E-13</v>
      </c>
      <c r="I28" s="19">
        <v>1.1823875212257899E-13</v>
      </c>
      <c r="J28" s="19">
        <v>1.26454402504805E-13</v>
      </c>
      <c r="K28" s="19">
        <v>1.20237153566904E-13</v>
      </c>
      <c r="L28" s="19">
        <v>1.2279066652354201E-13</v>
      </c>
      <c r="M28" s="19">
        <v>1.19904086659516E-13</v>
      </c>
      <c r="N28" s="19">
        <v>1.2279066652354201E-13</v>
      </c>
      <c r="O28" s="19">
        <v>1.1823875212257899E-13</v>
      </c>
      <c r="P28" s="19">
        <v>1.23123733430929E-13</v>
      </c>
      <c r="Q28" s="19">
        <v>1.18127729820116E-13</v>
      </c>
      <c r="R28" s="19">
        <v>1.2279066652354201E-13</v>
      </c>
      <c r="S28" s="19">
        <v>1.1857181902996601E-13</v>
      </c>
      <c r="T28" s="19">
        <v>1.2279066652354201E-13</v>
      </c>
      <c r="U28" s="19">
        <v>1.2034817586936601E-13</v>
      </c>
      <c r="V28" s="19">
        <v>1.2601031329495499E-13</v>
      </c>
      <c r="W28" s="19">
        <v>1.1945999744966601E-13</v>
      </c>
      <c r="X28" s="19">
        <v>1.2034817586936601E-13</v>
      </c>
      <c r="Y28" s="19">
        <v>1.2601031329495499E-13</v>
      </c>
      <c r="Z28" s="19">
        <v>1.1945999744966601E-13</v>
      </c>
      <c r="AA28" s="19">
        <v>1.21347376591529E-13</v>
      </c>
      <c r="AB28" s="19">
        <v>1.2978507157867999E-13</v>
      </c>
      <c r="AC28" s="19">
        <v>1.19348975147204E-13</v>
      </c>
      <c r="AD28" s="19">
        <v>1.1957101975212901E-13</v>
      </c>
      <c r="AE28" s="19">
        <v>1.2601031329495499E-13</v>
      </c>
      <c r="AF28" s="19">
        <v>1.1945999744966601E-13</v>
      </c>
      <c r="AG28" s="19">
        <v>1.1957101975212901E-13</v>
      </c>
      <c r="AH28" s="19">
        <v>1.2601031329495499E-13</v>
      </c>
      <c r="AI28" s="19">
        <v>1.1945999744966601E-13</v>
      </c>
    </row>
    <row r="29" spans="1:35" x14ac:dyDescent="0.45">
      <c r="A29" s="19">
        <v>1.2079226507921701E-13</v>
      </c>
      <c r="B29" s="19">
        <v>1.2101430968414201E-13</v>
      </c>
      <c r="C29" s="19">
        <v>1.2045919817182901E-13</v>
      </c>
      <c r="D29" s="19">
        <v>1.2101430968414201E-13</v>
      </c>
      <c r="E29" s="19">
        <v>1.2034817586936601E-13</v>
      </c>
      <c r="F29" s="19">
        <v>1.2279066652354201E-13</v>
      </c>
      <c r="G29" s="19">
        <v>1.1879386363489099E-13</v>
      </c>
      <c r="H29" s="19">
        <v>1.2101430968414201E-13</v>
      </c>
      <c r="I29" s="19">
        <v>1.19904086659516E-13</v>
      </c>
      <c r="J29" s="19">
        <v>1.2101430968414201E-13</v>
      </c>
      <c r="K29" s="19">
        <v>1.20570220474292E-13</v>
      </c>
      <c r="L29" s="19">
        <v>1.2123635428906699E-13</v>
      </c>
      <c r="M29" s="19">
        <v>1.2079226507921701E-13</v>
      </c>
      <c r="N29" s="19">
        <v>1.2123635428906699E-13</v>
      </c>
      <c r="O29" s="19">
        <v>1.2079226507921701E-13</v>
      </c>
      <c r="P29" s="19">
        <v>1.2090328738167899E-13</v>
      </c>
      <c r="Q29" s="19">
        <v>1.1801670751765399E-13</v>
      </c>
      <c r="R29" s="19">
        <v>1.2123635428906699E-13</v>
      </c>
      <c r="S29" s="19">
        <v>1.1957101975212901E-13</v>
      </c>
      <c r="T29" s="19">
        <v>1.2123635428906699E-13</v>
      </c>
      <c r="U29" s="19">
        <v>1.19348975147204E-13</v>
      </c>
      <c r="V29" s="19">
        <v>1.2101430968414201E-13</v>
      </c>
      <c r="W29" s="19">
        <v>1.1979306435705401E-13</v>
      </c>
      <c r="X29" s="19">
        <v>1.1912693054227899E-13</v>
      </c>
      <c r="Y29" s="19">
        <v>1.2101430968414201E-13</v>
      </c>
      <c r="Z29" s="19">
        <v>1.1979306435705401E-13</v>
      </c>
      <c r="AA29" s="19">
        <v>1.1912693054227899E-13</v>
      </c>
      <c r="AB29" s="19">
        <v>1.2179146580137899E-13</v>
      </c>
      <c r="AC29" s="19">
        <v>1.19348975147204E-13</v>
      </c>
      <c r="AD29" s="19">
        <v>1.2034817586936601E-13</v>
      </c>
      <c r="AE29" s="19">
        <v>1.2101430968414201E-13</v>
      </c>
      <c r="AF29" s="19">
        <v>1.1979306435705401E-13</v>
      </c>
      <c r="AG29" s="19">
        <v>1.2034817586936601E-13</v>
      </c>
      <c r="AH29" s="19">
        <v>1.2101430968414201E-13</v>
      </c>
      <c r="AI29" s="19">
        <v>1.1979306435705401E-13</v>
      </c>
    </row>
    <row r="30" spans="1:35" x14ac:dyDescent="0.45">
      <c r="A30" s="19">
        <v>1.21347376591529E-13</v>
      </c>
      <c r="B30" s="19">
        <v>1.3777867735598099E-13</v>
      </c>
      <c r="C30" s="19">
        <v>1.1879386363489099E-13</v>
      </c>
      <c r="D30" s="19">
        <v>1.3777867735598099E-13</v>
      </c>
      <c r="E30" s="19">
        <v>1.18127729820116E-13</v>
      </c>
      <c r="F30" s="19">
        <v>1.4188650254709501E-13</v>
      </c>
      <c r="G30" s="19">
        <v>1.1768364061026599E-13</v>
      </c>
      <c r="H30" s="19">
        <v>1.3777867735598099E-13</v>
      </c>
      <c r="I30" s="19">
        <v>1.1879386363489099E-13</v>
      </c>
      <c r="J30" s="19">
        <v>1.3777867735598099E-13</v>
      </c>
      <c r="K30" s="19">
        <v>1.2001510896197899E-13</v>
      </c>
      <c r="L30" s="19">
        <v>1.33559829862406E-13</v>
      </c>
      <c r="M30" s="19">
        <v>1.1979306435705401E-13</v>
      </c>
      <c r="N30" s="19">
        <v>1.30895294603305E-13</v>
      </c>
      <c r="O30" s="19">
        <v>1.2101430968414201E-13</v>
      </c>
      <c r="P30" s="19">
        <v>1.2800871473927999E-13</v>
      </c>
      <c r="Q30" s="19">
        <v>1.1834977442504101E-13</v>
      </c>
      <c r="R30" s="19">
        <v>1.33559829862406E-13</v>
      </c>
      <c r="S30" s="19">
        <v>1.1790568521519099E-13</v>
      </c>
      <c r="T30" s="19">
        <v>1.33559829862406E-13</v>
      </c>
      <c r="U30" s="19">
        <v>1.2001510896197899E-13</v>
      </c>
      <c r="V30" s="19">
        <v>1.5487611193520901E-13</v>
      </c>
      <c r="W30" s="19">
        <v>1.19348975147204E-13</v>
      </c>
      <c r="X30" s="19">
        <v>1.1979306435705401E-13</v>
      </c>
      <c r="Y30" s="19">
        <v>1.5487611193520901E-13</v>
      </c>
      <c r="Z30" s="19">
        <v>1.19348975147204E-13</v>
      </c>
      <c r="AA30" s="19">
        <v>1.2045919817182901E-13</v>
      </c>
      <c r="AB30" s="19">
        <v>1.5087930904655799E-13</v>
      </c>
      <c r="AC30" s="19">
        <v>1.19348975147204E-13</v>
      </c>
      <c r="AD30" s="19">
        <v>1.1857181902996601E-13</v>
      </c>
      <c r="AE30" s="19">
        <v>1.5487611193520901E-13</v>
      </c>
      <c r="AF30" s="19">
        <v>1.19348975147204E-13</v>
      </c>
      <c r="AG30" s="19">
        <v>1.1857181902996601E-13</v>
      </c>
      <c r="AH30" s="19">
        <v>1.5487611193520901E-13</v>
      </c>
      <c r="AI30" s="19">
        <v>1.19348975147204E-13</v>
      </c>
    </row>
    <row r="31" spans="1:35" x14ac:dyDescent="0.45">
      <c r="A31" s="19">
        <v>1.20237153566904E-13</v>
      </c>
      <c r="B31" s="19">
        <v>1.2922996006636799E-13</v>
      </c>
      <c r="C31" s="19">
        <v>1.20237153566904E-13</v>
      </c>
      <c r="D31" s="19">
        <v>1.2922996006636799E-13</v>
      </c>
      <c r="E31" s="19">
        <v>1.19237952844741E-13</v>
      </c>
      <c r="F31" s="19">
        <v>1.2989609388114301E-13</v>
      </c>
      <c r="G31" s="19">
        <v>1.18127729820116E-13</v>
      </c>
      <c r="H31" s="19">
        <v>1.2922996006636799E-13</v>
      </c>
      <c r="I31" s="19">
        <v>1.1979306435705401E-13</v>
      </c>
      <c r="J31" s="19">
        <v>1.2922996006636799E-13</v>
      </c>
      <c r="K31" s="19">
        <v>1.2101430968414201E-13</v>
      </c>
      <c r="L31" s="19">
        <v>1.25233157177717E-13</v>
      </c>
      <c r="M31" s="19">
        <v>1.1890488593735399E-13</v>
      </c>
      <c r="N31" s="19">
        <v>1.25233157177717E-13</v>
      </c>
      <c r="O31" s="19">
        <v>1.2101430968414201E-13</v>
      </c>
      <c r="P31" s="19">
        <v>1.2445600106048E-13</v>
      </c>
      <c r="Q31" s="19">
        <v>1.1890488593735399E-13</v>
      </c>
      <c r="R31" s="19">
        <v>1.25233157177717E-13</v>
      </c>
      <c r="S31" s="19">
        <v>1.18460796727504E-13</v>
      </c>
      <c r="T31" s="19">
        <v>1.25233157177717E-13</v>
      </c>
      <c r="U31" s="19">
        <v>1.19348975147204E-13</v>
      </c>
      <c r="V31" s="19">
        <v>1.36224365121506E-13</v>
      </c>
      <c r="W31" s="19">
        <v>1.1979306435705401E-13</v>
      </c>
      <c r="X31" s="19">
        <v>1.19348975147204E-13</v>
      </c>
      <c r="Y31" s="19">
        <v>1.36224365121506E-13</v>
      </c>
      <c r="Z31" s="19">
        <v>1.1979306435705401E-13</v>
      </c>
      <c r="AA31" s="19">
        <v>1.1912693054227899E-13</v>
      </c>
      <c r="AB31" s="19">
        <v>1.39555034195382E-13</v>
      </c>
      <c r="AC31" s="19">
        <v>1.19348975147204E-13</v>
      </c>
      <c r="AD31" s="19">
        <v>1.19904086659516E-13</v>
      </c>
      <c r="AE31" s="19">
        <v>1.36224365121506E-13</v>
      </c>
      <c r="AF31" s="19">
        <v>1.1979306435705401E-13</v>
      </c>
      <c r="AG31" s="19">
        <v>1.19904086659516E-13</v>
      </c>
      <c r="AH31" s="19">
        <v>1.36224365121506E-13</v>
      </c>
      <c r="AI31" s="19">
        <v>1.1979306435705401E-13</v>
      </c>
    </row>
    <row r="32" spans="1:35" x14ac:dyDescent="0.45">
      <c r="A32" s="19">
        <v>1.1912693054227899E-13</v>
      </c>
      <c r="B32" s="19">
        <v>1.2723155862204201E-13</v>
      </c>
      <c r="C32" s="19">
        <v>1.1945999744966601E-13</v>
      </c>
      <c r="D32" s="19">
        <v>1.2723155862204201E-13</v>
      </c>
      <c r="E32" s="19">
        <v>1.1834977442504101E-13</v>
      </c>
      <c r="F32" s="19">
        <v>1.2878587085651801E-13</v>
      </c>
      <c r="G32" s="19">
        <v>1.1968204205459099E-13</v>
      </c>
      <c r="H32" s="19">
        <v>1.2723155862204201E-13</v>
      </c>
      <c r="I32" s="19">
        <v>1.1979306435705401E-13</v>
      </c>
      <c r="J32" s="19">
        <v>1.2723155862204201E-13</v>
      </c>
      <c r="K32" s="19">
        <v>1.21125331986604E-13</v>
      </c>
      <c r="L32" s="19">
        <v>1.2578826869003001E-13</v>
      </c>
      <c r="M32" s="19">
        <v>1.21458398893992E-13</v>
      </c>
      <c r="N32" s="19">
        <v>1.2578826869003001E-13</v>
      </c>
      <c r="O32" s="19">
        <v>1.1979306435705401E-13</v>
      </c>
      <c r="P32" s="19">
        <v>1.2800871473927999E-13</v>
      </c>
      <c r="Q32" s="19">
        <v>1.1801670751765399E-13</v>
      </c>
      <c r="R32" s="19">
        <v>1.2578826869003001E-13</v>
      </c>
      <c r="S32" s="19">
        <v>1.1912693054227899E-13</v>
      </c>
      <c r="T32" s="19">
        <v>1.2578826869003001E-13</v>
      </c>
      <c r="U32" s="19">
        <v>1.1912693054227899E-13</v>
      </c>
      <c r="V32" s="19">
        <v>1.29118937763905E-13</v>
      </c>
      <c r="W32" s="19">
        <v>1.1957101975212901E-13</v>
      </c>
      <c r="X32" s="19">
        <v>1.2001510896197899E-13</v>
      </c>
      <c r="Y32" s="19">
        <v>1.29118937763905E-13</v>
      </c>
      <c r="Z32" s="19">
        <v>1.1957101975212901E-13</v>
      </c>
      <c r="AA32" s="19">
        <v>1.1945999744966601E-13</v>
      </c>
      <c r="AB32" s="19">
        <v>1.36335387423969E-13</v>
      </c>
      <c r="AC32" s="19">
        <v>1.1968204205459099E-13</v>
      </c>
      <c r="AD32" s="19">
        <v>1.1957101975212901E-13</v>
      </c>
      <c r="AE32" s="19">
        <v>1.29118937763905E-13</v>
      </c>
      <c r="AF32" s="19">
        <v>1.1957101975212901E-13</v>
      </c>
      <c r="AG32" s="19">
        <v>1.1957101975212901E-13</v>
      </c>
      <c r="AH32" s="19">
        <v>1.29118937763905E-13</v>
      </c>
      <c r="AI32" s="19">
        <v>1.1957101975212901E-13</v>
      </c>
    </row>
    <row r="33" spans="1:35" x14ac:dyDescent="0.45">
      <c r="A33" s="19">
        <v>1.1912693054227899E-13</v>
      </c>
      <c r="B33" s="19">
        <v>1.31228361510693E-13</v>
      </c>
      <c r="C33" s="19">
        <v>1.1679546219056599E-13</v>
      </c>
      <c r="D33" s="19">
        <v>1.31228361510693E-13</v>
      </c>
      <c r="E33" s="19">
        <v>1.1890488593735399E-13</v>
      </c>
      <c r="F33" s="19">
        <v>1.35336186701806E-13</v>
      </c>
      <c r="G33" s="19">
        <v>1.1779466291272901E-13</v>
      </c>
      <c r="H33" s="19">
        <v>1.31228361510693E-13</v>
      </c>
      <c r="I33" s="19">
        <v>1.1857181902996601E-13</v>
      </c>
      <c r="J33" s="19">
        <v>1.31228361510693E-13</v>
      </c>
      <c r="K33" s="19">
        <v>1.20126131264441E-13</v>
      </c>
      <c r="L33" s="19">
        <v>1.28341781646668E-13</v>
      </c>
      <c r="M33" s="19">
        <v>1.2245759961615401E-13</v>
      </c>
      <c r="N33" s="19">
        <v>1.2179146580137899E-13</v>
      </c>
      <c r="O33" s="19">
        <v>1.1879386363489099E-13</v>
      </c>
      <c r="P33" s="19">
        <v>1.2778667013435499E-13</v>
      </c>
      <c r="Q33" s="19">
        <v>1.1945999744966601E-13</v>
      </c>
      <c r="R33" s="19">
        <v>1.28341781646668E-13</v>
      </c>
      <c r="S33" s="19">
        <v>1.20126131264441E-13</v>
      </c>
      <c r="T33" s="19">
        <v>1.28341781646668E-13</v>
      </c>
      <c r="U33" s="19">
        <v>1.19237952844741E-13</v>
      </c>
      <c r="V33" s="19">
        <v>1.4621637234313299E-13</v>
      </c>
      <c r="W33" s="19">
        <v>1.1912693054227899E-13</v>
      </c>
      <c r="X33" s="19">
        <v>1.1879386363489099E-13</v>
      </c>
      <c r="Y33" s="19">
        <v>1.4621637234313299E-13</v>
      </c>
      <c r="Z33" s="19">
        <v>1.1912693054227899E-13</v>
      </c>
      <c r="AA33" s="19">
        <v>1.1957101975212901E-13</v>
      </c>
      <c r="AB33" s="19">
        <v>1.3988810110276899E-13</v>
      </c>
      <c r="AC33" s="19">
        <v>1.1968204205459099E-13</v>
      </c>
      <c r="AD33" s="19">
        <v>1.18460796727504E-13</v>
      </c>
      <c r="AE33" s="19">
        <v>1.4621637234313299E-13</v>
      </c>
      <c r="AF33" s="19">
        <v>1.1912693054227899E-13</v>
      </c>
      <c r="AG33" s="19">
        <v>1.18460796727504E-13</v>
      </c>
      <c r="AH33" s="19">
        <v>1.4621637234313299E-13</v>
      </c>
      <c r="AI33" s="19">
        <v>1.1912693054227899E-13</v>
      </c>
    </row>
    <row r="34" spans="1:35" x14ac:dyDescent="0.45">
      <c r="A34" s="19">
        <v>1.2034817586936601E-13</v>
      </c>
      <c r="B34" s="19">
        <v>1.3011813848606799E-13</v>
      </c>
      <c r="C34" s="19">
        <v>1.2001510896197899E-13</v>
      </c>
      <c r="D34" s="19">
        <v>1.3011813848606799E-13</v>
      </c>
      <c r="E34" s="19">
        <v>1.1979306435705401E-13</v>
      </c>
      <c r="F34" s="19">
        <v>1.26121335597417E-13</v>
      </c>
      <c r="G34" s="19">
        <v>1.18127729820116E-13</v>
      </c>
      <c r="H34" s="19">
        <v>1.3011813848606799E-13</v>
      </c>
      <c r="I34" s="19">
        <v>1.19348975147204E-13</v>
      </c>
      <c r="J34" s="19">
        <v>1.3011813848606799E-13</v>
      </c>
      <c r="K34" s="19">
        <v>1.22568621918617E-13</v>
      </c>
      <c r="L34" s="19">
        <v>1.2778667013435499E-13</v>
      </c>
      <c r="M34" s="19">
        <v>1.2045919817182901E-13</v>
      </c>
      <c r="N34" s="19">
        <v>1.2667644710973001E-13</v>
      </c>
      <c r="O34" s="19">
        <v>1.2301271112846699E-13</v>
      </c>
      <c r="P34" s="19">
        <v>1.2656542480726701E-13</v>
      </c>
      <c r="Q34" s="19">
        <v>1.1857181902996601E-13</v>
      </c>
      <c r="R34" s="19">
        <v>1.2778667013435499E-13</v>
      </c>
      <c r="S34" s="19">
        <v>1.19015908239816E-13</v>
      </c>
      <c r="T34" s="19">
        <v>1.2778667013435499E-13</v>
      </c>
      <c r="U34" s="19">
        <v>1.1890488593735399E-13</v>
      </c>
      <c r="V34" s="19">
        <v>1.4477308241112001E-13</v>
      </c>
      <c r="W34" s="19">
        <v>1.19348975147204E-13</v>
      </c>
      <c r="X34" s="19">
        <v>1.19348975147204E-13</v>
      </c>
      <c r="Y34" s="19">
        <v>1.4477308241112001E-13</v>
      </c>
      <c r="Z34" s="19">
        <v>1.19348975147204E-13</v>
      </c>
      <c r="AA34" s="19">
        <v>1.21125331986604E-13</v>
      </c>
      <c r="AB34" s="19">
        <v>1.2800871473927999E-13</v>
      </c>
      <c r="AC34" s="19">
        <v>1.1912693054227899E-13</v>
      </c>
      <c r="AD34" s="19">
        <v>1.1857181902996601E-13</v>
      </c>
      <c r="AE34" s="19">
        <v>1.4477308241112001E-13</v>
      </c>
      <c r="AF34" s="19">
        <v>1.19348975147204E-13</v>
      </c>
      <c r="AG34" s="19">
        <v>1.1857181902996601E-13</v>
      </c>
      <c r="AH34" s="19">
        <v>1.4477308241112001E-13</v>
      </c>
      <c r="AI34" s="19">
        <v>1.19348975147204E-13</v>
      </c>
    </row>
    <row r="35" spans="1:35" x14ac:dyDescent="0.45">
      <c r="A35" s="19">
        <v>1.19904086659516E-13</v>
      </c>
      <c r="B35" s="19">
        <v>1.4266365866433201E-13</v>
      </c>
      <c r="C35" s="19">
        <v>1.1857181902996601E-13</v>
      </c>
      <c r="D35" s="19">
        <v>1.4266365866433201E-13</v>
      </c>
      <c r="E35" s="19">
        <v>1.1945999744966601E-13</v>
      </c>
      <c r="F35" s="19">
        <v>1.3733458814613101E-13</v>
      </c>
      <c r="G35" s="19">
        <v>1.1957101975212901E-13</v>
      </c>
      <c r="H35" s="19">
        <v>1.3600232051658099E-13</v>
      </c>
      <c r="I35" s="19">
        <v>1.1968204205459099E-13</v>
      </c>
      <c r="J35" s="19">
        <v>1.3600232051658099E-13</v>
      </c>
      <c r="K35" s="19">
        <v>1.21125331986604E-13</v>
      </c>
      <c r="L35" s="19">
        <v>1.28341781646668E-13</v>
      </c>
      <c r="M35" s="19">
        <v>1.2156942119645401E-13</v>
      </c>
      <c r="N35" s="19">
        <v>1.28341781646668E-13</v>
      </c>
      <c r="O35" s="19">
        <v>1.2156942119645401E-13</v>
      </c>
      <c r="P35" s="19">
        <v>1.2811973704174299E-13</v>
      </c>
      <c r="Q35" s="19">
        <v>1.2079226507921701E-13</v>
      </c>
      <c r="R35" s="19">
        <v>1.28341781646668E-13</v>
      </c>
      <c r="S35" s="19">
        <v>1.2045919817182901E-13</v>
      </c>
      <c r="T35" s="19">
        <v>1.28341781646668E-13</v>
      </c>
      <c r="U35" s="19">
        <v>1.1801670751765399E-13</v>
      </c>
      <c r="V35" s="19">
        <v>1.4743761767022001E-13</v>
      </c>
      <c r="W35" s="19">
        <v>1.19237952844741E-13</v>
      </c>
      <c r="X35" s="19">
        <v>1.1979306435705401E-13</v>
      </c>
      <c r="Y35" s="19">
        <v>1.4743761767022001E-13</v>
      </c>
      <c r="Z35" s="19">
        <v>1.19237952844741E-13</v>
      </c>
      <c r="AA35" s="19">
        <v>1.2101430968414201E-13</v>
      </c>
      <c r="AB35" s="19">
        <v>1.59094959428784E-13</v>
      </c>
      <c r="AC35" s="19">
        <v>1.19348975147204E-13</v>
      </c>
      <c r="AD35" s="19">
        <v>1.21347376591529E-13</v>
      </c>
      <c r="AE35" s="19">
        <v>1.4743761767022001E-13</v>
      </c>
      <c r="AF35" s="19">
        <v>1.19237952844741E-13</v>
      </c>
      <c r="AG35" s="19">
        <v>1.21347376591529E-13</v>
      </c>
      <c r="AH35" s="19">
        <v>1.4743761767022001E-13</v>
      </c>
      <c r="AI35" s="19">
        <v>1.19237952844741E-13</v>
      </c>
    </row>
    <row r="36" spans="1:35" x14ac:dyDescent="0.45">
      <c r="A36" s="19">
        <v>1.2267964422107899E-13</v>
      </c>
      <c r="B36" s="19">
        <v>1.27675647831893E-13</v>
      </c>
      <c r="C36" s="19">
        <v>1.1968204205459099E-13</v>
      </c>
      <c r="D36" s="19">
        <v>1.27675647831893E-13</v>
      </c>
      <c r="E36" s="19">
        <v>1.19015908239816E-13</v>
      </c>
      <c r="F36" s="19">
        <v>1.2667644710973001E-13</v>
      </c>
      <c r="G36" s="19">
        <v>1.1912693054227899E-13</v>
      </c>
      <c r="H36" s="19">
        <v>1.27675647831893E-13</v>
      </c>
      <c r="I36" s="19">
        <v>1.19015908239816E-13</v>
      </c>
      <c r="J36" s="19">
        <v>1.27675647831893E-13</v>
      </c>
      <c r="K36" s="19">
        <v>1.1957101975212901E-13</v>
      </c>
      <c r="L36" s="19">
        <v>1.2423395645555499E-13</v>
      </c>
      <c r="M36" s="19">
        <v>1.1857181902996601E-13</v>
      </c>
      <c r="N36" s="19">
        <v>1.2423395645555499E-13</v>
      </c>
      <c r="O36" s="19">
        <v>1.20570220474292E-13</v>
      </c>
      <c r="P36" s="19">
        <v>1.2689849171465499E-13</v>
      </c>
      <c r="Q36" s="19">
        <v>1.1857181902996601E-13</v>
      </c>
      <c r="R36" s="19">
        <v>1.2423395645555499E-13</v>
      </c>
      <c r="S36" s="19">
        <v>1.1790568521519099E-13</v>
      </c>
      <c r="T36" s="19">
        <v>1.2423395645555499E-13</v>
      </c>
      <c r="U36" s="19">
        <v>1.1979306435705401E-13</v>
      </c>
      <c r="V36" s="19">
        <v>1.2589929099249199E-13</v>
      </c>
      <c r="W36" s="19">
        <v>1.1945999744966601E-13</v>
      </c>
      <c r="X36" s="19">
        <v>1.22013510406304E-13</v>
      </c>
      <c r="Y36" s="19">
        <v>1.2589929099249199E-13</v>
      </c>
      <c r="Z36" s="19">
        <v>1.1945999744966601E-13</v>
      </c>
      <c r="AA36" s="19">
        <v>1.20126131264441E-13</v>
      </c>
      <c r="AB36" s="19">
        <v>1.3311574065255599E-13</v>
      </c>
      <c r="AC36" s="19">
        <v>1.1945999744966601E-13</v>
      </c>
      <c r="AD36" s="19">
        <v>1.2079226507921701E-13</v>
      </c>
      <c r="AE36" s="19">
        <v>1.2589929099249199E-13</v>
      </c>
      <c r="AF36" s="19">
        <v>1.1945999744966601E-13</v>
      </c>
      <c r="AG36" s="19">
        <v>1.2079226507921701E-13</v>
      </c>
      <c r="AH36" s="19">
        <v>1.2589929099249199E-13</v>
      </c>
      <c r="AI36" s="19">
        <v>1.1945999744966601E-13</v>
      </c>
    </row>
    <row r="37" spans="1:35" x14ac:dyDescent="0.45">
      <c r="A37" s="19">
        <v>1.1801670751765399E-13</v>
      </c>
      <c r="B37" s="19">
        <v>1.39221967287994E-13</v>
      </c>
      <c r="C37" s="19">
        <v>1.19904086659516E-13</v>
      </c>
      <c r="D37" s="19">
        <v>1.39221967287994E-13</v>
      </c>
      <c r="E37" s="19">
        <v>1.1801670751765399E-13</v>
      </c>
      <c r="F37" s="19">
        <v>1.40110145707694E-13</v>
      </c>
      <c r="G37" s="19">
        <v>1.17572618307804E-13</v>
      </c>
      <c r="H37" s="19">
        <v>1.3700152123874399E-13</v>
      </c>
      <c r="I37" s="19">
        <v>1.20126131264441E-13</v>
      </c>
      <c r="J37" s="19">
        <v>1.3700152123874399E-13</v>
      </c>
      <c r="K37" s="19">
        <v>1.2179146580137899E-13</v>
      </c>
      <c r="L37" s="19">
        <v>1.2456702336294201E-13</v>
      </c>
      <c r="M37" s="19">
        <v>1.1957101975212901E-13</v>
      </c>
      <c r="N37" s="19">
        <v>1.2456702336294201E-13</v>
      </c>
      <c r="O37" s="19">
        <v>1.1968204205459099E-13</v>
      </c>
      <c r="P37" s="19">
        <v>1.3467005288703101E-13</v>
      </c>
      <c r="Q37" s="19">
        <v>1.1790568521519099E-13</v>
      </c>
      <c r="R37" s="19">
        <v>1.2456702336294201E-13</v>
      </c>
      <c r="S37" s="19">
        <v>1.18127729820116E-13</v>
      </c>
      <c r="T37" s="19">
        <v>1.2456702336294201E-13</v>
      </c>
      <c r="U37" s="19">
        <v>1.1912693054227899E-13</v>
      </c>
      <c r="V37" s="19">
        <v>1.4532819392343299E-13</v>
      </c>
      <c r="W37" s="19">
        <v>1.1945999744966601E-13</v>
      </c>
      <c r="X37" s="19">
        <v>1.2034817586936601E-13</v>
      </c>
      <c r="Y37" s="19">
        <v>1.4532819392343299E-13</v>
      </c>
      <c r="Z37" s="19">
        <v>1.1945999744966601E-13</v>
      </c>
      <c r="AA37" s="19">
        <v>1.2101430968414201E-13</v>
      </c>
      <c r="AB37" s="19">
        <v>1.4521717162097E-13</v>
      </c>
      <c r="AC37" s="19">
        <v>1.1945999744966601E-13</v>
      </c>
      <c r="AD37" s="19">
        <v>1.21125331986604E-13</v>
      </c>
      <c r="AE37" s="19">
        <v>1.4532819392343299E-13</v>
      </c>
      <c r="AF37" s="19">
        <v>1.1945999744966601E-13</v>
      </c>
      <c r="AG37" s="19">
        <v>1.21125331986604E-13</v>
      </c>
      <c r="AH37" s="19">
        <v>1.4532819392343299E-13</v>
      </c>
      <c r="AI37" s="19">
        <v>1.1945999744966601E-13</v>
      </c>
    </row>
    <row r="38" spans="1:35" x14ac:dyDescent="0.45">
      <c r="A38" s="19">
        <v>1.2079226507921701E-13</v>
      </c>
      <c r="B38" s="19">
        <v>1.27675647831893E-13</v>
      </c>
      <c r="C38" s="19">
        <v>1.2079226507921701E-13</v>
      </c>
      <c r="D38" s="19">
        <v>1.27675647831893E-13</v>
      </c>
      <c r="E38" s="19">
        <v>1.20570220474292E-13</v>
      </c>
      <c r="F38" s="19">
        <v>1.2601031329495499E-13</v>
      </c>
      <c r="G38" s="19">
        <v>1.19904086659516E-13</v>
      </c>
      <c r="H38" s="19">
        <v>1.27675647831893E-13</v>
      </c>
      <c r="I38" s="19">
        <v>1.19904086659516E-13</v>
      </c>
      <c r="J38" s="19">
        <v>1.27675647831893E-13</v>
      </c>
      <c r="K38" s="19">
        <v>1.1979306435705401E-13</v>
      </c>
      <c r="L38" s="19">
        <v>1.2667644710973001E-13</v>
      </c>
      <c r="M38" s="19">
        <v>1.20570220474292E-13</v>
      </c>
      <c r="N38" s="19">
        <v>1.2667644710973001E-13</v>
      </c>
      <c r="O38" s="19">
        <v>1.2045919817182901E-13</v>
      </c>
      <c r="P38" s="19">
        <v>1.2778667013435499E-13</v>
      </c>
      <c r="Q38" s="19">
        <v>1.1912693054227899E-13</v>
      </c>
      <c r="R38" s="19">
        <v>1.2667644710973001E-13</v>
      </c>
      <c r="S38" s="19">
        <v>1.1801670751765399E-13</v>
      </c>
      <c r="T38" s="19">
        <v>1.2667644710973001E-13</v>
      </c>
      <c r="U38" s="19">
        <v>1.1968204205459099E-13</v>
      </c>
      <c r="V38" s="19">
        <v>1.35669253609194E-13</v>
      </c>
      <c r="W38" s="19">
        <v>1.1957101975212901E-13</v>
      </c>
      <c r="X38" s="19">
        <v>1.2190248810384201E-13</v>
      </c>
      <c r="Y38" s="19">
        <v>1.35669253609194E-13</v>
      </c>
      <c r="Z38" s="19">
        <v>1.1957101975212901E-13</v>
      </c>
      <c r="AA38" s="19">
        <v>1.20570220474292E-13</v>
      </c>
      <c r="AB38" s="19">
        <v>1.3367085216486799E-13</v>
      </c>
      <c r="AC38" s="19">
        <v>1.1945999744966601E-13</v>
      </c>
      <c r="AD38" s="19">
        <v>1.2045919817182901E-13</v>
      </c>
      <c r="AE38" s="19">
        <v>1.35669253609194E-13</v>
      </c>
      <c r="AF38" s="19">
        <v>1.1957101975212901E-13</v>
      </c>
      <c r="AG38" s="19">
        <v>1.2045919817182901E-13</v>
      </c>
      <c r="AH38" s="19">
        <v>1.35669253609194E-13</v>
      </c>
      <c r="AI38" s="19">
        <v>1.1957101975212901E-13</v>
      </c>
    </row>
    <row r="39" spans="1:35" x14ac:dyDescent="0.45">
      <c r="A39" s="19">
        <v>1.19348975147204E-13</v>
      </c>
      <c r="B39" s="19">
        <v>1.29118937763905E-13</v>
      </c>
      <c r="C39" s="19">
        <v>1.1968204205459099E-13</v>
      </c>
      <c r="D39" s="19">
        <v>1.29118937763905E-13</v>
      </c>
      <c r="E39" s="19">
        <v>1.1779466291272901E-13</v>
      </c>
      <c r="F39" s="19">
        <v>1.3367085216486799E-13</v>
      </c>
      <c r="G39" s="19">
        <v>1.2001510896197899E-13</v>
      </c>
      <c r="H39" s="19">
        <v>1.29118937763905E-13</v>
      </c>
      <c r="I39" s="19">
        <v>1.19015908239816E-13</v>
      </c>
      <c r="J39" s="19">
        <v>1.29118937763905E-13</v>
      </c>
      <c r="K39" s="19">
        <v>1.2101430968414201E-13</v>
      </c>
      <c r="L39" s="19">
        <v>1.27009514017117E-13</v>
      </c>
      <c r="M39" s="19">
        <v>1.1968204205459099E-13</v>
      </c>
      <c r="N39" s="19">
        <v>1.27009514017117E-13</v>
      </c>
      <c r="O39" s="19">
        <v>1.23456800338317E-13</v>
      </c>
      <c r="P39" s="19">
        <v>1.3100631690576799E-13</v>
      </c>
      <c r="Q39" s="19">
        <v>1.1801670751765399E-13</v>
      </c>
      <c r="R39" s="19">
        <v>1.27009514017117E-13</v>
      </c>
      <c r="S39" s="19">
        <v>1.1890488593735399E-13</v>
      </c>
      <c r="T39" s="19">
        <v>1.27009514017117E-13</v>
      </c>
      <c r="U39" s="19">
        <v>1.19015908239816E-13</v>
      </c>
      <c r="V39" s="19">
        <v>1.4621637234313299E-13</v>
      </c>
      <c r="W39" s="19">
        <v>1.1957101975212901E-13</v>
      </c>
      <c r="X39" s="19">
        <v>1.20570220474292E-13</v>
      </c>
      <c r="Y39" s="19">
        <v>1.4621637234313299E-13</v>
      </c>
      <c r="Z39" s="19">
        <v>1.1957101975212901E-13</v>
      </c>
      <c r="AA39" s="19">
        <v>1.1945999744966601E-13</v>
      </c>
      <c r="AB39" s="19">
        <v>1.3999912340523201E-13</v>
      </c>
      <c r="AC39" s="19">
        <v>1.1957101975212901E-13</v>
      </c>
      <c r="AD39" s="19">
        <v>1.19237952844741E-13</v>
      </c>
      <c r="AE39" s="19">
        <v>1.4621637234313299E-13</v>
      </c>
      <c r="AF39" s="19">
        <v>1.1957101975212901E-13</v>
      </c>
      <c r="AG39" s="19">
        <v>1.19237952844741E-13</v>
      </c>
      <c r="AH39" s="19">
        <v>1.4621637234313299E-13</v>
      </c>
      <c r="AI39" s="19">
        <v>1.1957101975212901E-13</v>
      </c>
    </row>
    <row r="40" spans="1:35" x14ac:dyDescent="0.45">
      <c r="A40" s="19">
        <v>1.1834977442504101E-13</v>
      </c>
      <c r="B40" s="19">
        <v>1.28341781646668E-13</v>
      </c>
      <c r="C40" s="19">
        <v>1.1979306435705401E-13</v>
      </c>
      <c r="D40" s="19">
        <v>1.28341781646668E-13</v>
      </c>
      <c r="E40" s="19">
        <v>1.18460796727504E-13</v>
      </c>
      <c r="F40" s="19">
        <v>1.28230759344205E-13</v>
      </c>
      <c r="G40" s="19">
        <v>1.1823875212257899E-13</v>
      </c>
      <c r="H40" s="19">
        <v>1.28341781646668E-13</v>
      </c>
      <c r="I40" s="19">
        <v>1.1945999744966601E-13</v>
      </c>
      <c r="J40" s="19">
        <v>1.28341781646668E-13</v>
      </c>
      <c r="K40" s="19">
        <v>1.2045919817182901E-13</v>
      </c>
      <c r="L40" s="19">
        <v>1.2689849171465499E-13</v>
      </c>
      <c r="M40" s="19">
        <v>1.2068124277675401E-13</v>
      </c>
      <c r="N40" s="19">
        <v>1.2689849171465499E-13</v>
      </c>
      <c r="O40" s="19">
        <v>1.21347376591529E-13</v>
      </c>
      <c r="P40" s="19">
        <v>1.2900791546144299E-13</v>
      </c>
      <c r="Q40" s="19">
        <v>1.1857181902996601E-13</v>
      </c>
      <c r="R40" s="19">
        <v>1.2689849171465499E-13</v>
      </c>
      <c r="S40" s="19">
        <v>1.1857181902996601E-13</v>
      </c>
      <c r="T40" s="19">
        <v>1.2689849171465499E-13</v>
      </c>
      <c r="U40" s="19">
        <v>1.2079226507921701E-13</v>
      </c>
      <c r="V40" s="19">
        <v>1.3700152123874399E-13</v>
      </c>
      <c r="W40" s="19">
        <v>1.19348975147204E-13</v>
      </c>
      <c r="X40" s="19">
        <v>1.2079226507921701E-13</v>
      </c>
      <c r="Y40" s="19">
        <v>1.3700152123874399E-13</v>
      </c>
      <c r="Z40" s="19">
        <v>1.19348975147204E-13</v>
      </c>
      <c r="AA40" s="19">
        <v>1.1746159600534101E-13</v>
      </c>
      <c r="AB40" s="19">
        <v>1.3278267374516799E-13</v>
      </c>
      <c r="AC40" s="19">
        <v>1.1912693054227899E-13</v>
      </c>
      <c r="AD40" s="19">
        <v>1.19904086659516E-13</v>
      </c>
      <c r="AE40" s="19">
        <v>1.3700152123874399E-13</v>
      </c>
      <c r="AF40" s="19">
        <v>1.19348975147204E-13</v>
      </c>
      <c r="AG40" s="19">
        <v>1.19904086659516E-13</v>
      </c>
      <c r="AH40" s="19">
        <v>1.3700152123874399E-13</v>
      </c>
      <c r="AI40" s="19">
        <v>1.19348975147204E-13</v>
      </c>
    </row>
    <row r="41" spans="1:35" x14ac:dyDescent="0.45">
      <c r="A41" s="19">
        <v>1.2034817586936601E-13</v>
      </c>
      <c r="B41" s="19">
        <v>1.3256062914024301E-13</v>
      </c>
      <c r="C41" s="19">
        <v>1.20237153566904E-13</v>
      </c>
      <c r="D41" s="19">
        <v>1.3256062914024301E-13</v>
      </c>
      <c r="E41" s="19">
        <v>1.1801670751765399E-13</v>
      </c>
      <c r="F41" s="19">
        <v>1.3289369604763101E-13</v>
      </c>
      <c r="G41" s="19">
        <v>1.1890488593735399E-13</v>
      </c>
      <c r="H41" s="19">
        <v>1.3256062914024301E-13</v>
      </c>
      <c r="I41" s="19">
        <v>1.19237952844741E-13</v>
      </c>
      <c r="J41" s="19">
        <v>1.3256062914024301E-13</v>
      </c>
      <c r="K41" s="19">
        <v>1.1779466291272901E-13</v>
      </c>
      <c r="L41" s="19">
        <v>1.2789769243681801E-13</v>
      </c>
      <c r="M41" s="19">
        <v>1.2090328738167899E-13</v>
      </c>
      <c r="N41" s="19">
        <v>1.2878587085651801E-13</v>
      </c>
      <c r="O41" s="19">
        <v>1.20570220474292E-13</v>
      </c>
      <c r="P41" s="19">
        <v>1.28341781646668E-13</v>
      </c>
      <c r="Q41" s="19">
        <v>1.2068124277675401E-13</v>
      </c>
      <c r="R41" s="19">
        <v>1.2789769243681801E-13</v>
      </c>
      <c r="S41" s="19">
        <v>1.1868284133242901E-13</v>
      </c>
      <c r="T41" s="19">
        <v>1.2789769243681801E-13</v>
      </c>
      <c r="U41" s="19">
        <v>1.2001510896197899E-13</v>
      </c>
      <c r="V41" s="19">
        <v>1.45439216225895E-13</v>
      </c>
      <c r="W41" s="19">
        <v>1.1968204205459099E-13</v>
      </c>
      <c r="X41" s="19">
        <v>1.2068124277675401E-13</v>
      </c>
      <c r="Y41" s="19">
        <v>1.45439216225895E-13</v>
      </c>
      <c r="Z41" s="19">
        <v>1.1968204205459099E-13</v>
      </c>
      <c r="AA41" s="19">
        <v>1.2034817586936601E-13</v>
      </c>
      <c r="AB41" s="19">
        <v>1.4288570326925699E-13</v>
      </c>
      <c r="AC41" s="19">
        <v>1.1945999744966601E-13</v>
      </c>
      <c r="AD41" s="19">
        <v>1.2123635428906699E-13</v>
      </c>
      <c r="AE41" s="19">
        <v>1.45439216225895E-13</v>
      </c>
      <c r="AF41" s="19">
        <v>1.1968204205459099E-13</v>
      </c>
      <c r="AG41" s="19">
        <v>1.2123635428906699E-13</v>
      </c>
      <c r="AH41" s="19">
        <v>1.45439216225895E-13</v>
      </c>
      <c r="AI41" s="19">
        <v>1.1968204205459099E-13</v>
      </c>
    </row>
    <row r="42" spans="1:35" x14ac:dyDescent="0.45">
      <c r="A42" s="19">
        <v>1.1868284133242901E-13</v>
      </c>
      <c r="B42" s="19">
        <v>1.32338584535318E-13</v>
      </c>
      <c r="C42" s="19">
        <v>1.19237952844741E-13</v>
      </c>
      <c r="D42" s="19">
        <v>1.32338584535318E-13</v>
      </c>
      <c r="E42" s="19">
        <v>1.20126131264441E-13</v>
      </c>
      <c r="F42" s="19">
        <v>1.2712053631957999E-13</v>
      </c>
      <c r="G42" s="19">
        <v>1.18460796727504E-13</v>
      </c>
      <c r="H42" s="19">
        <v>1.32338584535318E-13</v>
      </c>
      <c r="I42" s="19">
        <v>1.1957101975212901E-13</v>
      </c>
      <c r="J42" s="19">
        <v>1.32338584535318E-13</v>
      </c>
      <c r="K42" s="19">
        <v>1.2090328738167899E-13</v>
      </c>
      <c r="L42" s="19">
        <v>1.2723155862204201E-13</v>
      </c>
      <c r="M42" s="19">
        <v>1.1857181902996601E-13</v>
      </c>
      <c r="N42" s="19">
        <v>1.2723155862204201E-13</v>
      </c>
      <c r="O42" s="19">
        <v>1.20237153566904E-13</v>
      </c>
      <c r="P42" s="19">
        <v>1.2723155862204201E-13</v>
      </c>
      <c r="Q42" s="19">
        <v>1.1912693054227899E-13</v>
      </c>
      <c r="R42" s="19">
        <v>1.2723155862204201E-13</v>
      </c>
      <c r="S42" s="19">
        <v>1.1890488593735399E-13</v>
      </c>
      <c r="T42" s="19">
        <v>1.2723155862204201E-13</v>
      </c>
      <c r="U42" s="19">
        <v>1.2179146580137899E-13</v>
      </c>
      <c r="V42" s="19">
        <v>1.3067324999837999E-13</v>
      </c>
      <c r="W42" s="19">
        <v>1.1945999744966601E-13</v>
      </c>
      <c r="X42" s="19">
        <v>1.2001510896197899E-13</v>
      </c>
      <c r="Y42" s="19">
        <v>1.3067324999837999E-13</v>
      </c>
      <c r="Z42" s="19">
        <v>1.1945999744966601E-13</v>
      </c>
      <c r="AA42" s="19">
        <v>1.2123635428906699E-13</v>
      </c>
      <c r="AB42" s="19">
        <v>1.2723155862204201E-13</v>
      </c>
      <c r="AC42" s="19">
        <v>1.1945999744966601E-13</v>
      </c>
      <c r="AD42" s="19">
        <v>1.19904086659516E-13</v>
      </c>
      <c r="AE42" s="19">
        <v>1.3067324999837999E-13</v>
      </c>
      <c r="AF42" s="19">
        <v>1.1945999744966601E-13</v>
      </c>
      <c r="AG42" s="19">
        <v>1.19904086659516E-13</v>
      </c>
      <c r="AH42" s="19">
        <v>1.3067324999837999E-13</v>
      </c>
      <c r="AI42" s="19">
        <v>1.1945999744966601E-13</v>
      </c>
    </row>
    <row r="43" spans="1:35" x14ac:dyDescent="0.45">
      <c r="A43" s="19">
        <v>1.19348975147204E-13</v>
      </c>
      <c r="B43" s="19">
        <v>1.4255263636187E-13</v>
      </c>
      <c r="C43" s="19">
        <v>1.1890488593735399E-13</v>
      </c>
      <c r="D43" s="19">
        <v>1.4255263636187E-13</v>
      </c>
      <c r="E43" s="19">
        <v>1.18127729820116E-13</v>
      </c>
      <c r="F43" s="19">
        <v>1.32671651442706E-13</v>
      </c>
      <c r="G43" s="19">
        <v>1.19237952844741E-13</v>
      </c>
      <c r="H43" s="19">
        <v>1.4255263636187E-13</v>
      </c>
      <c r="I43" s="19">
        <v>1.1912693054227899E-13</v>
      </c>
      <c r="J43" s="19">
        <v>1.4255263636187E-13</v>
      </c>
      <c r="K43" s="19">
        <v>1.19348975147204E-13</v>
      </c>
      <c r="L43" s="19">
        <v>1.2634338020234201E-13</v>
      </c>
      <c r="M43" s="19">
        <v>1.2001510896197899E-13</v>
      </c>
      <c r="N43" s="19">
        <v>1.2634338020234201E-13</v>
      </c>
      <c r="O43" s="19">
        <v>1.22013510406304E-13</v>
      </c>
      <c r="P43" s="19">
        <v>1.32338584535318E-13</v>
      </c>
      <c r="Q43" s="19">
        <v>1.1801670751765399E-13</v>
      </c>
      <c r="R43" s="19">
        <v>1.2634338020234201E-13</v>
      </c>
      <c r="S43" s="19">
        <v>1.1868284133242901E-13</v>
      </c>
      <c r="T43" s="19">
        <v>1.2634338020234201E-13</v>
      </c>
      <c r="U43" s="19">
        <v>1.1857181902996601E-13</v>
      </c>
      <c r="V43" s="19">
        <v>1.4233059175694499E-13</v>
      </c>
      <c r="W43" s="19">
        <v>1.1945999744966601E-13</v>
      </c>
      <c r="X43" s="19">
        <v>1.1945999744966601E-13</v>
      </c>
      <c r="Y43" s="19">
        <v>1.4233059175694499E-13</v>
      </c>
      <c r="Z43" s="19">
        <v>1.1945999744966601E-13</v>
      </c>
      <c r="AA43" s="19">
        <v>1.20237153566904E-13</v>
      </c>
      <c r="AB43" s="19">
        <v>1.42219569454482E-13</v>
      </c>
      <c r="AC43" s="19">
        <v>1.19237952844741E-13</v>
      </c>
      <c r="AD43" s="19">
        <v>1.17572618307804E-13</v>
      </c>
      <c r="AE43" s="19">
        <v>1.4233059175694499E-13</v>
      </c>
      <c r="AF43" s="19">
        <v>1.1945999744966601E-13</v>
      </c>
      <c r="AG43" s="19">
        <v>1.17572618307804E-13</v>
      </c>
      <c r="AH43" s="19">
        <v>1.4233059175694499E-13</v>
      </c>
      <c r="AI43" s="19">
        <v>1.1945999744966601E-13</v>
      </c>
    </row>
    <row r="44" spans="1:35" x14ac:dyDescent="0.45">
      <c r="A44" s="19">
        <v>1.19904086659516E-13</v>
      </c>
      <c r="B44" s="19">
        <v>1.2445600106048E-13</v>
      </c>
      <c r="C44" s="19">
        <v>1.19348975147204E-13</v>
      </c>
      <c r="D44" s="19">
        <v>1.2445600106048E-13</v>
      </c>
      <c r="E44" s="19">
        <v>1.1768364061026599E-13</v>
      </c>
      <c r="F44" s="19">
        <v>1.2534417948018E-13</v>
      </c>
      <c r="G44" s="19">
        <v>1.19904086659516E-13</v>
      </c>
      <c r="H44" s="19">
        <v>1.2445600106048E-13</v>
      </c>
      <c r="I44" s="19">
        <v>1.1879386363489099E-13</v>
      </c>
      <c r="J44" s="19">
        <v>1.2445600106048E-13</v>
      </c>
      <c r="K44" s="19">
        <v>1.20237153566904E-13</v>
      </c>
      <c r="L44" s="19">
        <v>1.2589929099249199E-13</v>
      </c>
      <c r="M44" s="19">
        <v>1.1968204205459099E-13</v>
      </c>
      <c r="N44" s="19">
        <v>1.2589929099249199E-13</v>
      </c>
      <c r="O44" s="19">
        <v>1.2123635428906699E-13</v>
      </c>
      <c r="P44" s="19">
        <v>1.24011911850629E-13</v>
      </c>
      <c r="Q44" s="19">
        <v>1.1890488593735399E-13</v>
      </c>
      <c r="R44" s="19">
        <v>1.2589929099249199E-13</v>
      </c>
      <c r="S44" s="19">
        <v>1.20237153566904E-13</v>
      </c>
      <c r="T44" s="19">
        <v>1.2589929099249199E-13</v>
      </c>
      <c r="U44" s="19">
        <v>1.1857181902996601E-13</v>
      </c>
      <c r="V44" s="19">
        <v>1.35669253609194E-13</v>
      </c>
      <c r="W44" s="19">
        <v>1.1912693054227899E-13</v>
      </c>
      <c r="X44" s="19">
        <v>1.1857181902996601E-13</v>
      </c>
      <c r="Y44" s="19">
        <v>1.35669253609194E-13</v>
      </c>
      <c r="Z44" s="19">
        <v>1.1912693054227899E-13</v>
      </c>
      <c r="AA44" s="19">
        <v>1.2001510896197899E-13</v>
      </c>
      <c r="AB44" s="19">
        <v>1.27342580924505E-13</v>
      </c>
      <c r="AC44" s="19">
        <v>1.19348975147204E-13</v>
      </c>
      <c r="AD44" s="19">
        <v>1.1945999744966601E-13</v>
      </c>
      <c r="AE44" s="19">
        <v>1.35669253609194E-13</v>
      </c>
      <c r="AF44" s="19">
        <v>1.1912693054227899E-13</v>
      </c>
      <c r="AG44" s="19">
        <v>1.1945999744966601E-13</v>
      </c>
      <c r="AH44" s="19">
        <v>1.35669253609194E-13</v>
      </c>
      <c r="AI44" s="19">
        <v>1.1912693054227899E-13</v>
      </c>
    </row>
    <row r="45" spans="1:35" x14ac:dyDescent="0.45">
      <c r="A45" s="19">
        <v>1.1746159600534101E-13</v>
      </c>
      <c r="B45" s="19">
        <v>1.2800871473927999E-13</v>
      </c>
      <c r="C45" s="19">
        <v>1.1979306435705401E-13</v>
      </c>
      <c r="D45" s="19">
        <v>1.2800871473927999E-13</v>
      </c>
      <c r="E45" s="19">
        <v>1.1868284133242901E-13</v>
      </c>
      <c r="F45" s="19">
        <v>1.27009514017117E-13</v>
      </c>
      <c r="G45" s="19">
        <v>1.19015908239816E-13</v>
      </c>
      <c r="H45" s="19">
        <v>1.2800871473927999E-13</v>
      </c>
      <c r="I45" s="19">
        <v>1.19904086659516E-13</v>
      </c>
      <c r="J45" s="19">
        <v>1.2800871473927999E-13</v>
      </c>
      <c r="K45" s="19">
        <v>1.1945999744966601E-13</v>
      </c>
      <c r="L45" s="19">
        <v>1.29452004671293E-13</v>
      </c>
      <c r="M45" s="19">
        <v>1.1879386363489099E-13</v>
      </c>
      <c r="N45" s="19">
        <v>1.2878587085651801E-13</v>
      </c>
      <c r="O45" s="19">
        <v>1.20126131264441E-13</v>
      </c>
      <c r="P45" s="19">
        <v>1.3222756223285599E-13</v>
      </c>
      <c r="Q45" s="19">
        <v>1.1879386363489099E-13</v>
      </c>
      <c r="R45" s="19">
        <v>1.29452004671293E-13</v>
      </c>
      <c r="S45" s="19">
        <v>1.21458398893992E-13</v>
      </c>
      <c r="T45" s="19">
        <v>1.29452004671293E-13</v>
      </c>
      <c r="U45" s="19">
        <v>1.1945999744966601E-13</v>
      </c>
      <c r="V45" s="19">
        <v>1.4255263636187E-13</v>
      </c>
      <c r="W45" s="19">
        <v>1.19348975147204E-13</v>
      </c>
      <c r="X45" s="19">
        <v>1.2101430968414201E-13</v>
      </c>
      <c r="Y45" s="19">
        <v>1.4255263636187E-13</v>
      </c>
      <c r="Z45" s="19">
        <v>1.19348975147204E-13</v>
      </c>
      <c r="AA45" s="19">
        <v>1.1801670751765399E-13</v>
      </c>
      <c r="AB45" s="19">
        <v>1.43329792479107E-13</v>
      </c>
      <c r="AC45" s="19">
        <v>1.1945999744966601E-13</v>
      </c>
      <c r="AD45" s="19">
        <v>1.2001510896197899E-13</v>
      </c>
      <c r="AE45" s="19">
        <v>1.4255263636187E-13</v>
      </c>
      <c r="AF45" s="19">
        <v>1.19348975147204E-13</v>
      </c>
      <c r="AG45" s="19">
        <v>1.2001510896197899E-13</v>
      </c>
      <c r="AH45" s="19">
        <v>1.4255263636187E-13</v>
      </c>
      <c r="AI45" s="19">
        <v>1.19348975147204E-13</v>
      </c>
    </row>
    <row r="46" spans="1:35" x14ac:dyDescent="0.45">
      <c r="A46" s="19">
        <v>1.2034817586936601E-13</v>
      </c>
      <c r="B46" s="19">
        <v>1.2123635428906699E-13</v>
      </c>
      <c r="C46" s="19">
        <v>1.18127729820116E-13</v>
      </c>
      <c r="D46" s="19">
        <v>1.2123635428906699E-13</v>
      </c>
      <c r="E46" s="19">
        <v>1.1823875212257899E-13</v>
      </c>
      <c r="F46" s="19">
        <v>1.23123733430929E-13</v>
      </c>
      <c r="G46" s="19">
        <v>1.1890488593735399E-13</v>
      </c>
      <c r="H46" s="19">
        <v>1.2123635428906699E-13</v>
      </c>
      <c r="I46" s="19">
        <v>1.1868284133242901E-13</v>
      </c>
      <c r="J46" s="19">
        <v>1.2123635428906699E-13</v>
      </c>
      <c r="K46" s="19">
        <v>1.18127729820116E-13</v>
      </c>
      <c r="L46" s="19">
        <v>1.2367884494324201E-13</v>
      </c>
      <c r="M46" s="19">
        <v>1.2101430968414201E-13</v>
      </c>
      <c r="N46" s="19">
        <v>1.2367884494324201E-13</v>
      </c>
      <c r="O46" s="19">
        <v>1.2123635428906699E-13</v>
      </c>
      <c r="P46" s="19">
        <v>1.2156942119645401E-13</v>
      </c>
      <c r="Q46" s="19">
        <v>1.1679546219056599E-13</v>
      </c>
      <c r="R46" s="19">
        <v>1.2367884494324201E-13</v>
      </c>
      <c r="S46" s="19">
        <v>1.1945999744966601E-13</v>
      </c>
      <c r="T46" s="19">
        <v>1.2367884494324201E-13</v>
      </c>
      <c r="U46" s="19">
        <v>1.20126131264441E-13</v>
      </c>
      <c r="V46" s="19">
        <v>1.24122934153092E-13</v>
      </c>
      <c r="W46" s="19">
        <v>1.19348975147204E-13</v>
      </c>
      <c r="X46" s="19">
        <v>1.19904086659516E-13</v>
      </c>
      <c r="Y46" s="19">
        <v>1.24122934153092E-13</v>
      </c>
      <c r="Z46" s="19">
        <v>1.19348975147204E-13</v>
      </c>
      <c r="AA46" s="19">
        <v>1.20126131264441E-13</v>
      </c>
      <c r="AB46" s="19">
        <v>1.22901688826004E-13</v>
      </c>
      <c r="AC46" s="19">
        <v>1.19348975147204E-13</v>
      </c>
      <c r="AD46" s="19">
        <v>1.2123635428906699E-13</v>
      </c>
      <c r="AE46" s="19">
        <v>1.24122934153092E-13</v>
      </c>
      <c r="AF46" s="19">
        <v>1.19348975147204E-13</v>
      </c>
      <c r="AG46" s="19">
        <v>1.2123635428906699E-13</v>
      </c>
      <c r="AH46" s="19">
        <v>1.24122934153092E-13</v>
      </c>
      <c r="AI46" s="19">
        <v>1.19348975147204E-13</v>
      </c>
    </row>
    <row r="47" spans="1:35" x14ac:dyDescent="0.45">
      <c r="A47" s="19">
        <v>1.19348975147204E-13</v>
      </c>
      <c r="B47" s="19">
        <v>1.2723155862204201E-13</v>
      </c>
      <c r="C47" s="19">
        <v>1.19904086659516E-13</v>
      </c>
      <c r="D47" s="19">
        <v>1.27675647831893E-13</v>
      </c>
      <c r="E47" s="19">
        <v>1.1868284133242901E-13</v>
      </c>
      <c r="F47" s="19">
        <v>1.2279066652354201E-13</v>
      </c>
      <c r="G47" s="19">
        <v>1.19904086659516E-13</v>
      </c>
      <c r="H47" s="19">
        <v>1.2723155862204201E-13</v>
      </c>
      <c r="I47" s="19">
        <v>1.18460796727504E-13</v>
      </c>
      <c r="J47" s="19">
        <v>1.2723155862204201E-13</v>
      </c>
      <c r="K47" s="19">
        <v>1.22235555011229E-13</v>
      </c>
      <c r="L47" s="19">
        <v>1.22346577313692E-13</v>
      </c>
      <c r="M47" s="19">
        <v>1.1890488593735399E-13</v>
      </c>
      <c r="N47" s="19">
        <v>1.22346577313692E-13</v>
      </c>
      <c r="O47" s="19">
        <v>1.2156942119645401E-13</v>
      </c>
      <c r="P47" s="19">
        <v>1.1979306435705401E-13</v>
      </c>
      <c r="Q47" s="19">
        <v>1.2001510896197899E-13</v>
      </c>
      <c r="R47" s="19">
        <v>1.22346577313692E-13</v>
      </c>
      <c r="S47" s="19">
        <v>1.19348975147204E-13</v>
      </c>
      <c r="T47" s="19">
        <v>1.22346577313692E-13</v>
      </c>
      <c r="U47" s="19">
        <v>1.21347376591529E-13</v>
      </c>
      <c r="V47" s="19">
        <v>1.2490009027033001E-13</v>
      </c>
      <c r="W47" s="19">
        <v>1.19237952844741E-13</v>
      </c>
      <c r="X47" s="19">
        <v>1.2001510896197899E-13</v>
      </c>
      <c r="Y47" s="19">
        <v>1.2490009027033001E-13</v>
      </c>
      <c r="Z47" s="19">
        <v>1.19237952844741E-13</v>
      </c>
      <c r="AA47" s="19">
        <v>1.20126131264441E-13</v>
      </c>
      <c r="AB47" s="19">
        <v>1.3133938381315599E-13</v>
      </c>
      <c r="AC47" s="19">
        <v>1.19348975147204E-13</v>
      </c>
      <c r="AD47" s="19">
        <v>1.1957101975212901E-13</v>
      </c>
      <c r="AE47" s="19">
        <v>1.2490009027033001E-13</v>
      </c>
      <c r="AF47" s="19">
        <v>1.19237952844741E-13</v>
      </c>
      <c r="AG47" s="19">
        <v>1.1957101975212901E-13</v>
      </c>
      <c r="AH47" s="19">
        <v>1.2490009027033001E-13</v>
      </c>
      <c r="AI47" s="19">
        <v>1.19237952844741E-13</v>
      </c>
    </row>
    <row r="48" spans="1:35" x14ac:dyDescent="0.45">
      <c r="A48" s="19">
        <v>1.1968204205459099E-13</v>
      </c>
      <c r="B48" s="19">
        <v>1.2934098236883E-13</v>
      </c>
      <c r="C48" s="19">
        <v>1.1912693054227899E-13</v>
      </c>
      <c r="D48" s="19">
        <v>1.2934098236883E-13</v>
      </c>
      <c r="E48" s="19">
        <v>1.1945999744966601E-13</v>
      </c>
      <c r="F48" s="19">
        <v>1.3078427230084301E-13</v>
      </c>
      <c r="G48" s="19">
        <v>1.1968204205459099E-13</v>
      </c>
      <c r="H48" s="19">
        <v>1.2934098236883E-13</v>
      </c>
      <c r="I48" s="19">
        <v>1.1801670751765399E-13</v>
      </c>
      <c r="J48" s="19">
        <v>1.2934098236883E-13</v>
      </c>
      <c r="K48" s="19">
        <v>1.2068124277675401E-13</v>
      </c>
      <c r="L48" s="19">
        <v>1.29118937763905E-13</v>
      </c>
      <c r="M48" s="19">
        <v>1.2001510896197899E-13</v>
      </c>
      <c r="N48" s="19">
        <v>1.29118937763905E-13</v>
      </c>
      <c r="O48" s="19">
        <v>1.1979306435705401E-13</v>
      </c>
      <c r="P48" s="19">
        <v>1.3644640972643101E-13</v>
      </c>
      <c r="Q48" s="19">
        <v>1.1945999744966601E-13</v>
      </c>
      <c r="R48" s="19">
        <v>1.28230759344205E-13</v>
      </c>
      <c r="S48" s="19">
        <v>1.1968204205459099E-13</v>
      </c>
      <c r="T48" s="19">
        <v>1.28230759344205E-13</v>
      </c>
      <c r="U48" s="19">
        <v>1.2245759961615401E-13</v>
      </c>
      <c r="V48" s="19">
        <v>1.4765966227514501E-13</v>
      </c>
      <c r="W48" s="19">
        <v>1.19237952844741E-13</v>
      </c>
      <c r="X48" s="19">
        <v>1.2034817586936601E-13</v>
      </c>
      <c r="Y48" s="19">
        <v>1.4765966227514501E-13</v>
      </c>
      <c r="Z48" s="19">
        <v>1.19237952844741E-13</v>
      </c>
      <c r="AA48" s="19">
        <v>1.20237153566904E-13</v>
      </c>
      <c r="AB48" s="19">
        <v>1.4688250615790801E-13</v>
      </c>
      <c r="AC48" s="19">
        <v>1.1957101975212901E-13</v>
      </c>
      <c r="AD48" s="19">
        <v>1.2123635428906699E-13</v>
      </c>
      <c r="AE48" s="19">
        <v>1.4765966227514501E-13</v>
      </c>
      <c r="AF48" s="19">
        <v>1.19237952844741E-13</v>
      </c>
      <c r="AG48" s="19">
        <v>1.2123635428906699E-13</v>
      </c>
      <c r="AH48" s="19">
        <v>1.4765966227514501E-13</v>
      </c>
      <c r="AI48" s="19">
        <v>1.19237952844741E-13</v>
      </c>
    </row>
    <row r="49" spans="1:35" x14ac:dyDescent="0.45">
      <c r="A49" s="19">
        <v>1.19348975147204E-13</v>
      </c>
      <c r="B49" s="19">
        <v>1.26121335597417E-13</v>
      </c>
      <c r="C49" s="19">
        <v>1.19348975147204E-13</v>
      </c>
      <c r="D49" s="19">
        <v>1.26121335597417E-13</v>
      </c>
      <c r="E49" s="19">
        <v>1.18460796727504E-13</v>
      </c>
      <c r="F49" s="19">
        <v>1.2656542480726701E-13</v>
      </c>
      <c r="G49" s="19">
        <v>1.19015908239816E-13</v>
      </c>
      <c r="H49" s="19">
        <v>1.26121335597417E-13</v>
      </c>
      <c r="I49" s="19">
        <v>1.1823875212257899E-13</v>
      </c>
      <c r="J49" s="19">
        <v>1.26121335597417E-13</v>
      </c>
      <c r="K49" s="19">
        <v>1.19237952844741E-13</v>
      </c>
      <c r="L49" s="19">
        <v>1.2456702336294201E-13</v>
      </c>
      <c r="M49" s="19">
        <v>1.2179146580137899E-13</v>
      </c>
      <c r="N49" s="19">
        <v>1.2456702336294201E-13</v>
      </c>
      <c r="O49" s="19">
        <v>1.21125331986604E-13</v>
      </c>
      <c r="P49" s="19">
        <v>1.24122934153092E-13</v>
      </c>
      <c r="Q49" s="19">
        <v>1.1890488593735399E-13</v>
      </c>
      <c r="R49" s="19">
        <v>1.2456702336294201E-13</v>
      </c>
      <c r="S49" s="19">
        <v>1.1968204205459099E-13</v>
      </c>
      <c r="T49" s="19">
        <v>1.2456702336294201E-13</v>
      </c>
      <c r="U49" s="19">
        <v>1.1879386363489099E-13</v>
      </c>
      <c r="V49" s="19">
        <v>1.2956302697375501E-13</v>
      </c>
      <c r="W49" s="19">
        <v>1.19237952844741E-13</v>
      </c>
      <c r="X49" s="19">
        <v>1.1879386363489099E-13</v>
      </c>
      <c r="Y49" s="19">
        <v>1.2956302697375501E-13</v>
      </c>
      <c r="Z49" s="19">
        <v>1.19237952844741E-13</v>
      </c>
      <c r="AA49" s="19">
        <v>1.1801670751765399E-13</v>
      </c>
      <c r="AB49" s="19">
        <v>1.26454402504805E-13</v>
      </c>
      <c r="AC49" s="19">
        <v>1.19348975147204E-13</v>
      </c>
      <c r="AD49" s="19">
        <v>1.2090328738167899E-13</v>
      </c>
      <c r="AE49" s="19">
        <v>1.2956302697375501E-13</v>
      </c>
      <c r="AF49" s="19">
        <v>1.19237952844741E-13</v>
      </c>
      <c r="AG49" s="19">
        <v>1.2090328738167899E-13</v>
      </c>
      <c r="AH49" s="19">
        <v>1.2956302697375501E-13</v>
      </c>
      <c r="AI49" s="19">
        <v>1.19237952844741E-13</v>
      </c>
    </row>
    <row r="50" spans="1:35" x14ac:dyDescent="0.45">
      <c r="A50" s="19">
        <v>1.1890488593735399E-13</v>
      </c>
      <c r="B50" s="19">
        <v>1.2689849171465499E-13</v>
      </c>
      <c r="C50" s="19">
        <v>1.18460796727504E-13</v>
      </c>
      <c r="D50" s="19">
        <v>1.2689849171465499E-13</v>
      </c>
      <c r="E50" s="19">
        <v>1.1712852909795399E-13</v>
      </c>
      <c r="F50" s="19">
        <v>1.2267964422107899E-13</v>
      </c>
      <c r="G50" s="19">
        <v>1.1912693054227899E-13</v>
      </c>
      <c r="H50" s="19">
        <v>1.2689849171465499E-13</v>
      </c>
      <c r="I50" s="19">
        <v>1.20237153566904E-13</v>
      </c>
      <c r="J50" s="19">
        <v>1.2689849171465499E-13</v>
      </c>
      <c r="K50" s="19">
        <v>1.2179146580137899E-13</v>
      </c>
      <c r="L50" s="19">
        <v>1.27009514017117E-13</v>
      </c>
      <c r="M50" s="19">
        <v>1.2001510896197899E-13</v>
      </c>
      <c r="N50" s="19">
        <v>1.27009514017117E-13</v>
      </c>
      <c r="O50" s="19">
        <v>1.2068124277675401E-13</v>
      </c>
      <c r="P50" s="19">
        <v>1.2678746941219199E-13</v>
      </c>
      <c r="Q50" s="19">
        <v>1.19237952844741E-13</v>
      </c>
      <c r="R50" s="19">
        <v>1.27009514017117E-13</v>
      </c>
      <c r="S50" s="19">
        <v>1.1968204205459099E-13</v>
      </c>
      <c r="T50" s="19">
        <v>1.27009514017117E-13</v>
      </c>
      <c r="U50" s="19">
        <v>1.20126131264441E-13</v>
      </c>
      <c r="V50" s="19">
        <v>1.3022916078853E-13</v>
      </c>
      <c r="W50" s="19">
        <v>1.1912693054227899E-13</v>
      </c>
      <c r="X50" s="19">
        <v>1.19904086659516E-13</v>
      </c>
      <c r="Y50" s="19">
        <v>1.3022916078853E-13</v>
      </c>
      <c r="Z50" s="19">
        <v>1.1912693054227899E-13</v>
      </c>
      <c r="AA50" s="19">
        <v>1.18127729820116E-13</v>
      </c>
      <c r="AB50" s="19">
        <v>1.28563826251593E-13</v>
      </c>
      <c r="AC50" s="19">
        <v>1.1979306435705401E-13</v>
      </c>
      <c r="AD50" s="19">
        <v>1.1968204205459099E-13</v>
      </c>
      <c r="AE50" s="19">
        <v>1.3022916078853E-13</v>
      </c>
      <c r="AF50" s="19">
        <v>1.1912693054227899E-13</v>
      </c>
      <c r="AG50" s="19">
        <v>1.1968204205459099E-13</v>
      </c>
      <c r="AH50" s="19">
        <v>1.3022916078853E-13</v>
      </c>
      <c r="AI50" s="19">
        <v>1.1912693054227899E-13</v>
      </c>
    </row>
    <row r="51" spans="1:35" x14ac:dyDescent="0.45">
      <c r="A51" s="19">
        <v>1.1957101975212901E-13</v>
      </c>
      <c r="B51" s="19">
        <v>1.3722356584366899E-13</v>
      </c>
      <c r="C51" s="19">
        <v>1.1801670751765399E-13</v>
      </c>
      <c r="D51" s="19">
        <v>1.3722356584366899E-13</v>
      </c>
      <c r="E51" s="19">
        <v>1.18460796727504E-13</v>
      </c>
      <c r="F51" s="19">
        <v>1.40998324127394E-13</v>
      </c>
      <c r="G51" s="19">
        <v>1.1890488593735399E-13</v>
      </c>
      <c r="H51" s="19">
        <v>1.3589129821411901E-13</v>
      </c>
      <c r="I51" s="19">
        <v>1.19015908239816E-13</v>
      </c>
      <c r="J51" s="19">
        <v>1.3589129821411901E-13</v>
      </c>
      <c r="K51" s="19">
        <v>1.2034817586936601E-13</v>
      </c>
      <c r="L51" s="19">
        <v>1.3311574065255599E-13</v>
      </c>
      <c r="M51" s="19">
        <v>1.21458398893992E-13</v>
      </c>
      <c r="N51" s="19">
        <v>1.2889689315897999E-13</v>
      </c>
      <c r="O51" s="19">
        <v>1.1879386363489099E-13</v>
      </c>
      <c r="P51" s="19">
        <v>1.3311574065255599E-13</v>
      </c>
      <c r="Q51" s="19">
        <v>1.1790568521519099E-13</v>
      </c>
      <c r="R51" s="19">
        <v>1.3311574065255599E-13</v>
      </c>
      <c r="S51" s="19">
        <v>1.1701750679549099E-13</v>
      </c>
      <c r="T51" s="19">
        <v>1.3311574065255599E-13</v>
      </c>
      <c r="U51" s="19">
        <v>1.2079226507921701E-13</v>
      </c>
      <c r="V51" s="19">
        <v>1.3966605649784401E-13</v>
      </c>
      <c r="W51" s="19">
        <v>1.1912693054227899E-13</v>
      </c>
      <c r="X51" s="19">
        <v>1.2123635428906699E-13</v>
      </c>
      <c r="Y51" s="19">
        <v>1.3966605649784401E-13</v>
      </c>
      <c r="Z51" s="19">
        <v>1.1912693054227899E-13</v>
      </c>
      <c r="AA51" s="19">
        <v>1.2068124277675401E-13</v>
      </c>
      <c r="AB51" s="19">
        <v>1.4532819392343299E-13</v>
      </c>
      <c r="AC51" s="19">
        <v>1.19237952844741E-13</v>
      </c>
      <c r="AD51" s="19">
        <v>1.1968204205459099E-13</v>
      </c>
      <c r="AE51" s="19">
        <v>1.3966605649784401E-13</v>
      </c>
      <c r="AF51" s="19">
        <v>1.1912693054227899E-13</v>
      </c>
      <c r="AG51" s="19">
        <v>1.1968204205459099E-13</v>
      </c>
      <c r="AH51" s="19">
        <v>1.3966605649784401E-13</v>
      </c>
      <c r="AI51" s="19">
        <v>1.1912693054227899E-13</v>
      </c>
    </row>
    <row r="52" spans="1:35" x14ac:dyDescent="0.45">
      <c r="A52" s="19">
        <v>1.18460796727504E-13</v>
      </c>
      <c r="B52" s="19">
        <v>1.2601031329495499E-13</v>
      </c>
      <c r="C52" s="19">
        <v>1.19348975147204E-13</v>
      </c>
      <c r="D52" s="19">
        <v>1.2601031329495499E-13</v>
      </c>
      <c r="E52" s="19">
        <v>1.1712852909795399E-13</v>
      </c>
      <c r="F52" s="19">
        <v>1.2745360322696701E-13</v>
      </c>
      <c r="G52" s="19">
        <v>1.1790568521519099E-13</v>
      </c>
      <c r="H52" s="19">
        <v>1.2601031329495499E-13</v>
      </c>
      <c r="I52" s="19">
        <v>1.1790568521519099E-13</v>
      </c>
      <c r="J52" s="19">
        <v>1.2601031329495499E-13</v>
      </c>
      <c r="K52" s="19">
        <v>1.21347376591529E-13</v>
      </c>
      <c r="L52" s="19">
        <v>1.2756462552943001E-13</v>
      </c>
      <c r="M52" s="19">
        <v>1.2068124277675401E-13</v>
      </c>
      <c r="N52" s="19">
        <v>1.2756462552943001E-13</v>
      </c>
      <c r="O52" s="19">
        <v>1.21125331986604E-13</v>
      </c>
      <c r="P52" s="19">
        <v>1.2678746941219199E-13</v>
      </c>
      <c r="Q52" s="19">
        <v>1.19237952844741E-13</v>
      </c>
      <c r="R52" s="19">
        <v>1.2756462552943001E-13</v>
      </c>
      <c r="S52" s="19">
        <v>1.19237952844741E-13</v>
      </c>
      <c r="T52" s="19">
        <v>1.2756462552943001E-13</v>
      </c>
      <c r="U52" s="19">
        <v>1.2190248810384201E-13</v>
      </c>
      <c r="V52" s="19">
        <v>1.3222756223285599E-13</v>
      </c>
      <c r="W52" s="19">
        <v>1.19237952844741E-13</v>
      </c>
      <c r="X52" s="19">
        <v>1.1968204205459099E-13</v>
      </c>
      <c r="Y52" s="19">
        <v>1.3222756223285599E-13</v>
      </c>
      <c r="Z52" s="19">
        <v>1.19237952844741E-13</v>
      </c>
      <c r="AA52" s="19">
        <v>1.19904086659516E-13</v>
      </c>
      <c r="AB52" s="19">
        <v>1.2301271112846699E-13</v>
      </c>
      <c r="AC52" s="19">
        <v>1.19348975147204E-13</v>
      </c>
      <c r="AD52" s="19">
        <v>1.1968204205459099E-13</v>
      </c>
      <c r="AE52" s="19">
        <v>1.3222756223285599E-13</v>
      </c>
      <c r="AF52" s="19">
        <v>1.19237952844741E-13</v>
      </c>
      <c r="AG52" s="19">
        <v>1.1968204205459099E-13</v>
      </c>
      <c r="AH52" s="19">
        <v>1.3222756223285599E-13</v>
      </c>
      <c r="AI52" s="19">
        <v>1.19237952844741E-13</v>
      </c>
    </row>
    <row r="53" spans="1:35" x14ac:dyDescent="0.45">
      <c r="A53" s="19">
        <v>1.2068124277675401E-13</v>
      </c>
      <c r="B53" s="19">
        <v>1.2800871473927999E-13</v>
      </c>
      <c r="C53" s="19">
        <v>1.2068124277675401E-13</v>
      </c>
      <c r="D53" s="19">
        <v>1.2800871473927999E-13</v>
      </c>
      <c r="E53" s="19">
        <v>1.1823875212257899E-13</v>
      </c>
      <c r="F53" s="19">
        <v>1.28230759344205E-13</v>
      </c>
      <c r="G53" s="19">
        <v>1.1912693054227899E-13</v>
      </c>
      <c r="H53" s="19">
        <v>1.2800871473927999E-13</v>
      </c>
      <c r="I53" s="19">
        <v>1.1746159600534101E-13</v>
      </c>
      <c r="J53" s="19">
        <v>1.2800871473927999E-13</v>
      </c>
      <c r="K53" s="19">
        <v>1.20570220474292E-13</v>
      </c>
      <c r="L53" s="19">
        <v>1.22568621918617E-13</v>
      </c>
      <c r="M53" s="19">
        <v>1.1979306435705401E-13</v>
      </c>
      <c r="N53" s="19">
        <v>1.22568621918617E-13</v>
      </c>
      <c r="O53" s="19">
        <v>1.2168044349891701E-13</v>
      </c>
      <c r="P53" s="19">
        <v>1.2456702336294201E-13</v>
      </c>
      <c r="Q53" s="19">
        <v>1.1790568521519099E-13</v>
      </c>
      <c r="R53" s="19">
        <v>1.22568621918617E-13</v>
      </c>
      <c r="S53" s="19">
        <v>1.1834977442504101E-13</v>
      </c>
      <c r="T53" s="19">
        <v>1.22568621918617E-13</v>
      </c>
      <c r="U53" s="19">
        <v>1.2267964422107899E-13</v>
      </c>
      <c r="V53" s="19">
        <v>1.3911094498553199E-13</v>
      </c>
      <c r="W53" s="19">
        <v>1.1912693054227899E-13</v>
      </c>
      <c r="X53" s="19">
        <v>1.2267964422107899E-13</v>
      </c>
      <c r="Y53" s="19">
        <v>1.3911094498553199E-13</v>
      </c>
      <c r="Z53" s="19">
        <v>1.1912693054227899E-13</v>
      </c>
      <c r="AA53" s="19">
        <v>1.2245759961615401E-13</v>
      </c>
      <c r="AB53" s="19">
        <v>1.3256062914024301E-13</v>
      </c>
      <c r="AC53" s="19">
        <v>1.1945999744966601E-13</v>
      </c>
      <c r="AD53" s="19">
        <v>1.1957101975212901E-13</v>
      </c>
      <c r="AE53" s="19">
        <v>1.3911094498553199E-13</v>
      </c>
      <c r="AF53" s="19">
        <v>1.1912693054227899E-13</v>
      </c>
      <c r="AG53" s="19">
        <v>1.1957101975212901E-13</v>
      </c>
      <c r="AH53" s="19">
        <v>1.3911094498553199E-13</v>
      </c>
      <c r="AI53" s="19">
        <v>1.1912693054227899E-13</v>
      </c>
    </row>
    <row r="54" spans="1:35" x14ac:dyDescent="0.45">
      <c r="A54" s="19">
        <v>1.1968204205459099E-13</v>
      </c>
      <c r="B54" s="19">
        <v>1.35669253609194E-13</v>
      </c>
      <c r="C54" s="19">
        <v>1.2156942119645401E-13</v>
      </c>
      <c r="D54" s="19">
        <v>1.35669253609194E-13</v>
      </c>
      <c r="E54" s="19">
        <v>1.18460796727504E-13</v>
      </c>
      <c r="F54" s="19">
        <v>1.38444811170757E-13</v>
      </c>
      <c r="G54" s="19">
        <v>1.19237952844741E-13</v>
      </c>
      <c r="H54" s="19">
        <v>1.35669253609194E-13</v>
      </c>
      <c r="I54" s="19">
        <v>1.1968204205459099E-13</v>
      </c>
      <c r="J54" s="19">
        <v>1.35669253609194E-13</v>
      </c>
      <c r="K54" s="19">
        <v>1.22013510406304E-13</v>
      </c>
      <c r="L54" s="19">
        <v>1.2978507157867999E-13</v>
      </c>
      <c r="M54" s="19">
        <v>1.2156942119645401E-13</v>
      </c>
      <c r="N54" s="19">
        <v>1.2978507157867999E-13</v>
      </c>
      <c r="O54" s="19">
        <v>1.2068124277675401E-13</v>
      </c>
      <c r="P54" s="19">
        <v>1.30895294603305E-13</v>
      </c>
      <c r="Q54" s="19">
        <v>1.19237952844741E-13</v>
      </c>
      <c r="R54" s="19">
        <v>1.2978507157867999E-13</v>
      </c>
      <c r="S54" s="19">
        <v>1.19015908239816E-13</v>
      </c>
      <c r="T54" s="19">
        <v>1.2978507157867999E-13</v>
      </c>
      <c r="U54" s="19">
        <v>1.1879386363489099E-13</v>
      </c>
      <c r="V54" s="19">
        <v>1.55542245749984E-13</v>
      </c>
      <c r="W54" s="19">
        <v>1.1912693054227899E-13</v>
      </c>
      <c r="X54" s="19">
        <v>1.19015908239816E-13</v>
      </c>
      <c r="Y54" s="19">
        <v>1.55542245749984E-13</v>
      </c>
      <c r="Z54" s="19">
        <v>1.1912693054227899E-13</v>
      </c>
      <c r="AA54" s="19">
        <v>1.1979306435705401E-13</v>
      </c>
      <c r="AB54" s="19">
        <v>1.51101353651483E-13</v>
      </c>
      <c r="AC54" s="19">
        <v>1.1945999744966601E-13</v>
      </c>
      <c r="AD54" s="19">
        <v>1.21458398893992E-13</v>
      </c>
      <c r="AE54" s="19">
        <v>1.55542245749984E-13</v>
      </c>
      <c r="AF54" s="19">
        <v>1.1912693054227899E-13</v>
      </c>
      <c r="AG54" s="19">
        <v>1.21458398893992E-13</v>
      </c>
      <c r="AH54" s="19">
        <v>1.55542245749984E-13</v>
      </c>
      <c r="AI54" s="19">
        <v>1.1912693054227899E-13</v>
      </c>
    </row>
    <row r="55" spans="1:35" x14ac:dyDescent="0.45">
      <c r="A55" s="19">
        <v>1.18460796727504E-13</v>
      </c>
      <c r="B55" s="19">
        <v>1.33004718350093E-13</v>
      </c>
      <c r="C55" s="19">
        <v>1.19904086659516E-13</v>
      </c>
      <c r="D55" s="19">
        <v>1.33004718350093E-13</v>
      </c>
      <c r="E55" s="19">
        <v>1.1823875212257899E-13</v>
      </c>
      <c r="F55" s="19">
        <v>1.3367085216486799E-13</v>
      </c>
      <c r="G55" s="19">
        <v>1.1957101975212901E-13</v>
      </c>
      <c r="H55" s="19">
        <v>1.33004718350093E-13</v>
      </c>
      <c r="I55" s="19">
        <v>1.19904086659516E-13</v>
      </c>
      <c r="J55" s="19">
        <v>1.33004718350093E-13</v>
      </c>
      <c r="K55" s="19">
        <v>1.19904086659516E-13</v>
      </c>
      <c r="L55" s="19">
        <v>1.33892896769793E-13</v>
      </c>
      <c r="M55" s="19">
        <v>1.1890488593735399E-13</v>
      </c>
      <c r="N55" s="19">
        <v>1.31450406115618E-13</v>
      </c>
      <c r="O55" s="19">
        <v>1.19348975147204E-13</v>
      </c>
      <c r="P55" s="19">
        <v>1.3344880755994301E-13</v>
      </c>
      <c r="Q55" s="19">
        <v>1.17350573702879E-13</v>
      </c>
      <c r="R55" s="19">
        <v>1.33892896769793E-13</v>
      </c>
      <c r="S55" s="19">
        <v>1.1712852909795399E-13</v>
      </c>
      <c r="T55" s="19">
        <v>1.33892896769793E-13</v>
      </c>
      <c r="U55" s="19">
        <v>1.1945999744966601E-13</v>
      </c>
      <c r="V55" s="19">
        <v>1.4699352846036999E-13</v>
      </c>
      <c r="W55" s="19">
        <v>1.19348975147204E-13</v>
      </c>
      <c r="X55" s="19">
        <v>1.19015908239816E-13</v>
      </c>
      <c r="Y55" s="19">
        <v>1.4699352846036999E-13</v>
      </c>
      <c r="Z55" s="19">
        <v>1.19348975147204E-13</v>
      </c>
      <c r="AA55" s="19">
        <v>1.2034817586936601E-13</v>
      </c>
      <c r="AB55" s="19">
        <v>1.3722356584366899E-13</v>
      </c>
      <c r="AC55" s="19">
        <v>1.1945999744966601E-13</v>
      </c>
      <c r="AD55" s="19">
        <v>1.1801670751765399E-13</v>
      </c>
      <c r="AE55" s="19">
        <v>1.4699352846036999E-13</v>
      </c>
      <c r="AF55" s="19">
        <v>1.19348975147204E-13</v>
      </c>
      <c r="AG55" s="19">
        <v>1.1801670751765399E-13</v>
      </c>
      <c r="AH55" s="19">
        <v>1.4699352846036999E-13</v>
      </c>
      <c r="AI55" s="19">
        <v>1.19348975147204E-13</v>
      </c>
    </row>
    <row r="56" spans="1:35" x14ac:dyDescent="0.45">
      <c r="A56" s="19">
        <v>1.19237952844741E-13</v>
      </c>
      <c r="B56" s="19">
        <v>1.2878587085651801E-13</v>
      </c>
      <c r="C56" s="19">
        <v>1.1912693054227899E-13</v>
      </c>
      <c r="D56" s="19">
        <v>1.2878587085651801E-13</v>
      </c>
      <c r="E56" s="19">
        <v>1.1801670751765399E-13</v>
      </c>
      <c r="F56" s="19">
        <v>1.29452004671293E-13</v>
      </c>
      <c r="G56" s="19">
        <v>1.1801670751765399E-13</v>
      </c>
      <c r="H56" s="19">
        <v>1.2878587085651801E-13</v>
      </c>
      <c r="I56" s="19">
        <v>1.1957101975212901E-13</v>
      </c>
      <c r="J56" s="19">
        <v>1.2878587085651801E-13</v>
      </c>
      <c r="K56" s="19">
        <v>1.2068124277675401E-13</v>
      </c>
      <c r="L56" s="19">
        <v>1.25011112572792E-13</v>
      </c>
      <c r="M56" s="19">
        <v>1.2068124277675401E-13</v>
      </c>
      <c r="N56" s="19">
        <v>1.25011112572792E-13</v>
      </c>
      <c r="O56" s="19">
        <v>1.1968204205459099E-13</v>
      </c>
      <c r="P56" s="19">
        <v>1.2778667013435499E-13</v>
      </c>
      <c r="Q56" s="19">
        <v>1.19237952844741E-13</v>
      </c>
      <c r="R56" s="19">
        <v>1.25011112572792E-13</v>
      </c>
      <c r="S56" s="19">
        <v>1.1834977442504101E-13</v>
      </c>
      <c r="T56" s="19">
        <v>1.25011112572792E-13</v>
      </c>
      <c r="U56" s="19">
        <v>1.19237952844741E-13</v>
      </c>
      <c r="V56" s="19">
        <v>1.2745360322696701E-13</v>
      </c>
      <c r="W56" s="19">
        <v>1.1945999744966601E-13</v>
      </c>
      <c r="X56" s="19">
        <v>1.21458398893992E-13</v>
      </c>
      <c r="Y56" s="19">
        <v>1.2745360322696701E-13</v>
      </c>
      <c r="Z56" s="19">
        <v>1.1945999744966601E-13</v>
      </c>
      <c r="AA56" s="19">
        <v>1.2001510896197899E-13</v>
      </c>
      <c r="AB56" s="19">
        <v>1.37445610448594E-13</v>
      </c>
      <c r="AC56" s="19">
        <v>1.19348975147204E-13</v>
      </c>
      <c r="AD56" s="19">
        <v>1.1801670751765399E-13</v>
      </c>
      <c r="AE56" s="19">
        <v>1.2745360322696701E-13</v>
      </c>
      <c r="AF56" s="19">
        <v>1.1945999744966601E-13</v>
      </c>
      <c r="AG56" s="19">
        <v>1.1801670751765399E-13</v>
      </c>
      <c r="AH56" s="19">
        <v>1.2745360322696701E-13</v>
      </c>
      <c r="AI56" s="19">
        <v>1.1945999744966601E-13</v>
      </c>
    </row>
    <row r="57" spans="1:35" x14ac:dyDescent="0.45">
      <c r="A57" s="19">
        <v>1.1857181902996601E-13</v>
      </c>
      <c r="B57" s="19">
        <v>1.27342580924505E-13</v>
      </c>
      <c r="C57" s="19">
        <v>1.2045919817182901E-13</v>
      </c>
      <c r="D57" s="19">
        <v>1.27342580924505E-13</v>
      </c>
      <c r="E57" s="19">
        <v>1.1968204205459099E-13</v>
      </c>
      <c r="F57" s="19">
        <v>1.29118937763905E-13</v>
      </c>
      <c r="G57" s="19">
        <v>1.1945999744966601E-13</v>
      </c>
      <c r="H57" s="19">
        <v>1.27342580924505E-13</v>
      </c>
      <c r="I57" s="19">
        <v>1.1834977442504101E-13</v>
      </c>
      <c r="J57" s="19">
        <v>1.27342580924505E-13</v>
      </c>
      <c r="K57" s="19">
        <v>1.19904086659516E-13</v>
      </c>
      <c r="L57" s="19">
        <v>1.2589929099249199E-13</v>
      </c>
      <c r="M57" s="19">
        <v>1.19348975147204E-13</v>
      </c>
      <c r="N57" s="19">
        <v>1.2589929099249199E-13</v>
      </c>
      <c r="O57" s="19">
        <v>1.2179146580137899E-13</v>
      </c>
      <c r="P57" s="19">
        <v>1.2634338020234201E-13</v>
      </c>
      <c r="Q57" s="19">
        <v>1.19237952844741E-13</v>
      </c>
      <c r="R57" s="19">
        <v>1.2589929099249199E-13</v>
      </c>
      <c r="S57" s="19">
        <v>1.1945999744966601E-13</v>
      </c>
      <c r="T57" s="19">
        <v>1.2589929099249199E-13</v>
      </c>
      <c r="U57" s="19">
        <v>1.2101430968414201E-13</v>
      </c>
      <c r="V57" s="19">
        <v>1.28563826251593E-13</v>
      </c>
      <c r="W57" s="19">
        <v>1.1912693054227899E-13</v>
      </c>
      <c r="X57" s="19">
        <v>1.2101430968414201E-13</v>
      </c>
      <c r="Y57" s="19">
        <v>1.28563826251593E-13</v>
      </c>
      <c r="Z57" s="19">
        <v>1.1912693054227899E-13</v>
      </c>
      <c r="AA57" s="19">
        <v>1.1823875212257899E-13</v>
      </c>
      <c r="AB57" s="19">
        <v>1.3400391907225599E-13</v>
      </c>
      <c r="AC57" s="19">
        <v>1.1945999744966601E-13</v>
      </c>
      <c r="AD57" s="19">
        <v>1.1968204205459099E-13</v>
      </c>
      <c r="AE57" s="19">
        <v>1.28563826251593E-13</v>
      </c>
      <c r="AF57" s="19">
        <v>1.1912693054227899E-13</v>
      </c>
      <c r="AG57" s="19">
        <v>1.1968204205459099E-13</v>
      </c>
      <c r="AH57" s="19">
        <v>1.28563826251593E-13</v>
      </c>
      <c r="AI57" s="19">
        <v>1.1912693054227899E-13</v>
      </c>
    </row>
    <row r="58" spans="1:35" x14ac:dyDescent="0.45">
      <c r="A58" s="19">
        <v>1.1823875212257899E-13</v>
      </c>
      <c r="B58" s="19">
        <v>1.27342580924505E-13</v>
      </c>
      <c r="C58" s="19">
        <v>1.19237952844741E-13</v>
      </c>
      <c r="D58" s="19">
        <v>1.27342580924505E-13</v>
      </c>
      <c r="E58" s="19">
        <v>1.1890488593735399E-13</v>
      </c>
      <c r="F58" s="19">
        <v>1.30340183090993E-13</v>
      </c>
      <c r="G58" s="19">
        <v>1.19348975147204E-13</v>
      </c>
      <c r="H58" s="19">
        <v>1.27342580924505E-13</v>
      </c>
      <c r="I58" s="19">
        <v>1.19237952844741E-13</v>
      </c>
      <c r="J58" s="19">
        <v>1.27342580924505E-13</v>
      </c>
      <c r="K58" s="19">
        <v>1.20237153566904E-13</v>
      </c>
      <c r="L58" s="19">
        <v>1.22346577313692E-13</v>
      </c>
      <c r="M58" s="19">
        <v>1.2090328738167899E-13</v>
      </c>
      <c r="N58" s="19">
        <v>1.22346577313692E-13</v>
      </c>
      <c r="O58" s="19">
        <v>1.19237952844741E-13</v>
      </c>
      <c r="P58" s="19">
        <v>1.26121335597417E-13</v>
      </c>
      <c r="Q58" s="19">
        <v>1.1957101975212901E-13</v>
      </c>
      <c r="R58" s="19">
        <v>1.22346577313692E-13</v>
      </c>
      <c r="S58" s="19">
        <v>1.1868284133242901E-13</v>
      </c>
      <c r="T58" s="19">
        <v>1.22346577313692E-13</v>
      </c>
      <c r="U58" s="19">
        <v>1.2090328738167899E-13</v>
      </c>
      <c r="V58" s="19">
        <v>1.31228361510693E-13</v>
      </c>
      <c r="W58" s="19">
        <v>1.1945999744966601E-13</v>
      </c>
      <c r="X58" s="19">
        <v>1.2179146580137899E-13</v>
      </c>
      <c r="Y58" s="19">
        <v>1.31228361510693E-13</v>
      </c>
      <c r="Z58" s="19">
        <v>1.1945999744966601E-13</v>
      </c>
      <c r="AA58" s="19">
        <v>1.19348975147204E-13</v>
      </c>
      <c r="AB58" s="19">
        <v>1.35669253609194E-13</v>
      </c>
      <c r="AC58" s="19">
        <v>1.19348975147204E-13</v>
      </c>
      <c r="AD58" s="19">
        <v>1.1979306435705401E-13</v>
      </c>
      <c r="AE58" s="19">
        <v>1.31228361510693E-13</v>
      </c>
      <c r="AF58" s="19">
        <v>1.1945999744966601E-13</v>
      </c>
      <c r="AG58" s="19">
        <v>1.1979306435705401E-13</v>
      </c>
      <c r="AH58" s="19">
        <v>1.31228361510693E-13</v>
      </c>
      <c r="AI58" s="19">
        <v>1.1945999744966601E-13</v>
      </c>
    </row>
    <row r="59" spans="1:35" x14ac:dyDescent="0.45">
      <c r="A59" s="19">
        <v>1.1879386363489099E-13</v>
      </c>
      <c r="B59" s="19">
        <v>1.2689849171465499E-13</v>
      </c>
      <c r="C59" s="19">
        <v>1.2068124277675401E-13</v>
      </c>
      <c r="D59" s="19">
        <v>1.2689849171465499E-13</v>
      </c>
      <c r="E59" s="19">
        <v>1.17239551400416E-13</v>
      </c>
      <c r="F59" s="19">
        <v>1.24678045665405E-13</v>
      </c>
      <c r="G59" s="19">
        <v>1.1790568521519099E-13</v>
      </c>
      <c r="H59" s="19">
        <v>1.2689849171465499E-13</v>
      </c>
      <c r="I59" s="19">
        <v>1.20126131264441E-13</v>
      </c>
      <c r="J59" s="19">
        <v>1.2689849171465499E-13</v>
      </c>
      <c r="K59" s="19">
        <v>1.2001510896197899E-13</v>
      </c>
      <c r="L59" s="19">
        <v>1.2356782264077899E-13</v>
      </c>
      <c r="M59" s="19">
        <v>1.1912693054227899E-13</v>
      </c>
      <c r="N59" s="19">
        <v>1.2356782264077899E-13</v>
      </c>
      <c r="O59" s="19">
        <v>1.2079226507921701E-13</v>
      </c>
      <c r="P59" s="19">
        <v>1.26454402504805E-13</v>
      </c>
      <c r="Q59" s="19">
        <v>1.19904086659516E-13</v>
      </c>
      <c r="R59" s="19">
        <v>1.2356782264077899E-13</v>
      </c>
      <c r="S59" s="19">
        <v>1.1879386363489099E-13</v>
      </c>
      <c r="T59" s="19">
        <v>1.2356782264077899E-13</v>
      </c>
      <c r="U59" s="19">
        <v>1.1768364061026599E-13</v>
      </c>
      <c r="V59" s="19">
        <v>1.29118937763905E-13</v>
      </c>
      <c r="W59" s="19">
        <v>1.19348975147204E-13</v>
      </c>
      <c r="X59" s="19">
        <v>1.19904086659516E-13</v>
      </c>
      <c r="Y59" s="19">
        <v>1.29118937763905E-13</v>
      </c>
      <c r="Z59" s="19">
        <v>1.19348975147204E-13</v>
      </c>
      <c r="AA59" s="19">
        <v>1.1912693054227899E-13</v>
      </c>
      <c r="AB59" s="19">
        <v>1.32338584535318E-13</v>
      </c>
      <c r="AC59" s="19">
        <v>1.1957101975212901E-13</v>
      </c>
      <c r="AD59" s="19">
        <v>1.20126131264441E-13</v>
      </c>
      <c r="AE59" s="19">
        <v>1.29118937763905E-13</v>
      </c>
      <c r="AF59" s="19">
        <v>1.19348975147204E-13</v>
      </c>
      <c r="AG59" s="19">
        <v>1.20126131264441E-13</v>
      </c>
      <c r="AH59" s="19">
        <v>1.29118937763905E-13</v>
      </c>
      <c r="AI59" s="19">
        <v>1.19348975147204E-13</v>
      </c>
    </row>
    <row r="60" spans="1:35" x14ac:dyDescent="0.45">
      <c r="A60" s="19">
        <v>1.1768364061026599E-13</v>
      </c>
      <c r="B60" s="19">
        <v>1.32671651442706E-13</v>
      </c>
      <c r="C60" s="19">
        <v>1.2001510896197899E-13</v>
      </c>
      <c r="D60" s="19">
        <v>1.32671651442706E-13</v>
      </c>
      <c r="E60" s="19">
        <v>1.19348975147204E-13</v>
      </c>
      <c r="F60" s="19">
        <v>1.3200551762793101E-13</v>
      </c>
      <c r="G60" s="19">
        <v>1.1890488593735399E-13</v>
      </c>
      <c r="H60" s="19">
        <v>1.3133938381315599E-13</v>
      </c>
      <c r="I60" s="19">
        <v>1.2045919817182901E-13</v>
      </c>
      <c r="J60" s="19">
        <v>1.3133938381315599E-13</v>
      </c>
      <c r="K60" s="19">
        <v>1.2079226507921701E-13</v>
      </c>
      <c r="L60" s="19">
        <v>1.2712053631957999E-13</v>
      </c>
      <c r="M60" s="19">
        <v>1.19904086659516E-13</v>
      </c>
      <c r="N60" s="19">
        <v>1.26454402504805E-13</v>
      </c>
      <c r="O60" s="19">
        <v>1.20126131264441E-13</v>
      </c>
      <c r="P60" s="19">
        <v>1.28341781646668E-13</v>
      </c>
      <c r="Q60" s="19">
        <v>1.1957101975212901E-13</v>
      </c>
      <c r="R60" s="19">
        <v>1.2712053631957999E-13</v>
      </c>
      <c r="S60" s="19">
        <v>1.1879386363489099E-13</v>
      </c>
      <c r="T60" s="19">
        <v>1.2712053631957999E-13</v>
      </c>
      <c r="U60" s="19">
        <v>1.19904086659516E-13</v>
      </c>
      <c r="V60" s="19">
        <v>1.40443212615082E-13</v>
      </c>
      <c r="W60" s="19">
        <v>1.1912693054227899E-13</v>
      </c>
      <c r="X60" s="19">
        <v>1.2279066652354201E-13</v>
      </c>
      <c r="Y60" s="19">
        <v>1.40443212615082E-13</v>
      </c>
      <c r="Z60" s="19">
        <v>1.1912693054227899E-13</v>
      </c>
      <c r="AA60" s="19">
        <v>1.2068124277675401E-13</v>
      </c>
      <c r="AB60" s="19">
        <v>1.40443212615082E-13</v>
      </c>
      <c r="AC60" s="19">
        <v>1.1945999744966601E-13</v>
      </c>
      <c r="AD60" s="19">
        <v>1.2001510896197899E-13</v>
      </c>
      <c r="AE60" s="19">
        <v>1.40443212615082E-13</v>
      </c>
      <c r="AF60" s="19">
        <v>1.1912693054227899E-13</v>
      </c>
      <c r="AG60" s="19">
        <v>1.2001510896197899E-13</v>
      </c>
      <c r="AH60" s="19">
        <v>1.40443212615082E-13</v>
      </c>
      <c r="AI60" s="19">
        <v>1.1912693054227899E-13</v>
      </c>
    </row>
    <row r="61" spans="1:35" x14ac:dyDescent="0.45">
      <c r="A61" s="19">
        <v>1.1979306435705401E-13</v>
      </c>
      <c r="B61" s="19">
        <v>1.2934098236883E-13</v>
      </c>
      <c r="C61" s="19">
        <v>1.1968204205459099E-13</v>
      </c>
      <c r="D61" s="19">
        <v>1.2934098236883E-13</v>
      </c>
      <c r="E61" s="19">
        <v>1.1945999744966601E-13</v>
      </c>
      <c r="F61" s="19">
        <v>1.2878587085651801E-13</v>
      </c>
      <c r="G61" s="19">
        <v>1.19348975147204E-13</v>
      </c>
      <c r="H61" s="19">
        <v>1.2934098236883E-13</v>
      </c>
      <c r="I61" s="19">
        <v>1.2068124277675401E-13</v>
      </c>
      <c r="J61" s="19">
        <v>1.2934098236883E-13</v>
      </c>
      <c r="K61" s="19">
        <v>1.20237153566904E-13</v>
      </c>
      <c r="L61" s="19">
        <v>1.2623235789988E-13</v>
      </c>
      <c r="M61" s="19">
        <v>1.2123635428906699E-13</v>
      </c>
      <c r="N61" s="19">
        <v>1.2623235789988E-13</v>
      </c>
      <c r="O61" s="19">
        <v>1.21125331986604E-13</v>
      </c>
      <c r="P61" s="19">
        <v>1.2567724638756699E-13</v>
      </c>
      <c r="Q61" s="19">
        <v>1.20570220474292E-13</v>
      </c>
      <c r="R61" s="19">
        <v>1.2623235789988E-13</v>
      </c>
      <c r="S61" s="19">
        <v>1.19237952844741E-13</v>
      </c>
      <c r="T61" s="19">
        <v>1.2623235789988E-13</v>
      </c>
      <c r="U61" s="19">
        <v>1.19348975147204E-13</v>
      </c>
      <c r="V61" s="19">
        <v>1.3067324999837999E-13</v>
      </c>
      <c r="W61" s="19">
        <v>1.1945999744966601E-13</v>
      </c>
      <c r="X61" s="19">
        <v>1.19348975147204E-13</v>
      </c>
      <c r="Y61" s="19">
        <v>1.3067324999837999E-13</v>
      </c>
      <c r="Z61" s="19">
        <v>1.1945999744966601E-13</v>
      </c>
      <c r="AA61" s="19">
        <v>1.2045919817182901E-13</v>
      </c>
      <c r="AB61" s="19">
        <v>1.3111733920823099E-13</v>
      </c>
      <c r="AC61" s="19">
        <v>1.1945999744966601E-13</v>
      </c>
      <c r="AD61" s="19">
        <v>1.1868284133242901E-13</v>
      </c>
      <c r="AE61" s="19">
        <v>1.3067324999837999E-13</v>
      </c>
      <c r="AF61" s="19">
        <v>1.1945999744966601E-13</v>
      </c>
      <c r="AG61" s="19">
        <v>1.1868284133242901E-13</v>
      </c>
      <c r="AH61" s="19">
        <v>1.3067324999837999E-13</v>
      </c>
      <c r="AI61" s="19">
        <v>1.1945999744966601E-13</v>
      </c>
    </row>
    <row r="62" spans="1:35" x14ac:dyDescent="0.45">
      <c r="A62" s="19">
        <v>1.1968204205459099E-13</v>
      </c>
      <c r="B62" s="19">
        <v>1.2845280394913001E-13</v>
      </c>
      <c r="C62" s="19">
        <v>1.1968204205459099E-13</v>
      </c>
      <c r="D62" s="19">
        <v>1.2845280394913001E-13</v>
      </c>
      <c r="E62" s="19">
        <v>1.19015908239816E-13</v>
      </c>
      <c r="F62" s="19">
        <v>1.2656542480726701E-13</v>
      </c>
      <c r="G62" s="19">
        <v>1.1857181902996601E-13</v>
      </c>
      <c r="H62" s="19">
        <v>1.2845280394913001E-13</v>
      </c>
      <c r="I62" s="19">
        <v>1.1890488593735399E-13</v>
      </c>
      <c r="J62" s="19">
        <v>1.2845280394913001E-13</v>
      </c>
      <c r="K62" s="19">
        <v>1.2156942119645401E-13</v>
      </c>
      <c r="L62" s="19">
        <v>1.2245759961615401E-13</v>
      </c>
      <c r="M62" s="19">
        <v>1.2001510896197899E-13</v>
      </c>
      <c r="N62" s="19">
        <v>1.2267964422107899E-13</v>
      </c>
      <c r="O62" s="19">
        <v>1.2101430968414201E-13</v>
      </c>
      <c r="P62" s="19">
        <v>1.2490009027033001E-13</v>
      </c>
      <c r="Q62" s="19">
        <v>1.19904086659516E-13</v>
      </c>
      <c r="R62" s="19">
        <v>1.2267964422107899E-13</v>
      </c>
      <c r="S62" s="19">
        <v>1.19237952844741E-13</v>
      </c>
      <c r="T62" s="19">
        <v>1.2267964422107899E-13</v>
      </c>
      <c r="U62" s="19">
        <v>1.1890488593735399E-13</v>
      </c>
      <c r="V62" s="19">
        <v>1.2978507157867999E-13</v>
      </c>
      <c r="W62" s="19">
        <v>1.19237952844741E-13</v>
      </c>
      <c r="X62" s="19">
        <v>1.2090328738167899E-13</v>
      </c>
      <c r="Y62" s="19">
        <v>1.2978507157867999E-13</v>
      </c>
      <c r="Z62" s="19">
        <v>1.19237952844741E-13</v>
      </c>
      <c r="AA62" s="19">
        <v>1.18127729820116E-13</v>
      </c>
      <c r="AB62" s="19">
        <v>1.2789769243681801E-13</v>
      </c>
      <c r="AC62" s="19">
        <v>1.1912693054227899E-13</v>
      </c>
      <c r="AD62" s="19">
        <v>1.2079226507921701E-13</v>
      </c>
      <c r="AE62" s="19">
        <v>1.2978507157867999E-13</v>
      </c>
      <c r="AF62" s="19">
        <v>1.19237952844741E-13</v>
      </c>
      <c r="AG62" s="19">
        <v>1.2079226507921701E-13</v>
      </c>
      <c r="AH62" s="19">
        <v>1.2978507157867999E-13</v>
      </c>
      <c r="AI62" s="19">
        <v>1.19237952844741E-13</v>
      </c>
    </row>
    <row r="63" spans="1:35" x14ac:dyDescent="0.45">
      <c r="A63" s="19">
        <v>1.18127729820116E-13</v>
      </c>
      <c r="B63" s="19">
        <v>1.2179146580137899E-13</v>
      </c>
      <c r="C63" s="19">
        <v>1.1945999744966601E-13</v>
      </c>
      <c r="D63" s="19">
        <v>1.2179146580137899E-13</v>
      </c>
      <c r="E63" s="19">
        <v>1.1834977442504101E-13</v>
      </c>
      <c r="F63" s="19">
        <v>1.2390088954816699E-13</v>
      </c>
      <c r="G63" s="19">
        <v>1.1879386363489099E-13</v>
      </c>
      <c r="H63" s="19">
        <v>1.2179146580137899E-13</v>
      </c>
      <c r="I63" s="19">
        <v>1.1868284133242901E-13</v>
      </c>
      <c r="J63" s="19">
        <v>1.2179146580137899E-13</v>
      </c>
      <c r="K63" s="19">
        <v>1.18460796727504E-13</v>
      </c>
      <c r="L63" s="19">
        <v>1.2334577803585401E-13</v>
      </c>
      <c r="M63" s="19">
        <v>1.2045919817182901E-13</v>
      </c>
      <c r="N63" s="19">
        <v>1.2334577803585401E-13</v>
      </c>
      <c r="O63" s="19">
        <v>1.21125331986604E-13</v>
      </c>
      <c r="P63" s="19">
        <v>1.2578826869003001E-13</v>
      </c>
      <c r="Q63" s="19">
        <v>1.20126131264441E-13</v>
      </c>
      <c r="R63" s="19">
        <v>1.2334577803585401E-13</v>
      </c>
      <c r="S63" s="19">
        <v>1.19015908239816E-13</v>
      </c>
      <c r="T63" s="19">
        <v>1.2334577803585401E-13</v>
      </c>
      <c r="U63" s="19">
        <v>1.19237952844741E-13</v>
      </c>
      <c r="V63" s="19">
        <v>1.24122934153092E-13</v>
      </c>
      <c r="W63" s="19">
        <v>1.1957101975212901E-13</v>
      </c>
      <c r="X63" s="19">
        <v>1.19237952844741E-13</v>
      </c>
      <c r="Y63" s="19">
        <v>1.24122934153092E-13</v>
      </c>
      <c r="Z63" s="19">
        <v>1.1957101975212901E-13</v>
      </c>
      <c r="AA63" s="19">
        <v>1.19237952844741E-13</v>
      </c>
      <c r="AB63" s="19">
        <v>1.2578826869003001E-13</v>
      </c>
      <c r="AC63" s="19">
        <v>1.1912693054227899E-13</v>
      </c>
      <c r="AD63" s="19">
        <v>1.22013510406304E-13</v>
      </c>
      <c r="AE63" s="19">
        <v>1.24122934153092E-13</v>
      </c>
      <c r="AF63" s="19">
        <v>1.1957101975212901E-13</v>
      </c>
      <c r="AG63" s="19">
        <v>1.22013510406304E-13</v>
      </c>
      <c r="AH63" s="19">
        <v>1.24122934153092E-13</v>
      </c>
      <c r="AI63" s="19">
        <v>1.1957101975212901E-13</v>
      </c>
    </row>
    <row r="64" spans="1:35" x14ac:dyDescent="0.45">
      <c r="A64" s="19">
        <v>1.1945999744966601E-13</v>
      </c>
      <c r="B64" s="19">
        <v>1.3200551762793101E-13</v>
      </c>
      <c r="C64" s="19">
        <v>1.1801670751765399E-13</v>
      </c>
      <c r="D64" s="19">
        <v>1.3200551762793101E-13</v>
      </c>
      <c r="E64" s="19">
        <v>1.2034817586936601E-13</v>
      </c>
      <c r="F64" s="19">
        <v>1.34114941374718E-13</v>
      </c>
      <c r="G64" s="19">
        <v>1.1968204205459099E-13</v>
      </c>
      <c r="H64" s="19">
        <v>1.3200551762793101E-13</v>
      </c>
      <c r="I64" s="19">
        <v>1.19015908239816E-13</v>
      </c>
      <c r="J64" s="19">
        <v>1.3200551762793101E-13</v>
      </c>
      <c r="K64" s="19">
        <v>1.21125331986604E-13</v>
      </c>
      <c r="L64" s="19">
        <v>1.2922996006636799E-13</v>
      </c>
      <c r="M64" s="19">
        <v>1.20126131264441E-13</v>
      </c>
      <c r="N64" s="19">
        <v>1.2922996006636799E-13</v>
      </c>
      <c r="O64" s="19">
        <v>1.20570220474292E-13</v>
      </c>
      <c r="P64" s="19">
        <v>1.27675647831893E-13</v>
      </c>
      <c r="Q64" s="19">
        <v>1.19348975147204E-13</v>
      </c>
      <c r="R64" s="19">
        <v>1.2922996006636799E-13</v>
      </c>
      <c r="S64" s="19">
        <v>1.1912693054227899E-13</v>
      </c>
      <c r="T64" s="19">
        <v>1.2922996006636799E-13</v>
      </c>
      <c r="U64" s="19">
        <v>1.1945999744966601E-13</v>
      </c>
      <c r="V64" s="19">
        <v>1.40443212615082E-13</v>
      </c>
      <c r="W64" s="19">
        <v>1.1912693054227899E-13</v>
      </c>
      <c r="X64" s="19">
        <v>1.20126131264441E-13</v>
      </c>
      <c r="Y64" s="19">
        <v>1.40443212615082E-13</v>
      </c>
      <c r="Z64" s="19">
        <v>1.1912693054227899E-13</v>
      </c>
      <c r="AA64" s="19">
        <v>1.1979306435705401E-13</v>
      </c>
      <c r="AB64" s="19">
        <v>1.51101353651483E-13</v>
      </c>
      <c r="AC64" s="19">
        <v>1.19348975147204E-13</v>
      </c>
      <c r="AD64" s="19">
        <v>1.20237153566904E-13</v>
      </c>
      <c r="AE64" s="19">
        <v>1.40443212615082E-13</v>
      </c>
      <c r="AF64" s="19">
        <v>1.1912693054227899E-13</v>
      </c>
      <c r="AG64" s="19">
        <v>1.20237153566904E-13</v>
      </c>
      <c r="AH64" s="19">
        <v>1.40443212615082E-13</v>
      </c>
      <c r="AI64" s="19">
        <v>1.1912693054227899E-13</v>
      </c>
    </row>
    <row r="65" spans="1:35" x14ac:dyDescent="0.45">
      <c r="A65" s="19">
        <v>1.1879386363489099E-13</v>
      </c>
      <c r="B65" s="19">
        <v>1.2667644710973001E-13</v>
      </c>
      <c r="C65" s="19">
        <v>1.1857181902996601E-13</v>
      </c>
      <c r="D65" s="19">
        <v>1.2667644710973001E-13</v>
      </c>
      <c r="E65" s="19">
        <v>1.1857181902996601E-13</v>
      </c>
      <c r="F65" s="19">
        <v>1.28563826251593E-13</v>
      </c>
      <c r="G65" s="19">
        <v>1.18460796727504E-13</v>
      </c>
      <c r="H65" s="19">
        <v>1.2667644710973001E-13</v>
      </c>
      <c r="I65" s="19">
        <v>1.18460796727504E-13</v>
      </c>
      <c r="J65" s="19">
        <v>1.2667644710973001E-13</v>
      </c>
      <c r="K65" s="19">
        <v>1.1945999744966601E-13</v>
      </c>
      <c r="L65" s="19">
        <v>1.2589929099249199E-13</v>
      </c>
      <c r="M65" s="19">
        <v>1.19904086659516E-13</v>
      </c>
      <c r="N65" s="19">
        <v>1.2589929099249199E-13</v>
      </c>
      <c r="O65" s="19">
        <v>1.2079226507921701E-13</v>
      </c>
      <c r="P65" s="19">
        <v>1.2756462552943001E-13</v>
      </c>
      <c r="Q65" s="19">
        <v>1.1979306435705401E-13</v>
      </c>
      <c r="R65" s="19">
        <v>1.2589929099249199E-13</v>
      </c>
      <c r="S65" s="19">
        <v>1.1890488593735399E-13</v>
      </c>
      <c r="T65" s="19">
        <v>1.2589929099249199E-13</v>
      </c>
      <c r="U65" s="19">
        <v>1.2156942119645401E-13</v>
      </c>
      <c r="V65" s="19">
        <v>1.3666845433135599E-13</v>
      </c>
      <c r="W65" s="19">
        <v>1.19348975147204E-13</v>
      </c>
      <c r="X65" s="19">
        <v>1.1957101975212901E-13</v>
      </c>
      <c r="Y65" s="19">
        <v>1.3666845433135599E-13</v>
      </c>
      <c r="Z65" s="19">
        <v>1.19348975147204E-13</v>
      </c>
      <c r="AA65" s="19">
        <v>1.20237153566904E-13</v>
      </c>
      <c r="AB65" s="19">
        <v>1.3178347302300601E-13</v>
      </c>
      <c r="AC65" s="19">
        <v>1.19348975147204E-13</v>
      </c>
      <c r="AD65" s="19">
        <v>1.17572618307804E-13</v>
      </c>
      <c r="AE65" s="19">
        <v>1.3666845433135599E-13</v>
      </c>
      <c r="AF65" s="19">
        <v>1.19348975147204E-13</v>
      </c>
      <c r="AG65" s="19">
        <v>1.17572618307804E-13</v>
      </c>
      <c r="AH65" s="19">
        <v>1.3666845433135599E-13</v>
      </c>
      <c r="AI65" s="19">
        <v>1.19348975147204E-13</v>
      </c>
    </row>
    <row r="66" spans="1:35" x14ac:dyDescent="0.45">
      <c r="A66" s="19">
        <v>1.2001510896197899E-13</v>
      </c>
      <c r="B66" s="19">
        <v>1.38333788868294E-13</v>
      </c>
      <c r="C66" s="19">
        <v>1.20237153566904E-13</v>
      </c>
      <c r="D66" s="19">
        <v>1.38333788868294E-13</v>
      </c>
      <c r="E66" s="19">
        <v>1.1890488593735399E-13</v>
      </c>
      <c r="F66" s="19">
        <v>1.4210854715202001E-13</v>
      </c>
      <c r="G66" s="19">
        <v>1.17572618307804E-13</v>
      </c>
      <c r="H66" s="19">
        <v>1.38333788868294E-13</v>
      </c>
      <c r="I66" s="19">
        <v>1.19237952844741E-13</v>
      </c>
      <c r="J66" s="19">
        <v>1.38333788868294E-13</v>
      </c>
      <c r="K66" s="19">
        <v>1.1879386363489099E-13</v>
      </c>
      <c r="L66" s="19">
        <v>1.3011813848606799E-13</v>
      </c>
      <c r="M66" s="19">
        <v>1.2101430968414201E-13</v>
      </c>
      <c r="N66" s="19">
        <v>1.28563826251593E-13</v>
      </c>
      <c r="O66" s="19">
        <v>1.22568621918617E-13</v>
      </c>
      <c r="P66" s="19">
        <v>1.2978507157867999E-13</v>
      </c>
      <c r="Q66" s="19">
        <v>1.18460796727504E-13</v>
      </c>
      <c r="R66" s="19">
        <v>1.3011813848606799E-13</v>
      </c>
      <c r="S66" s="19">
        <v>1.18460796727504E-13</v>
      </c>
      <c r="T66" s="19">
        <v>1.3011813848606799E-13</v>
      </c>
      <c r="U66" s="19">
        <v>1.19904086659516E-13</v>
      </c>
      <c r="V66" s="19">
        <v>1.4710455076283299E-13</v>
      </c>
      <c r="W66" s="19">
        <v>1.1979306435705401E-13</v>
      </c>
      <c r="X66" s="19">
        <v>1.2034817586936601E-13</v>
      </c>
      <c r="Y66" s="19">
        <v>1.4710455076283299E-13</v>
      </c>
      <c r="Z66" s="19">
        <v>1.1979306435705401E-13</v>
      </c>
      <c r="AA66" s="19">
        <v>1.2079226507921701E-13</v>
      </c>
      <c r="AB66" s="19">
        <v>1.4022116801015699E-13</v>
      </c>
      <c r="AC66" s="19">
        <v>1.19348975147204E-13</v>
      </c>
      <c r="AD66" s="19">
        <v>1.19015908239816E-13</v>
      </c>
      <c r="AE66" s="19">
        <v>1.4710455076283299E-13</v>
      </c>
      <c r="AF66" s="19">
        <v>1.1979306435705401E-13</v>
      </c>
      <c r="AG66" s="19">
        <v>1.19015908239816E-13</v>
      </c>
      <c r="AH66" s="19">
        <v>1.4710455076283299E-13</v>
      </c>
      <c r="AI66" s="19">
        <v>1.1979306435705401E-13</v>
      </c>
    </row>
    <row r="67" spans="1:35" x14ac:dyDescent="0.45">
      <c r="A67" s="19">
        <v>1.1779466291272901E-13</v>
      </c>
      <c r="B67" s="19">
        <v>1.2756462552943001E-13</v>
      </c>
      <c r="C67" s="19">
        <v>1.18127729820116E-13</v>
      </c>
      <c r="D67" s="19">
        <v>1.2756462552943001E-13</v>
      </c>
      <c r="E67" s="19">
        <v>1.17350573702879E-13</v>
      </c>
      <c r="F67" s="19">
        <v>1.3200551762793101E-13</v>
      </c>
      <c r="G67" s="19">
        <v>1.17239551400416E-13</v>
      </c>
      <c r="H67" s="19">
        <v>1.2756462552943001E-13</v>
      </c>
      <c r="I67" s="19">
        <v>1.19015908239816E-13</v>
      </c>
      <c r="J67" s="19">
        <v>1.2756462552943001E-13</v>
      </c>
      <c r="K67" s="19">
        <v>1.20570220474292E-13</v>
      </c>
      <c r="L67" s="19">
        <v>1.2634338020234201E-13</v>
      </c>
      <c r="M67" s="19">
        <v>1.19015908239816E-13</v>
      </c>
      <c r="N67" s="19">
        <v>1.2634338020234201E-13</v>
      </c>
      <c r="O67" s="19">
        <v>1.23123733430929E-13</v>
      </c>
      <c r="P67" s="19">
        <v>1.2900791546144299E-13</v>
      </c>
      <c r="Q67" s="19">
        <v>1.1768364061026599E-13</v>
      </c>
      <c r="R67" s="19">
        <v>1.2634338020234201E-13</v>
      </c>
      <c r="S67" s="19">
        <v>1.1879386363489099E-13</v>
      </c>
      <c r="T67" s="19">
        <v>1.2634338020234201E-13</v>
      </c>
      <c r="U67" s="19">
        <v>1.2045919817182901E-13</v>
      </c>
      <c r="V67" s="19">
        <v>1.2922996006636799E-13</v>
      </c>
      <c r="W67" s="19">
        <v>1.19348975147204E-13</v>
      </c>
      <c r="X67" s="19">
        <v>1.21125331986604E-13</v>
      </c>
      <c r="Y67" s="19">
        <v>1.2922996006636799E-13</v>
      </c>
      <c r="Z67" s="19">
        <v>1.19348975147204E-13</v>
      </c>
      <c r="AA67" s="19">
        <v>1.18127729820116E-13</v>
      </c>
      <c r="AB67" s="19">
        <v>1.27675647831893E-13</v>
      </c>
      <c r="AC67" s="19">
        <v>1.1945999744966601E-13</v>
      </c>
      <c r="AD67" s="19">
        <v>1.2001510896197899E-13</v>
      </c>
      <c r="AE67" s="19">
        <v>1.2922996006636799E-13</v>
      </c>
      <c r="AF67" s="19">
        <v>1.19348975147204E-13</v>
      </c>
      <c r="AG67" s="19">
        <v>1.2001510896197899E-13</v>
      </c>
      <c r="AH67" s="19">
        <v>1.2922996006636799E-13</v>
      </c>
      <c r="AI67" s="19">
        <v>1.19348975147204E-13</v>
      </c>
    </row>
    <row r="68" spans="1:35" x14ac:dyDescent="0.45">
      <c r="A68" s="19">
        <v>1.1957101975212901E-13</v>
      </c>
      <c r="B68" s="19">
        <v>1.2334577803585401E-13</v>
      </c>
      <c r="C68" s="19">
        <v>1.1890488593735399E-13</v>
      </c>
      <c r="D68" s="19">
        <v>1.2334577803585401E-13</v>
      </c>
      <c r="E68" s="19">
        <v>1.1790568521519099E-13</v>
      </c>
      <c r="F68" s="19">
        <v>1.2456702336294201E-13</v>
      </c>
      <c r="G68" s="19">
        <v>1.1945999744966601E-13</v>
      </c>
      <c r="H68" s="19">
        <v>1.2334577803585401E-13</v>
      </c>
      <c r="I68" s="19">
        <v>1.1868284133242901E-13</v>
      </c>
      <c r="J68" s="19">
        <v>1.2334577803585401E-13</v>
      </c>
      <c r="K68" s="19">
        <v>1.1857181902996601E-13</v>
      </c>
      <c r="L68" s="19">
        <v>1.2712053631957999E-13</v>
      </c>
      <c r="M68" s="19">
        <v>1.19904086659516E-13</v>
      </c>
      <c r="N68" s="19">
        <v>1.2168044349891701E-13</v>
      </c>
      <c r="O68" s="19">
        <v>1.20570220474292E-13</v>
      </c>
      <c r="P68" s="19">
        <v>1.24011911850629E-13</v>
      </c>
      <c r="Q68" s="19">
        <v>1.1945999744966601E-13</v>
      </c>
      <c r="R68" s="19">
        <v>1.2168044349891701E-13</v>
      </c>
      <c r="S68" s="19">
        <v>1.1945999744966601E-13</v>
      </c>
      <c r="T68" s="19">
        <v>1.2168044349891701E-13</v>
      </c>
      <c r="U68" s="19">
        <v>1.2245759961615401E-13</v>
      </c>
      <c r="V68" s="19">
        <v>1.2811973704174299E-13</v>
      </c>
      <c r="W68" s="19">
        <v>1.1957101975212901E-13</v>
      </c>
      <c r="X68" s="19">
        <v>1.2045919817182901E-13</v>
      </c>
      <c r="Y68" s="19">
        <v>1.2811973704174299E-13</v>
      </c>
      <c r="Z68" s="19">
        <v>1.1957101975212901E-13</v>
      </c>
      <c r="AA68" s="19">
        <v>1.21347376591529E-13</v>
      </c>
      <c r="AB68" s="19">
        <v>1.2789769243681801E-13</v>
      </c>
      <c r="AC68" s="19">
        <v>1.1945999744966601E-13</v>
      </c>
      <c r="AD68" s="19">
        <v>1.1879386363489099E-13</v>
      </c>
      <c r="AE68" s="19">
        <v>1.2811973704174299E-13</v>
      </c>
      <c r="AF68" s="19">
        <v>1.1957101975212901E-13</v>
      </c>
      <c r="AG68" s="19">
        <v>1.1879386363489099E-13</v>
      </c>
      <c r="AH68" s="19">
        <v>1.2811973704174299E-13</v>
      </c>
      <c r="AI68" s="19">
        <v>1.1957101975212901E-13</v>
      </c>
    </row>
    <row r="69" spans="1:35" x14ac:dyDescent="0.45">
      <c r="A69" s="19">
        <v>1.19237952844741E-13</v>
      </c>
      <c r="B69" s="19">
        <v>1.24011911850629E-13</v>
      </c>
      <c r="C69" s="19">
        <v>1.1890488593735399E-13</v>
      </c>
      <c r="D69" s="19">
        <v>1.24011911850629E-13</v>
      </c>
      <c r="E69" s="19">
        <v>1.1834977442504101E-13</v>
      </c>
      <c r="F69" s="19">
        <v>1.33892896769793E-13</v>
      </c>
      <c r="G69" s="19">
        <v>1.1968204205459099E-13</v>
      </c>
      <c r="H69" s="19">
        <v>1.24011911850629E-13</v>
      </c>
      <c r="I69" s="19">
        <v>1.19015908239816E-13</v>
      </c>
      <c r="J69" s="19">
        <v>1.24011911850629E-13</v>
      </c>
      <c r="K69" s="19">
        <v>1.20570220474292E-13</v>
      </c>
      <c r="L69" s="19">
        <v>1.3133938381315599E-13</v>
      </c>
      <c r="M69" s="19">
        <v>1.2045919817182901E-13</v>
      </c>
      <c r="N69" s="19">
        <v>1.3133938381315599E-13</v>
      </c>
      <c r="O69" s="19">
        <v>1.19348975147204E-13</v>
      </c>
      <c r="P69" s="19">
        <v>1.30007116183605E-13</v>
      </c>
      <c r="Q69" s="19">
        <v>1.1801670751765399E-13</v>
      </c>
      <c r="R69" s="19">
        <v>1.3133938381315599E-13</v>
      </c>
      <c r="S69" s="19">
        <v>1.16906484493028E-13</v>
      </c>
      <c r="T69" s="19">
        <v>1.3133938381315599E-13</v>
      </c>
      <c r="U69" s="19">
        <v>1.1879386363489099E-13</v>
      </c>
      <c r="V69" s="19">
        <v>1.43107747874182E-13</v>
      </c>
      <c r="W69" s="19">
        <v>1.1945999744966601E-13</v>
      </c>
      <c r="X69" s="19">
        <v>1.1857181902996601E-13</v>
      </c>
      <c r="Y69" s="19">
        <v>1.43107747874182E-13</v>
      </c>
      <c r="Z69" s="19">
        <v>1.1945999744966601E-13</v>
      </c>
      <c r="AA69" s="19">
        <v>1.2045919817182901E-13</v>
      </c>
      <c r="AB69" s="19">
        <v>1.45772283133283E-13</v>
      </c>
      <c r="AC69" s="19">
        <v>1.19237952844741E-13</v>
      </c>
      <c r="AD69" s="19">
        <v>1.2101430968414201E-13</v>
      </c>
      <c r="AE69" s="19">
        <v>1.43107747874182E-13</v>
      </c>
      <c r="AF69" s="19">
        <v>1.1945999744966601E-13</v>
      </c>
      <c r="AG69" s="19">
        <v>1.2101430968414201E-13</v>
      </c>
      <c r="AH69" s="19">
        <v>1.43107747874182E-13</v>
      </c>
      <c r="AI69" s="19">
        <v>1.1945999744966601E-13</v>
      </c>
    </row>
    <row r="70" spans="1:35" x14ac:dyDescent="0.45">
      <c r="A70" s="19">
        <v>1.18460796727504E-13</v>
      </c>
      <c r="B70" s="19">
        <v>1.3522516439934399E-13</v>
      </c>
      <c r="C70" s="19">
        <v>1.1890488593735399E-13</v>
      </c>
      <c r="D70" s="19">
        <v>1.3522516439934399E-13</v>
      </c>
      <c r="E70" s="19">
        <v>1.2079226507921701E-13</v>
      </c>
      <c r="F70" s="19">
        <v>1.3877787807814401E-13</v>
      </c>
      <c r="G70" s="19">
        <v>1.2001510896197899E-13</v>
      </c>
      <c r="H70" s="19">
        <v>1.3522516439934399E-13</v>
      </c>
      <c r="I70" s="19">
        <v>1.2001510896197899E-13</v>
      </c>
      <c r="J70" s="19">
        <v>1.3522516439934399E-13</v>
      </c>
      <c r="K70" s="19">
        <v>1.1945999744966601E-13</v>
      </c>
      <c r="L70" s="19">
        <v>1.3111733920823099E-13</v>
      </c>
      <c r="M70" s="19">
        <v>1.20237153566904E-13</v>
      </c>
      <c r="N70" s="19">
        <v>1.3111733920823099E-13</v>
      </c>
      <c r="O70" s="19">
        <v>1.2034817586936601E-13</v>
      </c>
      <c r="P70" s="19">
        <v>1.35114142096881E-13</v>
      </c>
      <c r="Q70" s="19">
        <v>1.1912693054227899E-13</v>
      </c>
      <c r="R70" s="19">
        <v>1.3278267374516799E-13</v>
      </c>
      <c r="S70" s="19">
        <v>1.1912693054227899E-13</v>
      </c>
      <c r="T70" s="19">
        <v>1.3278267374516799E-13</v>
      </c>
      <c r="U70" s="19">
        <v>1.2001510896197899E-13</v>
      </c>
      <c r="V70" s="19">
        <v>1.53765888910584E-13</v>
      </c>
      <c r="W70" s="19">
        <v>1.1912693054227899E-13</v>
      </c>
      <c r="X70" s="19">
        <v>1.1890488593735399E-13</v>
      </c>
      <c r="Y70" s="19">
        <v>1.53765888910584E-13</v>
      </c>
      <c r="Z70" s="19">
        <v>1.1912693054227899E-13</v>
      </c>
      <c r="AA70" s="19">
        <v>1.1945999744966601E-13</v>
      </c>
      <c r="AB70" s="19">
        <v>1.55542245749984E-13</v>
      </c>
      <c r="AC70" s="19">
        <v>1.19237952844741E-13</v>
      </c>
      <c r="AD70" s="19">
        <v>1.1790568521519099E-13</v>
      </c>
      <c r="AE70" s="19">
        <v>1.53765888910584E-13</v>
      </c>
      <c r="AF70" s="19">
        <v>1.1912693054227899E-13</v>
      </c>
      <c r="AG70" s="19">
        <v>1.1790568521519099E-13</v>
      </c>
      <c r="AH70" s="19">
        <v>1.53765888910584E-13</v>
      </c>
      <c r="AI70" s="19">
        <v>1.1912693054227899E-13</v>
      </c>
    </row>
    <row r="71" spans="1:35" x14ac:dyDescent="0.45">
      <c r="A71" s="19">
        <v>1.1801670751765399E-13</v>
      </c>
      <c r="B71" s="19">
        <v>1.22568621918617E-13</v>
      </c>
      <c r="C71" s="19">
        <v>1.1968204205459099E-13</v>
      </c>
      <c r="D71" s="19">
        <v>1.22568621918617E-13</v>
      </c>
      <c r="E71" s="19">
        <v>1.1968204205459099E-13</v>
      </c>
      <c r="F71" s="19">
        <v>1.2623235789988E-13</v>
      </c>
      <c r="G71" s="19">
        <v>1.1879386363489099E-13</v>
      </c>
      <c r="H71" s="19">
        <v>1.22568621918617E-13</v>
      </c>
      <c r="I71" s="19">
        <v>1.1823875212257899E-13</v>
      </c>
      <c r="J71" s="19">
        <v>1.22568621918617E-13</v>
      </c>
      <c r="K71" s="19">
        <v>1.18127729820116E-13</v>
      </c>
      <c r="L71" s="19">
        <v>1.2456702336294201E-13</v>
      </c>
      <c r="M71" s="19">
        <v>1.21347376591529E-13</v>
      </c>
      <c r="N71" s="19">
        <v>1.2390088954816699E-13</v>
      </c>
      <c r="O71" s="19">
        <v>1.1945999744966601E-13</v>
      </c>
      <c r="P71" s="19">
        <v>1.2922996006636799E-13</v>
      </c>
      <c r="Q71" s="19">
        <v>1.17350573702879E-13</v>
      </c>
      <c r="R71" s="19">
        <v>1.2456702336294201E-13</v>
      </c>
      <c r="S71" s="19">
        <v>1.1868284133242901E-13</v>
      </c>
      <c r="T71" s="19">
        <v>1.2456702336294201E-13</v>
      </c>
      <c r="U71" s="19">
        <v>1.1779466291272901E-13</v>
      </c>
      <c r="V71" s="19">
        <v>1.26121335597417E-13</v>
      </c>
      <c r="W71" s="19">
        <v>1.1957101975212901E-13</v>
      </c>
      <c r="X71" s="19">
        <v>1.1779466291272901E-13</v>
      </c>
      <c r="Y71" s="19">
        <v>1.26121335597417E-13</v>
      </c>
      <c r="Z71" s="19">
        <v>1.1957101975212901E-13</v>
      </c>
      <c r="AA71" s="19">
        <v>1.22013510406304E-13</v>
      </c>
      <c r="AB71" s="19">
        <v>1.2789769243681801E-13</v>
      </c>
      <c r="AC71" s="19">
        <v>1.19237952844741E-13</v>
      </c>
      <c r="AD71" s="19">
        <v>1.18127729820116E-13</v>
      </c>
      <c r="AE71" s="19">
        <v>1.26121335597417E-13</v>
      </c>
      <c r="AF71" s="19">
        <v>1.1957101975212901E-13</v>
      </c>
      <c r="AG71" s="19">
        <v>1.18127729820116E-13</v>
      </c>
      <c r="AH71" s="19">
        <v>1.26121335597417E-13</v>
      </c>
      <c r="AI71" s="19">
        <v>1.1957101975212901E-13</v>
      </c>
    </row>
    <row r="72" spans="1:35" x14ac:dyDescent="0.45">
      <c r="A72" s="19">
        <v>1.18127729820116E-13</v>
      </c>
      <c r="B72" s="19">
        <v>1.3777867735598099E-13</v>
      </c>
      <c r="C72" s="19">
        <v>1.19237952844741E-13</v>
      </c>
      <c r="D72" s="19">
        <v>1.3777867735598099E-13</v>
      </c>
      <c r="E72" s="19">
        <v>1.1746159600534101E-13</v>
      </c>
      <c r="F72" s="19">
        <v>1.32116539930393E-13</v>
      </c>
      <c r="G72" s="19">
        <v>1.1979306435705401E-13</v>
      </c>
      <c r="H72" s="19">
        <v>1.3777867735598099E-13</v>
      </c>
      <c r="I72" s="19">
        <v>1.1890488593735399E-13</v>
      </c>
      <c r="J72" s="19">
        <v>1.3777867735598099E-13</v>
      </c>
      <c r="K72" s="19">
        <v>1.19904086659516E-13</v>
      </c>
      <c r="L72" s="19">
        <v>1.2978507157867999E-13</v>
      </c>
      <c r="M72" s="19">
        <v>1.1979306435705401E-13</v>
      </c>
      <c r="N72" s="19">
        <v>1.2978507157867999E-13</v>
      </c>
      <c r="O72" s="19">
        <v>1.1945999744966601E-13</v>
      </c>
      <c r="P72" s="19">
        <v>1.29452004671293E-13</v>
      </c>
      <c r="Q72" s="19">
        <v>1.1857181902996601E-13</v>
      </c>
      <c r="R72" s="19">
        <v>1.2978507157867999E-13</v>
      </c>
      <c r="S72" s="19">
        <v>1.1790568521519099E-13</v>
      </c>
      <c r="T72" s="19">
        <v>1.2978507157867999E-13</v>
      </c>
      <c r="U72" s="19">
        <v>1.2090328738167899E-13</v>
      </c>
      <c r="V72" s="19">
        <v>1.3666845433135599E-13</v>
      </c>
      <c r="W72" s="19">
        <v>1.19348975147204E-13</v>
      </c>
      <c r="X72" s="19">
        <v>1.2090328738167899E-13</v>
      </c>
      <c r="Y72" s="19">
        <v>1.3666845433135599E-13</v>
      </c>
      <c r="Z72" s="19">
        <v>1.19348975147204E-13</v>
      </c>
      <c r="AA72" s="19">
        <v>1.2156942119645401E-13</v>
      </c>
      <c r="AB72" s="19">
        <v>1.4022116801015699E-13</v>
      </c>
      <c r="AC72" s="19">
        <v>1.1957101975212901E-13</v>
      </c>
      <c r="AD72" s="19">
        <v>1.1879386363489099E-13</v>
      </c>
      <c r="AE72" s="19">
        <v>1.3666845433135599E-13</v>
      </c>
      <c r="AF72" s="19">
        <v>1.19348975147204E-13</v>
      </c>
      <c r="AG72" s="19">
        <v>1.1879386363489099E-13</v>
      </c>
      <c r="AH72" s="19">
        <v>1.3666845433135599E-13</v>
      </c>
      <c r="AI72" s="19">
        <v>1.19348975147204E-13</v>
      </c>
    </row>
    <row r="73" spans="1:35" x14ac:dyDescent="0.45">
      <c r="A73" s="19">
        <v>1.20126131264441E-13</v>
      </c>
      <c r="B73" s="19">
        <v>1.32671651442706E-13</v>
      </c>
      <c r="C73" s="19">
        <v>1.18460796727504E-13</v>
      </c>
      <c r="D73" s="19">
        <v>1.32671651442706E-13</v>
      </c>
      <c r="E73" s="19">
        <v>1.1834977442504101E-13</v>
      </c>
      <c r="F73" s="19">
        <v>1.2745360322696701E-13</v>
      </c>
      <c r="G73" s="19">
        <v>1.19904086659516E-13</v>
      </c>
      <c r="H73" s="19">
        <v>1.32671651442706E-13</v>
      </c>
      <c r="I73" s="19">
        <v>1.1834977442504101E-13</v>
      </c>
      <c r="J73" s="19">
        <v>1.32671651442706E-13</v>
      </c>
      <c r="K73" s="19">
        <v>1.2068124277675401E-13</v>
      </c>
      <c r="L73" s="19">
        <v>1.25233157177717E-13</v>
      </c>
      <c r="M73" s="19">
        <v>1.19904086659516E-13</v>
      </c>
      <c r="N73" s="19">
        <v>1.25233157177717E-13</v>
      </c>
      <c r="O73" s="19">
        <v>1.2190248810384201E-13</v>
      </c>
      <c r="P73" s="19">
        <v>1.27675647831893E-13</v>
      </c>
      <c r="Q73" s="19">
        <v>1.19015908239816E-13</v>
      </c>
      <c r="R73" s="19">
        <v>1.25233157177717E-13</v>
      </c>
      <c r="S73" s="19">
        <v>1.19015908239816E-13</v>
      </c>
      <c r="T73" s="19">
        <v>1.25233157177717E-13</v>
      </c>
      <c r="U73" s="19">
        <v>1.20570220474292E-13</v>
      </c>
      <c r="V73" s="19">
        <v>1.3977707880030701E-13</v>
      </c>
      <c r="W73" s="19">
        <v>1.1945999744966601E-13</v>
      </c>
      <c r="X73" s="19">
        <v>1.20126131264441E-13</v>
      </c>
      <c r="Y73" s="19">
        <v>1.3977707880030701E-13</v>
      </c>
      <c r="Z73" s="19">
        <v>1.1945999744966601E-13</v>
      </c>
      <c r="AA73" s="19">
        <v>1.1979306435705401E-13</v>
      </c>
      <c r="AB73" s="19">
        <v>1.36335387423969E-13</v>
      </c>
      <c r="AC73" s="19">
        <v>1.19348975147204E-13</v>
      </c>
      <c r="AD73" s="19">
        <v>1.1912693054227899E-13</v>
      </c>
      <c r="AE73" s="19">
        <v>1.3977707880030701E-13</v>
      </c>
      <c r="AF73" s="19">
        <v>1.1945999744966601E-13</v>
      </c>
      <c r="AG73" s="19">
        <v>1.1912693054227899E-13</v>
      </c>
      <c r="AH73" s="19">
        <v>1.3977707880030701E-13</v>
      </c>
      <c r="AI73" s="19">
        <v>1.1945999744966601E-13</v>
      </c>
    </row>
    <row r="74" spans="1:35" x14ac:dyDescent="0.45">
      <c r="A74" s="19">
        <v>1.1857181902996601E-13</v>
      </c>
      <c r="B74" s="19">
        <v>1.2789769243681801E-13</v>
      </c>
      <c r="C74" s="19">
        <v>1.1912693054227899E-13</v>
      </c>
      <c r="D74" s="19">
        <v>1.2789769243681801E-13</v>
      </c>
      <c r="E74" s="19">
        <v>1.1746159600534101E-13</v>
      </c>
      <c r="F74" s="19">
        <v>1.2934098236883E-13</v>
      </c>
      <c r="G74" s="19">
        <v>1.1979306435705401E-13</v>
      </c>
      <c r="H74" s="19">
        <v>1.2634338020234201E-13</v>
      </c>
      <c r="I74" s="19">
        <v>1.1890488593735399E-13</v>
      </c>
      <c r="J74" s="19">
        <v>1.2634338020234201E-13</v>
      </c>
      <c r="K74" s="19">
        <v>1.19904086659516E-13</v>
      </c>
      <c r="L74" s="19">
        <v>1.27009514017117E-13</v>
      </c>
      <c r="M74" s="19">
        <v>1.2090328738167899E-13</v>
      </c>
      <c r="N74" s="19">
        <v>1.27009514017117E-13</v>
      </c>
      <c r="O74" s="19">
        <v>1.2156942119645401E-13</v>
      </c>
      <c r="P74" s="19">
        <v>1.2889689315897999E-13</v>
      </c>
      <c r="Q74" s="19">
        <v>1.18127729820116E-13</v>
      </c>
      <c r="R74" s="19">
        <v>1.27009514017117E-13</v>
      </c>
      <c r="S74" s="19">
        <v>1.19237952844741E-13</v>
      </c>
      <c r="T74" s="19">
        <v>1.27009514017117E-13</v>
      </c>
      <c r="U74" s="19">
        <v>1.20570220474292E-13</v>
      </c>
      <c r="V74" s="19">
        <v>1.35669253609194E-13</v>
      </c>
      <c r="W74" s="19">
        <v>1.1945999744966601E-13</v>
      </c>
      <c r="X74" s="19">
        <v>1.20570220474292E-13</v>
      </c>
      <c r="Y74" s="19">
        <v>1.35669253609194E-13</v>
      </c>
      <c r="Z74" s="19">
        <v>1.1945999744966601E-13</v>
      </c>
      <c r="AA74" s="19">
        <v>1.2045919817182901E-13</v>
      </c>
      <c r="AB74" s="19">
        <v>1.3788969965844399E-13</v>
      </c>
      <c r="AC74" s="19">
        <v>1.19348975147204E-13</v>
      </c>
      <c r="AD74" s="19">
        <v>1.21458398893992E-13</v>
      </c>
      <c r="AE74" s="19">
        <v>1.35669253609194E-13</v>
      </c>
      <c r="AF74" s="19">
        <v>1.1945999744966601E-13</v>
      </c>
      <c r="AG74" s="19">
        <v>1.21458398893992E-13</v>
      </c>
      <c r="AH74" s="19">
        <v>1.35669253609194E-13</v>
      </c>
      <c r="AI74" s="19">
        <v>1.1945999744966601E-13</v>
      </c>
    </row>
    <row r="75" spans="1:35" x14ac:dyDescent="0.45">
      <c r="A75" s="19">
        <v>1.2101430968414201E-13</v>
      </c>
      <c r="B75" s="19">
        <v>1.2723155862204201E-13</v>
      </c>
      <c r="C75" s="19">
        <v>1.1768364061026599E-13</v>
      </c>
      <c r="D75" s="19">
        <v>1.2723155862204201E-13</v>
      </c>
      <c r="E75" s="19">
        <v>1.20237153566904E-13</v>
      </c>
      <c r="F75" s="19">
        <v>1.2989609388114301E-13</v>
      </c>
      <c r="G75" s="19">
        <v>1.1945999744966601E-13</v>
      </c>
      <c r="H75" s="19">
        <v>1.2723155862204201E-13</v>
      </c>
      <c r="I75" s="19">
        <v>1.1957101975212901E-13</v>
      </c>
      <c r="J75" s="19">
        <v>1.2723155862204201E-13</v>
      </c>
      <c r="K75" s="19">
        <v>1.1912693054227899E-13</v>
      </c>
      <c r="L75" s="19">
        <v>1.2190248810384201E-13</v>
      </c>
      <c r="M75" s="19">
        <v>1.1957101975212901E-13</v>
      </c>
      <c r="N75" s="19">
        <v>1.2190248810384201E-13</v>
      </c>
      <c r="O75" s="19">
        <v>1.1868284133242901E-13</v>
      </c>
      <c r="P75" s="19">
        <v>1.2390088954816699E-13</v>
      </c>
      <c r="Q75" s="19">
        <v>1.19904086659516E-13</v>
      </c>
      <c r="R75" s="19">
        <v>1.2190248810384201E-13</v>
      </c>
      <c r="S75" s="19">
        <v>1.1968204205459099E-13</v>
      </c>
      <c r="T75" s="19">
        <v>1.2190248810384201E-13</v>
      </c>
      <c r="U75" s="19">
        <v>1.1968204205459099E-13</v>
      </c>
      <c r="V75" s="19">
        <v>1.2978507157867999E-13</v>
      </c>
      <c r="W75" s="19">
        <v>1.1957101975212901E-13</v>
      </c>
      <c r="X75" s="19">
        <v>1.19904086659516E-13</v>
      </c>
      <c r="Y75" s="19">
        <v>1.2978507157867999E-13</v>
      </c>
      <c r="Z75" s="19">
        <v>1.1957101975212901E-13</v>
      </c>
      <c r="AA75" s="19">
        <v>1.1912693054227899E-13</v>
      </c>
      <c r="AB75" s="19">
        <v>1.25233157177717E-13</v>
      </c>
      <c r="AC75" s="19">
        <v>1.19237952844741E-13</v>
      </c>
      <c r="AD75" s="19">
        <v>1.1879386363489099E-13</v>
      </c>
      <c r="AE75" s="19">
        <v>1.2978507157867999E-13</v>
      </c>
      <c r="AF75" s="19">
        <v>1.1957101975212901E-13</v>
      </c>
      <c r="AG75" s="19">
        <v>1.1879386363489099E-13</v>
      </c>
      <c r="AH75" s="19">
        <v>1.2978507157867999E-13</v>
      </c>
      <c r="AI75" s="19">
        <v>1.1957101975212901E-13</v>
      </c>
    </row>
    <row r="76" spans="1:35" x14ac:dyDescent="0.45">
      <c r="A76" s="19">
        <v>1.2090328738167899E-13</v>
      </c>
      <c r="B76" s="19">
        <v>1.2723155862204201E-13</v>
      </c>
      <c r="C76" s="19">
        <v>1.20237153566904E-13</v>
      </c>
      <c r="D76" s="19">
        <v>1.3056222769591801E-13</v>
      </c>
      <c r="E76" s="19">
        <v>1.19237952844741E-13</v>
      </c>
      <c r="F76" s="19">
        <v>1.3289369604763101E-13</v>
      </c>
      <c r="G76" s="19">
        <v>1.1979306435705401E-13</v>
      </c>
      <c r="H76" s="19">
        <v>1.3056222769591801E-13</v>
      </c>
      <c r="I76" s="19">
        <v>1.1912693054227899E-13</v>
      </c>
      <c r="J76" s="19">
        <v>1.3056222769591801E-13</v>
      </c>
      <c r="K76" s="19">
        <v>1.1968204205459099E-13</v>
      </c>
      <c r="L76" s="19">
        <v>1.26454402504805E-13</v>
      </c>
      <c r="M76" s="19">
        <v>1.22235555011229E-13</v>
      </c>
      <c r="N76" s="19">
        <v>1.26454402504805E-13</v>
      </c>
      <c r="O76" s="19">
        <v>1.2156942119645401E-13</v>
      </c>
      <c r="P76" s="19">
        <v>1.2168044349891701E-13</v>
      </c>
      <c r="Q76" s="19">
        <v>1.1957101975212901E-13</v>
      </c>
      <c r="R76" s="19">
        <v>1.26454402504805E-13</v>
      </c>
      <c r="S76" s="19">
        <v>1.1868284133242901E-13</v>
      </c>
      <c r="T76" s="19">
        <v>1.26454402504805E-13</v>
      </c>
      <c r="U76" s="19">
        <v>1.21347376591529E-13</v>
      </c>
      <c r="V76" s="19">
        <v>1.3111733920823099E-13</v>
      </c>
      <c r="W76" s="19">
        <v>1.1912693054227899E-13</v>
      </c>
      <c r="X76" s="19">
        <v>1.21458398893992E-13</v>
      </c>
      <c r="Y76" s="19">
        <v>1.3111733920823099E-13</v>
      </c>
      <c r="Z76" s="19">
        <v>1.1912693054227899E-13</v>
      </c>
      <c r="AA76" s="19">
        <v>1.1945999744966601E-13</v>
      </c>
      <c r="AB76" s="19">
        <v>1.2978507157867999E-13</v>
      </c>
      <c r="AC76" s="19">
        <v>1.1945999744966601E-13</v>
      </c>
      <c r="AD76" s="19">
        <v>1.19015908239816E-13</v>
      </c>
      <c r="AE76" s="19">
        <v>1.3111733920823099E-13</v>
      </c>
      <c r="AF76" s="19">
        <v>1.1912693054227899E-13</v>
      </c>
      <c r="AG76" s="19">
        <v>1.19015908239816E-13</v>
      </c>
      <c r="AH76" s="19">
        <v>1.3111733920823099E-13</v>
      </c>
      <c r="AI76" s="19">
        <v>1.1912693054227899E-13</v>
      </c>
    </row>
    <row r="77" spans="1:35" x14ac:dyDescent="0.45">
      <c r="A77" s="19">
        <v>1.2101430968414201E-13</v>
      </c>
      <c r="B77" s="19">
        <v>1.32338584535318E-13</v>
      </c>
      <c r="C77" s="19">
        <v>1.21125331986604E-13</v>
      </c>
      <c r="D77" s="19">
        <v>1.32338584535318E-13</v>
      </c>
      <c r="E77" s="19">
        <v>1.1801670751765399E-13</v>
      </c>
      <c r="F77" s="19">
        <v>1.3489209749195599E-13</v>
      </c>
      <c r="G77" s="19">
        <v>1.1857181902996601E-13</v>
      </c>
      <c r="H77" s="19">
        <v>1.32338584535318E-13</v>
      </c>
      <c r="I77" s="19">
        <v>1.1912693054227899E-13</v>
      </c>
      <c r="J77" s="19">
        <v>1.32338584535318E-13</v>
      </c>
      <c r="K77" s="19">
        <v>1.1979306435705401E-13</v>
      </c>
      <c r="L77" s="19">
        <v>1.3056222769591801E-13</v>
      </c>
      <c r="M77" s="19">
        <v>1.18460796727504E-13</v>
      </c>
      <c r="N77" s="19">
        <v>1.3056222769591801E-13</v>
      </c>
      <c r="O77" s="19">
        <v>1.19904086659516E-13</v>
      </c>
      <c r="P77" s="19">
        <v>1.29452004671293E-13</v>
      </c>
      <c r="Q77" s="19">
        <v>1.1912693054227899E-13</v>
      </c>
      <c r="R77" s="19">
        <v>1.3056222769591801E-13</v>
      </c>
      <c r="S77" s="19">
        <v>1.19348975147204E-13</v>
      </c>
      <c r="T77" s="19">
        <v>1.3056222769591801E-13</v>
      </c>
      <c r="U77" s="19">
        <v>1.2068124277675401E-13</v>
      </c>
      <c r="V77" s="19">
        <v>1.4610535004066999E-13</v>
      </c>
      <c r="W77" s="19">
        <v>1.19348975147204E-13</v>
      </c>
      <c r="X77" s="19">
        <v>1.2068124277675401E-13</v>
      </c>
      <c r="Y77" s="19">
        <v>1.4610535004066999E-13</v>
      </c>
      <c r="Z77" s="19">
        <v>1.19348975147204E-13</v>
      </c>
      <c r="AA77" s="19">
        <v>1.1979306435705401E-13</v>
      </c>
      <c r="AB77" s="19">
        <v>1.3433698597964301E-13</v>
      </c>
      <c r="AC77" s="19">
        <v>1.1945999744966601E-13</v>
      </c>
      <c r="AD77" s="19">
        <v>1.2045919817182901E-13</v>
      </c>
      <c r="AE77" s="19">
        <v>1.4610535004066999E-13</v>
      </c>
      <c r="AF77" s="19">
        <v>1.19348975147204E-13</v>
      </c>
      <c r="AG77" s="19">
        <v>1.2045919817182901E-13</v>
      </c>
      <c r="AH77" s="19">
        <v>1.4610535004066999E-13</v>
      </c>
      <c r="AI77" s="19">
        <v>1.19348975147204E-13</v>
      </c>
    </row>
    <row r="78" spans="1:35" x14ac:dyDescent="0.45">
      <c r="A78" s="19">
        <v>1.1968204205459099E-13</v>
      </c>
      <c r="B78" s="19">
        <v>1.28563826251593E-13</v>
      </c>
      <c r="C78" s="19">
        <v>1.1834977442504101E-13</v>
      </c>
      <c r="D78" s="19">
        <v>1.28563826251593E-13</v>
      </c>
      <c r="E78" s="19">
        <v>1.19237952844741E-13</v>
      </c>
      <c r="F78" s="19">
        <v>1.29452004671293E-13</v>
      </c>
      <c r="G78" s="19">
        <v>1.1879386363489099E-13</v>
      </c>
      <c r="H78" s="19">
        <v>1.28563826251593E-13</v>
      </c>
      <c r="I78" s="19">
        <v>1.19904086659516E-13</v>
      </c>
      <c r="J78" s="19">
        <v>1.28563826251593E-13</v>
      </c>
      <c r="K78" s="19">
        <v>1.2079226507921701E-13</v>
      </c>
      <c r="L78" s="19">
        <v>1.2545520178264201E-13</v>
      </c>
      <c r="M78" s="19">
        <v>1.2068124277675401E-13</v>
      </c>
      <c r="N78" s="19">
        <v>1.2545520178264201E-13</v>
      </c>
      <c r="O78" s="19">
        <v>1.2045919817182901E-13</v>
      </c>
      <c r="P78" s="19">
        <v>1.3011813848606799E-13</v>
      </c>
      <c r="Q78" s="19">
        <v>1.19904086659516E-13</v>
      </c>
      <c r="R78" s="19">
        <v>1.2545520178264201E-13</v>
      </c>
      <c r="S78" s="19">
        <v>1.2045919817182901E-13</v>
      </c>
      <c r="T78" s="19">
        <v>1.2545520178264201E-13</v>
      </c>
      <c r="U78" s="19">
        <v>1.1890488593735399E-13</v>
      </c>
      <c r="V78" s="19">
        <v>1.3433698597964301E-13</v>
      </c>
      <c r="W78" s="19">
        <v>1.1957101975212901E-13</v>
      </c>
      <c r="X78" s="19">
        <v>1.1890488593735399E-13</v>
      </c>
      <c r="Y78" s="19">
        <v>1.3433698597964301E-13</v>
      </c>
      <c r="Z78" s="19">
        <v>1.1957101975212901E-13</v>
      </c>
      <c r="AA78" s="19">
        <v>1.1912693054227899E-13</v>
      </c>
      <c r="AB78" s="19">
        <v>1.3811174426336899E-13</v>
      </c>
      <c r="AC78" s="19">
        <v>1.19348975147204E-13</v>
      </c>
      <c r="AD78" s="19">
        <v>1.20126131264441E-13</v>
      </c>
      <c r="AE78" s="19">
        <v>1.3433698597964301E-13</v>
      </c>
      <c r="AF78" s="19">
        <v>1.1957101975212901E-13</v>
      </c>
      <c r="AG78" s="19">
        <v>1.20126131264441E-13</v>
      </c>
      <c r="AH78" s="19">
        <v>1.3433698597964301E-13</v>
      </c>
      <c r="AI78" s="19">
        <v>1.1957101975212901E-13</v>
      </c>
    </row>
    <row r="79" spans="1:35" x14ac:dyDescent="0.45">
      <c r="A79" s="19">
        <v>1.1945999744966601E-13</v>
      </c>
      <c r="B79" s="19">
        <v>1.24678045665405E-13</v>
      </c>
      <c r="C79" s="19">
        <v>1.1868284133242901E-13</v>
      </c>
      <c r="D79" s="19">
        <v>1.24678045665405E-13</v>
      </c>
      <c r="E79" s="19">
        <v>1.1945999744966601E-13</v>
      </c>
      <c r="F79" s="19">
        <v>1.3045120539345501E-13</v>
      </c>
      <c r="G79" s="19">
        <v>1.1968204205459099E-13</v>
      </c>
      <c r="H79" s="19">
        <v>1.24678045665405E-13</v>
      </c>
      <c r="I79" s="19">
        <v>1.1879386363489099E-13</v>
      </c>
      <c r="J79" s="19">
        <v>1.24678045665405E-13</v>
      </c>
      <c r="K79" s="19">
        <v>1.19237952844741E-13</v>
      </c>
      <c r="L79" s="19">
        <v>1.2545520178264201E-13</v>
      </c>
      <c r="M79" s="19">
        <v>1.1979306435705401E-13</v>
      </c>
      <c r="N79" s="19">
        <v>1.2545520178264201E-13</v>
      </c>
      <c r="O79" s="19">
        <v>1.1890488593735399E-13</v>
      </c>
      <c r="P79" s="19">
        <v>1.2978507157867999E-13</v>
      </c>
      <c r="Q79" s="19">
        <v>1.1912693054227899E-13</v>
      </c>
      <c r="R79" s="19">
        <v>1.2545520178264201E-13</v>
      </c>
      <c r="S79" s="19">
        <v>1.1957101975212901E-13</v>
      </c>
      <c r="T79" s="19">
        <v>1.2545520178264201E-13</v>
      </c>
      <c r="U79" s="19">
        <v>1.1957101975212901E-13</v>
      </c>
      <c r="V79" s="19">
        <v>1.35114142096881E-13</v>
      </c>
      <c r="W79" s="19">
        <v>1.19348975147204E-13</v>
      </c>
      <c r="X79" s="19">
        <v>1.20237153566904E-13</v>
      </c>
      <c r="Y79" s="19">
        <v>1.35114142096881E-13</v>
      </c>
      <c r="Z79" s="19">
        <v>1.19348975147204E-13</v>
      </c>
      <c r="AA79" s="19">
        <v>1.1979306435705401E-13</v>
      </c>
      <c r="AB79" s="19">
        <v>1.3811174426336899E-13</v>
      </c>
      <c r="AC79" s="19">
        <v>1.19348975147204E-13</v>
      </c>
      <c r="AD79" s="19">
        <v>1.21458398893992E-13</v>
      </c>
      <c r="AE79" s="19">
        <v>1.35114142096881E-13</v>
      </c>
      <c r="AF79" s="19">
        <v>1.19348975147204E-13</v>
      </c>
      <c r="AG79" s="19">
        <v>1.21458398893992E-13</v>
      </c>
      <c r="AH79" s="19">
        <v>1.35114142096881E-13</v>
      </c>
      <c r="AI79" s="19">
        <v>1.19348975147204E-13</v>
      </c>
    </row>
    <row r="80" spans="1:35" x14ac:dyDescent="0.45">
      <c r="A80" s="19">
        <v>1.19348975147204E-13</v>
      </c>
      <c r="B80" s="19">
        <v>1.27675647831893E-13</v>
      </c>
      <c r="C80" s="19">
        <v>1.19348975147204E-13</v>
      </c>
      <c r="D80" s="19">
        <v>1.27675647831893E-13</v>
      </c>
      <c r="E80" s="19">
        <v>1.18460796727504E-13</v>
      </c>
      <c r="F80" s="19">
        <v>1.2567724638756699E-13</v>
      </c>
      <c r="G80" s="19">
        <v>1.1945999744966601E-13</v>
      </c>
      <c r="H80" s="19">
        <v>1.27675647831893E-13</v>
      </c>
      <c r="I80" s="19">
        <v>1.1912693054227899E-13</v>
      </c>
      <c r="J80" s="19">
        <v>1.27675647831893E-13</v>
      </c>
      <c r="K80" s="19">
        <v>1.18127729820116E-13</v>
      </c>
      <c r="L80" s="19">
        <v>1.2179146580137899E-13</v>
      </c>
      <c r="M80" s="19">
        <v>1.2079226507921701E-13</v>
      </c>
      <c r="N80" s="19">
        <v>1.2179146580137899E-13</v>
      </c>
      <c r="O80" s="19">
        <v>1.21458398893992E-13</v>
      </c>
      <c r="P80" s="19">
        <v>1.2601031329495499E-13</v>
      </c>
      <c r="Q80" s="19">
        <v>1.1868284133242901E-13</v>
      </c>
      <c r="R80" s="19">
        <v>1.2179146580137899E-13</v>
      </c>
      <c r="S80" s="19">
        <v>1.2001510896197899E-13</v>
      </c>
      <c r="T80" s="19">
        <v>1.2179146580137899E-13</v>
      </c>
      <c r="U80" s="19">
        <v>1.2567724638756699E-13</v>
      </c>
      <c r="V80" s="19">
        <v>1.2789769243681801E-13</v>
      </c>
      <c r="W80" s="19">
        <v>1.1945999744966601E-13</v>
      </c>
      <c r="X80" s="19">
        <v>1.2079226507921701E-13</v>
      </c>
      <c r="Y80" s="19">
        <v>1.2789769243681801E-13</v>
      </c>
      <c r="Z80" s="19">
        <v>1.1945999744966601E-13</v>
      </c>
      <c r="AA80" s="19">
        <v>1.2190248810384201E-13</v>
      </c>
      <c r="AB80" s="19">
        <v>1.3222756223285599E-13</v>
      </c>
      <c r="AC80" s="19">
        <v>1.1912693054227899E-13</v>
      </c>
      <c r="AD80" s="19">
        <v>1.1857181902996601E-13</v>
      </c>
      <c r="AE80" s="19">
        <v>1.2789769243681801E-13</v>
      </c>
      <c r="AF80" s="19">
        <v>1.1945999744966601E-13</v>
      </c>
      <c r="AG80" s="19">
        <v>1.1857181902996601E-13</v>
      </c>
      <c r="AH80" s="19">
        <v>1.2789769243681801E-13</v>
      </c>
      <c r="AI80" s="19">
        <v>1.1945999744966601E-13</v>
      </c>
    </row>
    <row r="81" spans="1:35" x14ac:dyDescent="0.45">
      <c r="A81" s="19">
        <v>1.1890488593735399E-13</v>
      </c>
      <c r="B81" s="19">
        <v>1.22568621918617E-13</v>
      </c>
      <c r="C81" s="19">
        <v>1.1957101975212901E-13</v>
      </c>
      <c r="D81" s="19">
        <v>1.22568621918617E-13</v>
      </c>
      <c r="E81" s="19">
        <v>1.1868284133242901E-13</v>
      </c>
      <c r="F81" s="19">
        <v>1.2845280394913001E-13</v>
      </c>
      <c r="G81" s="19">
        <v>1.19237952844741E-13</v>
      </c>
      <c r="H81" s="19">
        <v>1.22568621918617E-13</v>
      </c>
      <c r="I81" s="19">
        <v>1.17572618307804E-13</v>
      </c>
      <c r="J81" s="19">
        <v>1.22568621918617E-13</v>
      </c>
      <c r="K81" s="19">
        <v>1.1979306435705401E-13</v>
      </c>
      <c r="L81" s="19">
        <v>1.22235555011229E-13</v>
      </c>
      <c r="M81" s="19">
        <v>1.1979306435705401E-13</v>
      </c>
      <c r="N81" s="19">
        <v>1.22235555011229E-13</v>
      </c>
      <c r="O81" s="19">
        <v>1.20237153566904E-13</v>
      </c>
      <c r="P81" s="19">
        <v>1.22568621918617E-13</v>
      </c>
      <c r="Q81" s="19">
        <v>1.1945999744966601E-13</v>
      </c>
      <c r="R81" s="19">
        <v>1.22235555011229E-13</v>
      </c>
      <c r="S81" s="19">
        <v>1.19904086659516E-13</v>
      </c>
      <c r="T81" s="19">
        <v>1.22235555011229E-13</v>
      </c>
      <c r="U81" s="19">
        <v>1.1879386363489099E-13</v>
      </c>
      <c r="V81" s="19">
        <v>1.3045120539345501E-13</v>
      </c>
      <c r="W81" s="19">
        <v>1.1957101975212901E-13</v>
      </c>
      <c r="X81" s="19">
        <v>1.19904086659516E-13</v>
      </c>
      <c r="Y81" s="19">
        <v>1.3045120539345501E-13</v>
      </c>
      <c r="Z81" s="19">
        <v>1.1957101975212901E-13</v>
      </c>
      <c r="AA81" s="19">
        <v>1.1979306435705401E-13</v>
      </c>
      <c r="AB81" s="19">
        <v>1.32671651442706E-13</v>
      </c>
      <c r="AC81" s="19">
        <v>1.19348975147204E-13</v>
      </c>
      <c r="AD81" s="19">
        <v>1.20237153566904E-13</v>
      </c>
      <c r="AE81" s="19">
        <v>1.3045120539345501E-13</v>
      </c>
      <c r="AF81" s="19">
        <v>1.1957101975212901E-13</v>
      </c>
      <c r="AG81" s="19">
        <v>1.20237153566904E-13</v>
      </c>
      <c r="AH81" s="19">
        <v>1.3045120539345501E-13</v>
      </c>
      <c r="AI81" s="19">
        <v>1.1957101975212901E-13</v>
      </c>
    </row>
    <row r="82" spans="1:35" x14ac:dyDescent="0.45">
      <c r="A82" s="19">
        <v>1.1979306435705401E-13</v>
      </c>
      <c r="B82" s="19">
        <v>1.2156942119645401E-13</v>
      </c>
      <c r="C82" s="19">
        <v>1.21458398893992E-13</v>
      </c>
      <c r="D82" s="19">
        <v>1.2156942119645401E-13</v>
      </c>
      <c r="E82" s="19">
        <v>1.19904086659516E-13</v>
      </c>
      <c r="F82" s="19">
        <v>1.2179146580137899E-13</v>
      </c>
      <c r="G82" s="19">
        <v>1.1779466291272901E-13</v>
      </c>
      <c r="H82" s="19">
        <v>1.2156942119645401E-13</v>
      </c>
      <c r="I82" s="19">
        <v>1.20126131264441E-13</v>
      </c>
      <c r="J82" s="19">
        <v>1.2156942119645401E-13</v>
      </c>
      <c r="K82" s="19">
        <v>1.1968204205459099E-13</v>
      </c>
      <c r="L82" s="19">
        <v>1.2356782264077899E-13</v>
      </c>
      <c r="M82" s="19">
        <v>1.1979306435705401E-13</v>
      </c>
      <c r="N82" s="19">
        <v>1.2356782264077899E-13</v>
      </c>
      <c r="O82" s="19">
        <v>1.19348975147204E-13</v>
      </c>
      <c r="P82" s="19">
        <v>1.2090328738167899E-13</v>
      </c>
      <c r="Q82" s="19">
        <v>1.1945999744966601E-13</v>
      </c>
      <c r="R82" s="19">
        <v>1.2356782264077899E-13</v>
      </c>
      <c r="S82" s="19">
        <v>1.20570220474292E-13</v>
      </c>
      <c r="T82" s="19">
        <v>1.2356782264077899E-13</v>
      </c>
      <c r="U82" s="19">
        <v>1.19237952844741E-13</v>
      </c>
      <c r="V82" s="19">
        <v>1.2423395645555499E-13</v>
      </c>
      <c r="W82" s="19">
        <v>1.1957101975212901E-13</v>
      </c>
      <c r="X82" s="19">
        <v>1.21458398893992E-13</v>
      </c>
      <c r="Y82" s="19">
        <v>1.2423395645555499E-13</v>
      </c>
      <c r="Z82" s="19">
        <v>1.1957101975212901E-13</v>
      </c>
      <c r="AA82" s="19">
        <v>1.2079226507921701E-13</v>
      </c>
      <c r="AB82" s="19">
        <v>1.23234755733392E-13</v>
      </c>
      <c r="AC82" s="19">
        <v>1.19348975147204E-13</v>
      </c>
      <c r="AD82" s="19">
        <v>1.21125331986604E-13</v>
      </c>
      <c r="AE82" s="19">
        <v>1.2423395645555499E-13</v>
      </c>
      <c r="AF82" s="19">
        <v>1.1957101975212901E-13</v>
      </c>
      <c r="AG82" s="19">
        <v>1.21125331986604E-13</v>
      </c>
      <c r="AH82" s="19">
        <v>1.2423395645555499E-13</v>
      </c>
      <c r="AI82" s="19">
        <v>1.1957101975212901E-13</v>
      </c>
    </row>
    <row r="83" spans="1:35" x14ac:dyDescent="0.45">
      <c r="A83" s="19">
        <v>1.20126131264441E-13</v>
      </c>
      <c r="B83" s="19">
        <v>1.33004718350093E-13</v>
      </c>
      <c r="C83" s="19">
        <v>1.1834977442504101E-13</v>
      </c>
      <c r="D83" s="19">
        <v>1.33004718350093E-13</v>
      </c>
      <c r="E83" s="19">
        <v>1.1879386363489099E-13</v>
      </c>
      <c r="F83" s="19">
        <v>1.3045120539345501E-13</v>
      </c>
      <c r="G83" s="19">
        <v>1.19237952844741E-13</v>
      </c>
      <c r="H83" s="19">
        <v>1.33004718350093E-13</v>
      </c>
      <c r="I83" s="19">
        <v>1.1957101975212901E-13</v>
      </c>
      <c r="J83" s="19">
        <v>1.33004718350093E-13</v>
      </c>
      <c r="K83" s="19">
        <v>1.1979306435705401E-13</v>
      </c>
      <c r="L83" s="19">
        <v>1.2367884494324201E-13</v>
      </c>
      <c r="M83" s="19">
        <v>1.2179146580137899E-13</v>
      </c>
      <c r="N83" s="19">
        <v>1.20126131264441E-13</v>
      </c>
      <c r="O83" s="19">
        <v>1.2045919817182901E-13</v>
      </c>
      <c r="P83" s="19">
        <v>1.3045120539345501E-13</v>
      </c>
      <c r="Q83" s="19">
        <v>1.1823875212257899E-13</v>
      </c>
      <c r="R83" s="19">
        <v>1.2367884494324201E-13</v>
      </c>
      <c r="S83" s="19">
        <v>1.18460796727504E-13</v>
      </c>
      <c r="T83" s="19">
        <v>1.2367884494324201E-13</v>
      </c>
      <c r="U83" s="19">
        <v>1.2101430968414201E-13</v>
      </c>
      <c r="V83" s="19">
        <v>1.3522516439934399E-13</v>
      </c>
      <c r="W83" s="19">
        <v>1.1979306435705401E-13</v>
      </c>
      <c r="X83" s="19">
        <v>1.2279066652354201E-13</v>
      </c>
      <c r="Y83" s="19">
        <v>1.3522516439934399E-13</v>
      </c>
      <c r="Z83" s="19">
        <v>1.1979306435705401E-13</v>
      </c>
      <c r="AA83" s="19">
        <v>1.2190248810384201E-13</v>
      </c>
      <c r="AB83" s="19">
        <v>1.3067324999837999E-13</v>
      </c>
      <c r="AC83" s="19">
        <v>1.1945999744966601E-13</v>
      </c>
      <c r="AD83" s="19">
        <v>1.21125331986604E-13</v>
      </c>
      <c r="AE83" s="19">
        <v>1.3522516439934399E-13</v>
      </c>
      <c r="AF83" s="19">
        <v>1.1979306435705401E-13</v>
      </c>
      <c r="AG83" s="19">
        <v>1.21125331986604E-13</v>
      </c>
      <c r="AH83" s="19">
        <v>1.3522516439934399E-13</v>
      </c>
      <c r="AI83" s="19">
        <v>1.1979306435705401E-13</v>
      </c>
    </row>
    <row r="84" spans="1:35" x14ac:dyDescent="0.45">
      <c r="A84" s="19">
        <v>1.1957101975212901E-13</v>
      </c>
      <c r="B84" s="19">
        <v>1.29452004671293E-13</v>
      </c>
      <c r="C84" s="19">
        <v>1.19348975147204E-13</v>
      </c>
      <c r="D84" s="19">
        <v>1.29452004671293E-13</v>
      </c>
      <c r="E84" s="19">
        <v>1.1790568521519099E-13</v>
      </c>
      <c r="F84" s="19">
        <v>1.2367884494324201E-13</v>
      </c>
      <c r="G84" s="19">
        <v>1.20237153566904E-13</v>
      </c>
      <c r="H84" s="19">
        <v>1.29452004671293E-13</v>
      </c>
      <c r="I84" s="19">
        <v>1.19348975147204E-13</v>
      </c>
      <c r="J84" s="19">
        <v>1.29452004671293E-13</v>
      </c>
      <c r="K84" s="19">
        <v>1.20126131264441E-13</v>
      </c>
      <c r="L84" s="19">
        <v>1.2589929099249199E-13</v>
      </c>
      <c r="M84" s="19">
        <v>1.21347376591529E-13</v>
      </c>
      <c r="N84" s="19">
        <v>1.2589929099249199E-13</v>
      </c>
      <c r="O84" s="19">
        <v>1.19015908239816E-13</v>
      </c>
      <c r="P84" s="19">
        <v>1.2267964422107899E-13</v>
      </c>
      <c r="Q84" s="19">
        <v>1.1868284133242901E-13</v>
      </c>
      <c r="R84" s="19">
        <v>1.2589929099249199E-13</v>
      </c>
      <c r="S84" s="19">
        <v>1.1823875212257899E-13</v>
      </c>
      <c r="T84" s="19">
        <v>1.2589929099249199E-13</v>
      </c>
      <c r="U84" s="19">
        <v>1.2190248810384201E-13</v>
      </c>
      <c r="V84" s="19">
        <v>1.34114941374718E-13</v>
      </c>
      <c r="W84" s="19">
        <v>1.19237952844741E-13</v>
      </c>
      <c r="X84" s="19">
        <v>1.1879386363489099E-13</v>
      </c>
      <c r="Y84" s="19">
        <v>1.34114941374718E-13</v>
      </c>
      <c r="Z84" s="19">
        <v>1.19237952844741E-13</v>
      </c>
      <c r="AA84" s="19">
        <v>1.22901688826004E-13</v>
      </c>
      <c r="AB84" s="19">
        <v>1.2811973704174299E-13</v>
      </c>
      <c r="AC84" s="19">
        <v>1.1957101975212901E-13</v>
      </c>
      <c r="AD84" s="19">
        <v>1.2301271112846699E-13</v>
      </c>
      <c r="AE84" s="19">
        <v>1.34114941374718E-13</v>
      </c>
      <c r="AF84" s="19">
        <v>1.19237952844741E-13</v>
      </c>
      <c r="AG84" s="19">
        <v>1.2301271112846699E-13</v>
      </c>
      <c r="AH84" s="19">
        <v>1.34114941374718E-13</v>
      </c>
      <c r="AI84" s="19">
        <v>1.19237952844741E-13</v>
      </c>
    </row>
    <row r="85" spans="1:35" x14ac:dyDescent="0.45">
      <c r="A85" s="19">
        <v>1.17350573702879E-13</v>
      </c>
      <c r="B85" s="19">
        <v>1.2578826869003001E-13</v>
      </c>
      <c r="C85" s="19">
        <v>1.1912693054227899E-13</v>
      </c>
      <c r="D85" s="19">
        <v>1.2578826869003001E-13</v>
      </c>
      <c r="E85" s="19">
        <v>1.19015908239816E-13</v>
      </c>
      <c r="F85" s="19">
        <v>1.2623235789988E-13</v>
      </c>
      <c r="G85" s="19">
        <v>1.18460796727504E-13</v>
      </c>
      <c r="H85" s="19">
        <v>1.2578826869003001E-13</v>
      </c>
      <c r="I85" s="19">
        <v>1.1979306435705401E-13</v>
      </c>
      <c r="J85" s="19">
        <v>1.2578826869003001E-13</v>
      </c>
      <c r="K85" s="19">
        <v>1.2034817586936601E-13</v>
      </c>
      <c r="L85" s="19">
        <v>1.2656542480726701E-13</v>
      </c>
      <c r="M85" s="19">
        <v>1.1968204205459099E-13</v>
      </c>
      <c r="N85" s="19">
        <v>1.2656542480726701E-13</v>
      </c>
      <c r="O85" s="19">
        <v>1.20570220474292E-13</v>
      </c>
      <c r="P85" s="19">
        <v>1.2478906796786699E-13</v>
      </c>
      <c r="Q85" s="19">
        <v>1.2045919817182901E-13</v>
      </c>
      <c r="R85" s="19">
        <v>1.24122934153092E-13</v>
      </c>
      <c r="S85" s="19">
        <v>1.1801670751765399E-13</v>
      </c>
      <c r="T85" s="19">
        <v>1.24122934153092E-13</v>
      </c>
      <c r="U85" s="19">
        <v>1.21125331986604E-13</v>
      </c>
      <c r="V85" s="19">
        <v>1.2356782264077899E-13</v>
      </c>
      <c r="W85" s="19">
        <v>1.1945999744966601E-13</v>
      </c>
      <c r="X85" s="19">
        <v>1.21347376591529E-13</v>
      </c>
      <c r="Y85" s="19">
        <v>1.2356782264077899E-13</v>
      </c>
      <c r="Z85" s="19">
        <v>1.1945999744966601E-13</v>
      </c>
      <c r="AA85" s="19">
        <v>1.2168044349891701E-13</v>
      </c>
      <c r="AB85" s="19">
        <v>1.31561428418081E-13</v>
      </c>
      <c r="AC85" s="19">
        <v>1.1957101975212901E-13</v>
      </c>
      <c r="AD85" s="19">
        <v>1.18127729820116E-13</v>
      </c>
      <c r="AE85" s="19">
        <v>1.2356782264077899E-13</v>
      </c>
      <c r="AF85" s="19">
        <v>1.1945999744966601E-13</v>
      </c>
      <c r="AG85" s="19">
        <v>1.18127729820116E-13</v>
      </c>
      <c r="AH85" s="19">
        <v>1.2356782264077899E-13</v>
      </c>
      <c r="AI85" s="19">
        <v>1.1945999744966601E-13</v>
      </c>
    </row>
    <row r="86" spans="1:35" x14ac:dyDescent="0.45">
      <c r="A86" s="19">
        <v>1.1834977442504101E-13</v>
      </c>
      <c r="B86" s="19">
        <v>1.31228361510693E-13</v>
      </c>
      <c r="C86" s="19">
        <v>1.2001510896197899E-13</v>
      </c>
      <c r="D86" s="19">
        <v>1.31228361510693E-13</v>
      </c>
      <c r="E86" s="19">
        <v>1.20237153566904E-13</v>
      </c>
      <c r="F86" s="19">
        <v>1.30340183090993E-13</v>
      </c>
      <c r="G86" s="19">
        <v>1.19348975147204E-13</v>
      </c>
      <c r="H86" s="19">
        <v>1.31228361510693E-13</v>
      </c>
      <c r="I86" s="19">
        <v>1.20570220474292E-13</v>
      </c>
      <c r="J86" s="19">
        <v>1.31228361510693E-13</v>
      </c>
      <c r="K86" s="19">
        <v>1.2190248810384201E-13</v>
      </c>
      <c r="L86" s="19">
        <v>1.2889689315897999E-13</v>
      </c>
      <c r="M86" s="19">
        <v>1.19237952844741E-13</v>
      </c>
      <c r="N86" s="19">
        <v>1.2889689315897999E-13</v>
      </c>
      <c r="O86" s="19">
        <v>1.2101430968414201E-13</v>
      </c>
      <c r="P86" s="19">
        <v>1.27009514017117E-13</v>
      </c>
      <c r="Q86" s="19">
        <v>1.2034817586936601E-13</v>
      </c>
      <c r="R86" s="19">
        <v>1.2889689315897999E-13</v>
      </c>
      <c r="S86" s="19">
        <v>1.1868284133242901E-13</v>
      </c>
      <c r="T86" s="19">
        <v>1.2889689315897999E-13</v>
      </c>
      <c r="U86" s="19">
        <v>1.2001510896197899E-13</v>
      </c>
      <c r="V86" s="19">
        <v>1.4199752484955699E-13</v>
      </c>
      <c r="W86" s="19">
        <v>1.19237952844741E-13</v>
      </c>
      <c r="X86" s="19">
        <v>1.1979306435705401E-13</v>
      </c>
      <c r="Y86" s="19">
        <v>1.4199752484955699E-13</v>
      </c>
      <c r="Z86" s="19">
        <v>1.19237952844741E-13</v>
      </c>
      <c r="AA86" s="19">
        <v>1.2190248810384201E-13</v>
      </c>
      <c r="AB86" s="19">
        <v>1.3977707880030701E-13</v>
      </c>
      <c r="AC86" s="19">
        <v>1.1912693054227899E-13</v>
      </c>
      <c r="AD86" s="19">
        <v>1.20237153566904E-13</v>
      </c>
      <c r="AE86" s="19">
        <v>1.4199752484955699E-13</v>
      </c>
      <c r="AF86" s="19">
        <v>1.19237952844741E-13</v>
      </c>
      <c r="AG86" s="19">
        <v>1.20237153566904E-13</v>
      </c>
      <c r="AH86" s="19">
        <v>1.4199752484955699E-13</v>
      </c>
      <c r="AI86" s="19">
        <v>1.19237952844741E-13</v>
      </c>
    </row>
    <row r="87" spans="1:35" x14ac:dyDescent="0.45">
      <c r="A87" s="19">
        <v>1.1868284133242901E-13</v>
      </c>
      <c r="B87" s="19">
        <v>1.2390088954816699E-13</v>
      </c>
      <c r="C87" s="19">
        <v>1.1823875212257899E-13</v>
      </c>
      <c r="D87" s="19">
        <v>1.2390088954816699E-13</v>
      </c>
      <c r="E87" s="19">
        <v>1.1957101975212901E-13</v>
      </c>
      <c r="F87" s="19">
        <v>1.2634338020234201E-13</v>
      </c>
      <c r="G87" s="19">
        <v>1.1912693054227899E-13</v>
      </c>
      <c r="H87" s="19">
        <v>1.2390088954816699E-13</v>
      </c>
      <c r="I87" s="19">
        <v>1.20126131264441E-13</v>
      </c>
      <c r="J87" s="19">
        <v>1.2390088954816699E-13</v>
      </c>
      <c r="K87" s="19">
        <v>1.2001510896197899E-13</v>
      </c>
      <c r="L87" s="19">
        <v>1.2778667013435499E-13</v>
      </c>
      <c r="M87" s="19">
        <v>1.2079226507921701E-13</v>
      </c>
      <c r="N87" s="19">
        <v>1.2512213487525499E-13</v>
      </c>
      <c r="O87" s="19">
        <v>1.1912693054227899E-13</v>
      </c>
      <c r="P87" s="19">
        <v>1.2800871473927999E-13</v>
      </c>
      <c r="Q87" s="19">
        <v>1.1857181902996601E-13</v>
      </c>
      <c r="R87" s="19">
        <v>1.2778667013435499E-13</v>
      </c>
      <c r="S87" s="19">
        <v>1.1968204205459099E-13</v>
      </c>
      <c r="T87" s="19">
        <v>1.2778667013435499E-13</v>
      </c>
      <c r="U87" s="19">
        <v>1.22013510406304E-13</v>
      </c>
      <c r="V87" s="19">
        <v>1.2845280394913001E-13</v>
      </c>
      <c r="W87" s="19">
        <v>1.1957101975212901E-13</v>
      </c>
      <c r="X87" s="19">
        <v>1.2045919817182901E-13</v>
      </c>
      <c r="Y87" s="19">
        <v>1.2845280394913001E-13</v>
      </c>
      <c r="Z87" s="19">
        <v>1.1957101975212901E-13</v>
      </c>
      <c r="AA87" s="19">
        <v>1.1968204205459099E-13</v>
      </c>
      <c r="AB87" s="19">
        <v>1.3133938381315599E-13</v>
      </c>
      <c r="AC87" s="19">
        <v>1.19237952844741E-13</v>
      </c>
      <c r="AD87" s="19">
        <v>1.2034817586936601E-13</v>
      </c>
      <c r="AE87" s="19">
        <v>1.2845280394913001E-13</v>
      </c>
      <c r="AF87" s="19">
        <v>1.1957101975212901E-13</v>
      </c>
      <c r="AG87" s="19">
        <v>1.2034817586936601E-13</v>
      </c>
      <c r="AH87" s="19">
        <v>1.2845280394913001E-13</v>
      </c>
      <c r="AI87" s="19">
        <v>1.1957101975212901E-13</v>
      </c>
    </row>
    <row r="88" spans="1:35" x14ac:dyDescent="0.45">
      <c r="A88" s="19">
        <v>1.1879386363489099E-13</v>
      </c>
      <c r="B88" s="19">
        <v>1.2878587085651801E-13</v>
      </c>
      <c r="C88" s="19">
        <v>1.2034817586936601E-13</v>
      </c>
      <c r="D88" s="19">
        <v>1.2878587085651801E-13</v>
      </c>
      <c r="E88" s="19">
        <v>1.1801670751765399E-13</v>
      </c>
      <c r="F88" s="19">
        <v>1.28341781646668E-13</v>
      </c>
      <c r="G88" s="19">
        <v>1.21125331986604E-13</v>
      </c>
      <c r="H88" s="19">
        <v>1.2878587085651801E-13</v>
      </c>
      <c r="I88" s="19">
        <v>1.1790568521519099E-13</v>
      </c>
      <c r="J88" s="19">
        <v>1.2878587085651801E-13</v>
      </c>
      <c r="K88" s="19">
        <v>1.2090328738167899E-13</v>
      </c>
      <c r="L88" s="19">
        <v>1.2900791546144299E-13</v>
      </c>
      <c r="M88" s="19">
        <v>1.2090328738167899E-13</v>
      </c>
      <c r="N88" s="19">
        <v>1.2567724638756699E-13</v>
      </c>
      <c r="O88" s="19">
        <v>1.2245759961615401E-13</v>
      </c>
      <c r="P88" s="19">
        <v>1.2967404927621801E-13</v>
      </c>
      <c r="Q88" s="19">
        <v>1.19015908239816E-13</v>
      </c>
      <c r="R88" s="19">
        <v>1.2900791546144299E-13</v>
      </c>
      <c r="S88" s="19">
        <v>1.1834977442504101E-13</v>
      </c>
      <c r="T88" s="19">
        <v>1.2900791546144299E-13</v>
      </c>
      <c r="U88" s="19">
        <v>1.22235555011229E-13</v>
      </c>
      <c r="V88" s="19">
        <v>1.3056222769591801E-13</v>
      </c>
      <c r="W88" s="19">
        <v>1.1912693054227899E-13</v>
      </c>
      <c r="X88" s="19">
        <v>1.1957101975212901E-13</v>
      </c>
      <c r="Y88" s="19">
        <v>1.3056222769591801E-13</v>
      </c>
      <c r="Z88" s="19">
        <v>1.1912693054227899E-13</v>
      </c>
      <c r="AA88" s="19">
        <v>1.22901688826004E-13</v>
      </c>
      <c r="AB88" s="19">
        <v>1.3022916078853E-13</v>
      </c>
      <c r="AC88" s="19">
        <v>1.19348975147204E-13</v>
      </c>
      <c r="AD88" s="19">
        <v>1.17350573702879E-13</v>
      </c>
      <c r="AE88" s="19">
        <v>1.3056222769591801E-13</v>
      </c>
      <c r="AF88" s="19">
        <v>1.1912693054227899E-13</v>
      </c>
      <c r="AG88" s="19">
        <v>1.17350573702879E-13</v>
      </c>
      <c r="AH88" s="19">
        <v>1.3056222769591801E-13</v>
      </c>
      <c r="AI88" s="19">
        <v>1.1912693054227899E-13</v>
      </c>
    </row>
    <row r="89" spans="1:35" x14ac:dyDescent="0.45">
      <c r="A89" s="19">
        <v>1.2045919817182901E-13</v>
      </c>
      <c r="B89" s="19">
        <v>1.3067324999837999E-13</v>
      </c>
      <c r="C89" s="19">
        <v>1.1834977442504101E-13</v>
      </c>
      <c r="D89" s="19">
        <v>1.3067324999837999E-13</v>
      </c>
      <c r="E89" s="19">
        <v>1.1912693054227899E-13</v>
      </c>
      <c r="F89" s="19">
        <v>1.2756462552943001E-13</v>
      </c>
      <c r="G89" s="19">
        <v>1.1834977442504101E-13</v>
      </c>
      <c r="H89" s="19">
        <v>1.3067324999837999E-13</v>
      </c>
      <c r="I89" s="19">
        <v>1.1823875212257899E-13</v>
      </c>
      <c r="J89" s="19">
        <v>1.3067324999837999E-13</v>
      </c>
      <c r="K89" s="19">
        <v>1.18127729820116E-13</v>
      </c>
      <c r="L89" s="19">
        <v>1.24122934153092E-13</v>
      </c>
      <c r="M89" s="19">
        <v>1.20126131264441E-13</v>
      </c>
      <c r="N89" s="19">
        <v>1.24122934153092E-13</v>
      </c>
      <c r="O89" s="19">
        <v>1.21125331986604E-13</v>
      </c>
      <c r="P89" s="19">
        <v>1.3311574065255599E-13</v>
      </c>
      <c r="Q89" s="19">
        <v>1.2001510896197899E-13</v>
      </c>
      <c r="R89" s="19">
        <v>1.24122934153092E-13</v>
      </c>
      <c r="S89" s="19">
        <v>1.2001510896197899E-13</v>
      </c>
      <c r="T89" s="19">
        <v>1.24122934153092E-13</v>
      </c>
      <c r="U89" s="19">
        <v>1.19015908239816E-13</v>
      </c>
      <c r="V89" s="19">
        <v>1.3200551762793101E-13</v>
      </c>
      <c r="W89" s="19">
        <v>1.19237952844741E-13</v>
      </c>
      <c r="X89" s="19">
        <v>1.2034817586936601E-13</v>
      </c>
      <c r="Y89" s="19">
        <v>1.3200551762793101E-13</v>
      </c>
      <c r="Z89" s="19">
        <v>1.19237952844741E-13</v>
      </c>
      <c r="AA89" s="19">
        <v>1.20570220474292E-13</v>
      </c>
      <c r="AB89" s="19">
        <v>1.41331391034782E-13</v>
      </c>
      <c r="AC89" s="19">
        <v>1.19237952844741E-13</v>
      </c>
      <c r="AD89" s="19">
        <v>1.21125331986604E-13</v>
      </c>
      <c r="AE89" s="19">
        <v>1.3200551762793101E-13</v>
      </c>
      <c r="AF89" s="19">
        <v>1.19237952844741E-13</v>
      </c>
      <c r="AG89" s="19">
        <v>1.21125331986604E-13</v>
      </c>
      <c r="AH89" s="19">
        <v>1.3200551762793101E-13</v>
      </c>
      <c r="AI89" s="19">
        <v>1.19237952844741E-13</v>
      </c>
    </row>
    <row r="90" spans="1:35" x14ac:dyDescent="0.45">
      <c r="A90" s="19">
        <v>1.1945999744966601E-13</v>
      </c>
      <c r="B90" s="19">
        <v>1.2811973704174299E-13</v>
      </c>
      <c r="C90" s="19">
        <v>1.19015908239816E-13</v>
      </c>
      <c r="D90" s="19">
        <v>1.2811973704174299E-13</v>
      </c>
      <c r="E90" s="19">
        <v>1.1890488593735399E-13</v>
      </c>
      <c r="F90" s="19">
        <v>1.2301271112846699E-13</v>
      </c>
      <c r="G90" s="19">
        <v>1.1823875212257899E-13</v>
      </c>
      <c r="H90" s="19">
        <v>1.2811973704174299E-13</v>
      </c>
      <c r="I90" s="19">
        <v>1.1834977442504101E-13</v>
      </c>
      <c r="J90" s="19">
        <v>1.2811973704174299E-13</v>
      </c>
      <c r="K90" s="19">
        <v>1.1879386363489099E-13</v>
      </c>
      <c r="L90" s="19">
        <v>1.26121335597417E-13</v>
      </c>
      <c r="M90" s="19">
        <v>1.1868284133242901E-13</v>
      </c>
      <c r="N90" s="19">
        <v>1.26121335597417E-13</v>
      </c>
      <c r="O90" s="19">
        <v>1.20126131264441E-13</v>
      </c>
      <c r="P90" s="19">
        <v>1.28230759344205E-13</v>
      </c>
      <c r="Q90" s="19">
        <v>1.19904086659516E-13</v>
      </c>
      <c r="R90" s="19">
        <v>1.26121335597417E-13</v>
      </c>
      <c r="S90" s="19">
        <v>1.1790568521519099E-13</v>
      </c>
      <c r="T90" s="19">
        <v>1.26121335597417E-13</v>
      </c>
      <c r="U90" s="19">
        <v>1.2001510896197899E-13</v>
      </c>
      <c r="V90" s="19">
        <v>1.3733458814613101E-13</v>
      </c>
      <c r="W90" s="19">
        <v>1.1912693054227899E-13</v>
      </c>
      <c r="X90" s="19">
        <v>1.1890488593735399E-13</v>
      </c>
      <c r="Y90" s="19">
        <v>1.3733458814613101E-13</v>
      </c>
      <c r="Z90" s="19">
        <v>1.1912693054227899E-13</v>
      </c>
      <c r="AA90" s="19">
        <v>1.22235555011229E-13</v>
      </c>
      <c r="AB90" s="19">
        <v>1.4610535004066999E-13</v>
      </c>
      <c r="AC90" s="19">
        <v>1.1912693054227899E-13</v>
      </c>
      <c r="AD90" s="19">
        <v>1.20237153566904E-13</v>
      </c>
      <c r="AE90" s="19">
        <v>1.3733458814613101E-13</v>
      </c>
      <c r="AF90" s="19">
        <v>1.1912693054227899E-13</v>
      </c>
      <c r="AG90" s="19">
        <v>1.20237153566904E-13</v>
      </c>
      <c r="AH90" s="19">
        <v>1.3733458814613101E-13</v>
      </c>
      <c r="AI90" s="19">
        <v>1.1912693054227899E-13</v>
      </c>
    </row>
    <row r="91" spans="1:35" x14ac:dyDescent="0.45">
      <c r="A91" s="19">
        <v>1.20570220474292E-13</v>
      </c>
      <c r="B91" s="19">
        <v>1.2534417948018E-13</v>
      </c>
      <c r="C91" s="19">
        <v>1.1957101975212901E-13</v>
      </c>
      <c r="D91" s="19">
        <v>1.2534417948018E-13</v>
      </c>
      <c r="E91" s="19">
        <v>1.1834977442504101E-13</v>
      </c>
      <c r="F91" s="19">
        <v>1.25233157177717E-13</v>
      </c>
      <c r="G91" s="19">
        <v>1.17350573702879E-13</v>
      </c>
      <c r="H91" s="19">
        <v>1.2534417948018E-13</v>
      </c>
      <c r="I91" s="19">
        <v>1.1868284133242901E-13</v>
      </c>
      <c r="J91" s="19">
        <v>1.2534417948018E-13</v>
      </c>
      <c r="K91" s="19">
        <v>1.2179146580137899E-13</v>
      </c>
      <c r="L91" s="19">
        <v>1.3011813848606799E-13</v>
      </c>
      <c r="M91" s="19">
        <v>1.2301271112846699E-13</v>
      </c>
      <c r="N91" s="19">
        <v>1.21458398893992E-13</v>
      </c>
      <c r="O91" s="19">
        <v>1.21125331986604E-13</v>
      </c>
      <c r="P91" s="19">
        <v>1.26454402504805E-13</v>
      </c>
      <c r="Q91" s="19">
        <v>1.1957101975212901E-13</v>
      </c>
      <c r="R91" s="19">
        <v>1.3011813848606799E-13</v>
      </c>
      <c r="S91" s="19">
        <v>1.19348975147204E-13</v>
      </c>
      <c r="T91" s="19">
        <v>1.3011813848606799E-13</v>
      </c>
      <c r="U91" s="19">
        <v>1.19348975147204E-13</v>
      </c>
      <c r="V91" s="19">
        <v>1.2889689315897999E-13</v>
      </c>
      <c r="W91" s="19">
        <v>1.1957101975212901E-13</v>
      </c>
      <c r="X91" s="19">
        <v>1.2068124277675401E-13</v>
      </c>
      <c r="Y91" s="19">
        <v>1.2889689315897999E-13</v>
      </c>
      <c r="Z91" s="19">
        <v>1.1957101975212901E-13</v>
      </c>
      <c r="AA91" s="19">
        <v>1.20570220474292E-13</v>
      </c>
      <c r="AB91" s="19">
        <v>1.3222756223285599E-13</v>
      </c>
      <c r="AC91" s="19">
        <v>1.19348975147204E-13</v>
      </c>
      <c r="AD91" s="19">
        <v>1.1857181902996601E-13</v>
      </c>
      <c r="AE91" s="19">
        <v>1.2889689315897999E-13</v>
      </c>
      <c r="AF91" s="19">
        <v>1.1957101975212901E-13</v>
      </c>
      <c r="AG91" s="19">
        <v>1.1857181902996601E-13</v>
      </c>
      <c r="AH91" s="19">
        <v>1.2889689315897999E-13</v>
      </c>
      <c r="AI91" s="19">
        <v>1.1957101975212901E-13</v>
      </c>
    </row>
    <row r="92" spans="1:35" x14ac:dyDescent="0.45">
      <c r="A92" s="19">
        <v>1.19348975147204E-13</v>
      </c>
      <c r="B92" s="19">
        <v>1.30007116183605E-13</v>
      </c>
      <c r="C92" s="19">
        <v>1.17239551400416E-13</v>
      </c>
      <c r="D92" s="19">
        <v>1.30007116183605E-13</v>
      </c>
      <c r="E92" s="19">
        <v>1.19015908239816E-13</v>
      </c>
      <c r="F92" s="19">
        <v>1.3011813848606799E-13</v>
      </c>
      <c r="G92" s="19">
        <v>1.18127729820116E-13</v>
      </c>
      <c r="H92" s="19">
        <v>1.30007116183605E-13</v>
      </c>
      <c r="I92" s="19">
        <v>1.1857181902996601E-13</v>
      </c>
      <c r="J92" s="19">
        <v>1.30007116183605E-13</v>
      </c>
      <c r="K92" s="19">
        <v>1.2001510896197899E-13</v>
      </c>
      <c r="L92" s="19">
        <v>1.2545520178264201E-13</v>
      </c>
      <c r="M92" s="19">
        <v>1.2045919817182901E-13</v>
      </c>
      <c r="N92" s="19">
        <v>1.2989609388114301E-13</v>
      </c>
      <c r="O92" s="19">
        <v>1.1868284133242901E-13</v>
      </c>
      <c r="P92" s="19">
        <v>1.2512213487525499E-13</v>
      </c>
      <c r="Q92" s="19">
        <v>1.19348975147204E-13</v>
      </c>
      <c r="R92" s="19">
        <v>1.2545520178264201E-13</v>
      </c>
      <c r="S92" s="19">
        <v>1.1879386363489099E-13</v>
      </c>
      <c r="T92" s="19">
        <v>1.2545520178264201E-13</v>
      </c>
      <c r="U92" s="19">
        <v>1.2034817586936601E-13</v>
      </c>
      <c r="V92" s="19">
        <v>1.34781075189494E-13</v>
      </c>
      <c r="W92" s="19">
        <v>1.1945999744966601E-13</v>
      </c>
      <c r="X92" s="19">
        <v>1.2079226507921701E-13</v>
      </c>
      <c r="Y92" s="19">
        <v>1.34781075189494E-13</v>
      </c>
      <c r="Z92" s="19">
        <v>1.1945999744966601E-13</v>
      </c>
      <c r="AA92" s="19">
        <v>1.19348975147204E-13</v>
      </c>
      <c r="AB92" s="19">
        <v>1.4055423491754401E-13</v>
      </c>
      <c r="AC92" s="19">
        <v>1.19348975147204E-13</v>
      </c>
      <c r="AD92" s="19">
        <v>1.20237153566904E-13</v>
      </c>
      <c r="AE92" s="19">
        <v>1.34781075189494E-13</v>
      </c>
      <c r="AF92" s="19">
        <v>1.1945999744966601E-13</v>
      </c>
      <c r="AG92" s="19">
        <v>1.20237153566904E-13</v>
      </c>
      <c r="AH92" s="19">
        <v>1.34781075189494E-13</v>
      </c>
      <c r="AI92" s="19">
        <v>1.1945999744966601E-13</v>
      </c>
    </row>
    <row r="93" spans="1:35" x14ac:dyDescent="0.45">
      <c r="A93" s="19">
        <v>1.1968204205459099E-13</v>
      </c>
      <c r="B93" s="19">
        <v>1.34225963677181E-13</v>
      </c>
      <c r="C93" s="19">
        <v>1.1879386363489099E-13</v>
      </c>
      <c r="D93" s="19">
        <v>1.34225963677181E-13</v>
      </c>
      <c r="E93" s="19">
        <v>1.1857181902996601E-13</v>
      </c>
      <c r="F93" s="19">
        <v>1.3522516439934399E-13</v>
      </c>
      <c r="G93" s="19">
        <v>1.1801670751765399E-13</v>
      </c>
      <c r="H93" s="19">
        <v>1.34225963677181E-13</v>
      </c>
      <c r="I93" s="19">
        <v>1.1957101975212901E-13</v>
      </c>
      <c r="J93" s="19">
        <v>1.34225963677181E-13</v>
      </c>
      <c r="K93" s="19">
        <v>1.21347376591529E-13</v>
      </c>
      <c r="L93" s="19">
        <v>1.2811973704174299E-13</v>
      </c>
      <c r="M93" s="19">
        <v>1.1857181902996601E-13</v>
      </c>
      <c r="N93" s="19">
        <v>1.2811973704174299E-13</v>
      </c>
      <c r="O93" s="19">
        <v>1.2034817586936601E-13</v>
      </c>
      <c r="P93" s="19">
        <v>1.35669253609194E-13</v>
      </c>
      <c r="Q93" s="19">
        <v>1.19237952844741E-13</v>
      </c>
      <c r="R93" s="19">
        <v>1.31561428418081E-13</v>
      </c>
      <c r="S93" s="19">
        <v>1.1857181902996601E-13</v>
      </c>
      <c r="T93" s="19">
        <v>1.31561428418081E-13</v>
      </c>
      <c r="U93" s="19">
        <v>1.20126131264441E-13</v>
      </c>
      <c r="V93" s="19">
        <v>1.4233059175694499E-13</v>
      </c>
      <c r="W93" s="19">
        <v>1.1945999744966601E-13</v>
      </c>
      <c r="X93" s="19">
        <v>1.19237952844741E-13</v>
      </c>
      <c r="Y93" s="19">
        <v>1.4233059175694499E-13</v>
      </c>
      <c r="Z93" s="19">
        <v>1.1945999744966601E-13</v>
      </c>
      <c r="AA93" s="19">
        <v>1.2090328738167899E-13</v>
      </c>
      <c r="AB93" s="19">
        <v>1.42219569454482E-13</v>
      </c>
      <c r="AC93" s="19">
        <v>1.19348975147204E-13</v>
      </c>
      <c r="AD93" s="19">
        <v>1.1968204205459099E-13</v>
      </c>
      <c r="AE93" s="19">
        <v>1.4233059175694499E-13</v>
      </c>
      <c r="AF93" s="19">
        <v>1.1945999744966601E-13</v>
      </c>
      <c r="AG93" s="19">
        <v>1.1968204205459099E-13</v>
      </c>
      <c r="AH93" s="19">
        <v>1.4233059175694499E-13</v>
      </c>
      <c r="AI93" s="19">
        <v>1.1945999744966601E-13</v>
      </c>
    </row>
    <row r="94" spans="1:35" x14ac:dyDescent="0.45">
      <c r="A94" s="19">
        <v>1.2079226507921701E-13</v>
      </c>
      <c r="B94" s="19">
        <v>1.34225963677181E-13</v>
      </c>
      <c r="C94" s="19">
        <v>1.1857181902996601E-13</v>
      </c>
      <c r="D94" s="19">
        <v>1.34225963677181E-13</v>
      </c>
      <c r="E94" s="19">
        <v>1.1979306435705401E-13</v>
      </c>
      <c r="F94" s="19">
        <v>1.3022916078853E-13</v>
      </c>
      <c r="G94" s="19">
        <v>1.17572618307804E-13</v>
      </c>
      <c r="H94" s="19">
        <v>1.34225963677181E-13</v>
      </c>
      <c r="I94" s="19">
        <v>1.19015908239816E-13</v>
      </c>
      <c r="J94" s="19">
        <v>1.34225963677181E-13</v>
      </c>
      <c r="K94" s="19">
        <v>1.22013510406304E-13</v>
      </c>
      <c r="L94" s="19">
        <v>1.25233157177717E-13</v>
      </c>
      <c r="M94" s="19">
        <v>1.1968204205459099E-13</v>
      </c>
      <c r="N94" s="19">
        <v>1.25233157177717E-13</v>
      </c>
      <c r="O94" s="19">
        <v>1.19237952844741E-13</v>
      </c>
      <c r="P94" s="19">
        <v>1.30895294603305E-13</v>
      </c>
      <c r="Q94" s="19">
        <v>1.1945999744966601E-13</v>
      </c>
      <c r="R94" s="19">
        <v>1.25233157177717E-13</v>
      </c>
      <c r="S94" s="19">
        <v>1.20237153566904E-13</v>
      </c>
      <c r="T94" s="19">
        <v>1.25233157177717E-13</v>
      </c>
      <c r="U94" s="19">
        <v>1.20126131264441E-13</v>
      </c>
      <c r="V94" s="19">
        <v>1.4066525722000701E-13</v>
      </c>
      <c r="W94" s="19">
        <v>1.1945999744966601E-13</v>
      </c>
      <c r="X94" s="19">
        <v>1.19237952844741E-13</v>
      </c>
      <c r="Y94" s="19">
        <v>1.4066525722000701E-13</v>
      </c>
      <c r="Z94" s="19">
        <v>1.1945999744966601E-13</v>
      </c>
      <c r="AA94" s="19">
        <v>1.2068124277675401E-13</v>
      </c>
      <c r="AB94" s="19">
        <v>1.3911094498553199E-13</v>
      </c>
      <c r="AC94" s="19">
        <v>1.19348975147204E-13</v>
      </c>
      <c r="AD94" s="19">
        <v>1.1823875212257899E-13</v>
      </c>
      <c r="AE94" s="19">
        <v>1.4066525722000701E-13</v>
      </c>
      <c r="AF94" s="19">
        <v>1.1945999744966601E-13</v>
      </c>
      <c r="AG94" s="19">
        <v>1.1823875212257899E-13</v>
      </c>
      <c r="AH94" s="19">
        <v>1.4066525722000701E-13</v>
      </c>
      <c r="AI94" s="19">
        <v>1.1945999744966601E-13</v>
      </c>
    </row>
    <row r="95" spans="1:35" x14ac:dyDescent="0.45">
      <c r="A95" s="19">
        <v>1.19904086659516E-13</v>
      </c>
      <c r="B95" s="19">
        <v>1.2956302697375501E-13</v>
      </c>
      <c r="C95" s="19">
        <v>1.18460796727504E-13</v>
      </c>
      <c r="D95" s="19">
        <v>1.2956302697375501E-13</v>
      </c>
      <c r="E95" s="19">
        <v>1.17572618307804E-13</v>
      </c>
      <c r="F95" s="19">
        <v>1.30007116183605E-13</v>
      </c>
      <c r="G95" s="19">
        <v>1.1890488593735399E-13</v>
      </c>
      <c r="H95" s="19">
        <v>1.2956302697375501E-13</v>
      </c>
      <c r="I95" s="19">
        <v>1.19348975147204E-13</v>
      </c>
      <c r="J95" s="19">
        <v>1.2956302697375501E-13</v>
      </c>
      <c r="K95" s="19">
        <v>1.2267964422107899E-13</v>
      </c>
      <c r="L95" s="19">
        <v>1.22346577313692E-13</v>
      </c>
      <c r="M95" s="19">
        <v>1.2068124277675401E-13</v>
      </c>
      <c r="N95" s="19">
        <v>1.22346577313692E-13</v>
      </c>
      <c r="O95" s="19">
        <v>1.1968204205459099E-13</v>
      </c>
      <c r="P95" s="19">
        <v>1.2478906796786699E-13</v>
      </c>
      <c r="Q95" s="19">
        <v>1.19237952844741E-13</v>
      </c>
      <c r="R95" s="19">
        <v>1.22346577313692E-13</v>
      </c>
      <c r="S95" s="19">
        <v>1.1857181902996601E-13</v>
      </c>
      <c r="T95" s="19">
        <v>1.22346577313692E-13</v>
      </c>
      <c r="U95" s="19">
        <v>1.1912693054227899E-13</v>
      </c>
      <c r="V95" s="19">
        <v>1.3200551762793101E-13</v>
      </c>
      <c r="W95" s="19">
        <v>1.19237952844741E-13</v>
      </c>
      <c r="X95" s="19">
        <v>1.1912693054227899E-13</v>
      </c>
      <c r="Y95" s="19">
        <v>1.3200551762793101E-13</v>
      </c>
      <c r="Z95" s="19">
        <v>1.19237952844741E-13</v>
      </c>
      <c r="AA95" s="19">
        <v>1.19904086659516E-13</v>
      </c>
      <c r="AB95" s="19">
        <v>1.36557432028894E-13</v>
      </c>
      <c r="AC95" s="19">
        <v>1.1957101975212901E-13</v>
      </c>
      <c r="AD95" s="19">
        <v>1.2179146580137899E-13</v>
      </c>
      <c r="AE95" s="19">
        <v>1.3200551762793101E-13</v>
      </c>
      <c r="AF95" s="19">
        <v>1.19237952844741E-13</v>
      </c>
      <c r="AG95" s="19">
        <v>1.2179146580137899E-13</v>
      </c>
      <c r="AH95" s="19">
        <v>1.3200551762793101E-13</v>
      </c>
      <c r="AI95" s="19">
        <v>1.19237952844741E-13</v>
      </c>
    </row>
    <row r="96" spans="1:35" x14ac:dyDescent="0.45">
      <c r="A96" s="19">
        <v>1.2068124277675401E-13</v>
      </c>
      <c r="B96" s="19">
        <v>1.2800871473927999E-13</v>
      </c>
      <c r="C96" s="19">
        <v>1.1857181902996601E-13</v>
      </c>
      <c r="D96" s="19">
        <v>1.2800871473927999E-13</v>
      </c>
      <c r="E96" s="19">
        <v>1.1779466291272901E-13</v>
      </c>
      <c r="F96" s="19">
        <v>1.35447209004269E-13</v>
      </c>
      <c r="G96" s="19">
        <v>1.1790568521519099E-13</v>
      </c>
      <c r="H96" s="19">
        <v>1.2800871473927999E-13</v>
      </c>
      <c r="I96" s="19">
        <v>1.1879386363489099E-13</v>
      </c>
      <c r="J96" s="19">
        <v>1.2800871473927999E-13</v>
      </c>
      <c r="K96" s="19">
        <v>1.2267964422107899E-13</v>
      </c>
      <c r="L96" s="19">
        <v>1.2800871473927999E-13</v>
      </c>
      <c r="M96" s="19">
        <v>1.22235555011229E-13</v>
      </c>
      <c r="N96" s="19">
        <v>1.2667644710973001E-13</v>
      </c>
      <c r="O96" s="19">
        <v>1.22346577313692E-13</v>
      </c>
      <c r="P96" s="19">
        <v>1.27675647831893E-13</v>
      </c>
      <c r="Q96" s="19">
        <v>1.20237153566904E-13</v>
      </c>
      <c r="R96" s="19">
        <v>1.2800871473927999E-13</v>
      </c>
      <c r="S96" s="19">
        <v>1.1823875212257899E-13</v>
      </c>
      <c r="T96" s="19">
        <v>1.2800871473927999E-13</v>
      </c>
      <c r="U96" s="19">
        <v>1.21125331986604E-13</v>
      </c>
      <c r="V96" s="19">
        <v>1.28341781646668E-13</v>
      </c>
      <c r="W96" s="19">
        <v>1.1957101975212901E-13</v>
      </c>
      <c r="X96" s="19">
        <v>1.2068124277675401E-13</v>
      </c>
      <c r="Y96" s="19">
        <v>1.28341781646668E-13</v>
      </c>
      <c r="Z96" s="19">
        <v>1.1957101975212901E-13</v>
      </c>
      <c r="AA96" s="19">
        <v>1.2034817586936601E-13</v>
      </c>
      <c r="AB96" s="19">
        <v>1.3522516439934399E-13</v>
      </c>
      <c r="AC96" s="19">
        <v>1.19348975147204E-13</v>
      </c>
      <c r="AD96" s="19">
        <v>1.2001510896197899E-13</v>
      </c>
      <c r="AE96" s="19">
        <v>1.28341781646668E-13</v>
      </c>
      <c r="AF96" s="19">
        <v>1.1957101975212901E-13</v>
      </c>
      <c r="AG96" s="19">
        <v>1.2001510896197899E-13</v>
      </c>
      <c r="AH96" s="19">
        <v>1.28341781646668E-13</v>
      </c>
      <c r="AI96" s="19">
        <v>1.1957101975212901E-13</v>
      </c>
    </row>
    <row r="97" spans="1:110" x14ac:dyDescent="0.45">
      <c r="A97" s="19">
        <v>1.1779466291272901E-13</v>
      </c>
      <c r="B97" s="19">
        <v>1.28341781646668E-13</v>
      </c>
      <c r="C97" s="19">
        <v>1.1968204205459099E-13</v>
      </c>
      <c r="D97" s="19">
        <v>1.28341781646668E-13</v>
      </c>
      <c r="E97" s="19">
        <v>1.1801670751765399E-13</v>
      </c>
      <c r="F97" s="19">
        <v>1.31450406115618E-13</v>
      </c>
      <c r="G97" s="19">
        <v>1.19237952844741E-13</v>
      </c>
      <c r="H97" s="19">
        <v>1.28341781646668E-13</v>
      </c>
      <c r="I97" s="19">
        <v>1.19237952844741E-13</v>
      </c>
      <c r="J97" s="19">
        <v>1.28341781646668E-13</v>
      </c>
      <c r="K97" s="19">
        <v>1.22901688826004E-13</v>
      </c>
      <c r="L97" s="19">
        <v>1.26454402504805E-13</v>
      </c>
      <c r="M97" s="19">
        <v>1.2190248810384201E-13</v>
      </c>
      <c r="N97" s="19">
        <v>1.26454402504805E-13</v>
      </c>
      <c r="O97" s="19">
        <v>1.2156942119645401E-13</v>
      </c>
      <c r="P97" s="19">
        <v>1.2934098236883E-13</v>
      </c>
      <c r="Q97" s="19">
        <v>1.19237952844741E-13</v>
      </c>
      <c r="R97" s="19">
        <v>1.26454402504805E-13</v>
      </c>
      <c r="S97" s="19">
        <v>1.1834977442504101E-13</v>
      </c>
      <c r="T97" s="19">
        <v>1.26454402504805E-13</v>
      </c>
      <c r="U97" s="19">
        <v>1.1879386363489099E-13</v>
      </c>
      <c r="V97" s="19">
        <v>1.3455903058456799E-13</v>
      </c>
      <c r="W97" s="19">
        <v>1.1912693054227899E-13</v>
      </c>
      <c r="X97" s="19">
        <v>1.1834977442504101E-13</v>
      </c>
      <c r="Y97" s="19">
        <v>1.3455903058456799E-13</v>
      </c>
      <c r="Z97" s="19">
        <v>1.1912693054227899E-13</v>
      </c>
      <c r="AA97" s="19">
        <v>1.2156942119645401E-13</v>
      </c>
      <c r="AB97" s="19">
        <v>1.3367085216486799E-13</v>
      </c>
      <c r="AC97" s="19">
        <v>1.1957101975212901E-13</v>
      </c>
      <c r="AD97" s="19">
        <v>1.1957101975212901E-13</v>
      </c>
      <c r="AE97" s="19">
        <v>1.3455903058456799E-13</v>
      </c>
      <c r="AF97" s="19">
        <v>1.1912693054227899E-13</v>
      </c>
      <c r="AG97" s="19">
        <v>1.1957101975212901E-13</v>
      </c>
      <c r="AH97" s="19">
        <v>1.3455903058456799E-13</v>
      </c>
      <c r="AI97" s="19">
        <v>1.1912693054227899E-13</v>
      </c>
    </row>
    <row r="98" spans="1:110" x14ac:dyDescent="0.45">
      <c r="A98" s="19">
        <v>1.1968204205459099E-13</v>
      </c>
      <c r="B98" s="19">
        <v>1.30007116183605E-13</v>
      </c>
      <c r="C98" s="19">
        <v>1.1968204205459099E-13</v>
      </c>
      <c r="D98" s="19">
        <v>1.30007116183605E-13</v>
      </c>
      <c r="E98" s="19">
        <v>1.1868284133242901E-13</v>
      </c>
      <c r="F98" s="19">
        <v>1.2967404927621801E-13</v>
      </c>
      <c r="G98" s="19">
        <v>1.19348975147204E-13</v>
      </c>
      <c r="H98" s="19">
        <v>1.30007116183605E-13</v>
      </c>
      <c r="I98" s="19">
        <v>1.1912693054227899E-13</v>
      </c>
      <c r="J98" s="19">
        <v>1.30007116183605E-13</v>
      </c>
      <c r="K98" s="19">
        <v>1.2279066652354201E-13</v>
      </c>
      <c r="L98" s="19">
        <v>1.2689849171465499E-13</v>
      </c>
      <c r="M98" s="19">
        <v>1.19904086659516E-13</v>
      </c>
      <c r="N98" s="19">
        <v>1.2689849171465499E-13</v>
      </c>
      <c r="O98" s="19">
        <v>1.2156942119645401E-13</v>
      </c>
      <c r="P98" s="19">
        <v>1.2778667013435499E-13</v>
      </c>
      <c r="Q98" s="19">
        <v>1.18460796727504E-13</v>
      </c>
      <c r="R98" s="19">
        <v>1.2689849171465499E-13</v>
      </c>
      <c r="S98" s="19">
        <v>1.1890488593735399E-13</v>
      </c>
      <c r="T98" s="19">
        <v>1.2689849171465499E-13</v>
      </c>
      <c r="U98" s="19">
        <v>1.2068124277675401E-13</v>
      </c>
      <c r="V98" s="19">
        <v>1.3755663275105601E-13</v>
      </c>
      <c r="W98" s="19">
        <v>1.19348975147204E-13</v>
      </c>
      <c r="X98" s="19">
        <v>1.22346577313692E-13</v>
      </c>
      <c r="Y98" s="19">
        <v>1.3755663275105601E-13</v>
      </c>
      <c r="Z98" s="19">
        <v>1.19348975147204E-13</v>
      </c>
      <c r="AA98" s="19">
        <v>1.2045919817182901E-13</v>
      </c>
      <c r="AB98" s="19">
        <v>1.3755663275105601E-13</v>
      </c>
      <c r="AC98" s="19">
        <v>1.19237952844741E-13</v>
      </c>
      <c r="AD98" s="19">
        <v>1.19237952844741E-13</v>
      </c>
      <c r="AE98" s="19">
        <v>1.3755663275105601E-13</v>
      </c>
      <c r="AF98" s="19">
        <v>1.19348975147204E-13</v>
      </c>
      <c r="AG98" s="19">
        <v>1.19237952844741E-13</v>
      </c>
      <c r="AH98" s="19">
        <v>1.3755663275105601E-13</v>
      </c>
      <c r="AI98" s="19">
        <v>1.19348975147204E-13</v>
      </c>
    </row>
    <row r="99" spans="1:110" x14ac:dyDescent="0.45">
      <c r="A99" s="19">
        <v>1.1945999744966601E-13</v>
      </c>
      <c r="B99" s="19">
        <v>1.31561428418081E-13</v>
      </c>
      <c r="C99" s="19">
        <v>1.1857181902996601E-13</v>
      </c>
      <c r="D99" s="19">
        <v>1.31561428418081E-13</v>
      </c>
      <c r="E99" s="19">
        <v>1.1823875212257899E-13</v>
      </c>
      <c r="F99" s="19">
        <v>1.24344978758017E-13</v>
      </c>
      <c r="G99" s="19">
        <v>1.1823875212257899E-13</v>
      </c>
      <c r="H99" s="19">
        <v>1.31561428418081E-13</v>
      </c>
      <c r="I99" s="19">
        <v>1.2001510896197899E-13</v>
      </c>
      <c r="J99" s="19">
        <v>1.31561428418081E-13</v>
      </c>
      <c r="K99" s="19">
        <v>1.2001510896197899E-13</v>
      </c>
      <c r="L99" s="19">
        <v>1.2456702336294201E-13</v>
      </c>
      <c r="M99" s="19">
        <v>1.2001510896197899E-13</v>
      </c>
      <c r="N99" s="19">
        <v>1.2456702336294201E-13</v>
      </c>
      <c r="O99" s="19">
        <v>1.21125331986604E-13</v>
      </c>
      <c r="P99" s="19">
        <v>1.2845280394913001E-13</v>
      </c>
      <c r="Q99" s="19">
        <v>1.19348975147204E-13</v>
      </c>
      <c r="R99" s="19">
        <v>1.2456702336294201E-13</v>
      </c>
      <c r="S99" s="19">
        <v>1.1957101975212901E-13</v>
      </c>
      <c r="T99" s="19">
        <v>1.2456702336294201E-13</v>
      </c>
      <c r="U99" s="19">
        <v>1.17350573702879E-13</v>
      </c>
      <c r="V99" s="19">
        <v>1.3467005288703101E-13</v>
      </c>
      <c r="W99" s="19">
        <v>1.1945999744966601E-13</v>
      </c>
      <c r="X99" s="19">
        <v>1.1712852909795399E-13</v>
      </c>
      <c r="Y99" s="19">
        <v>1.3467005288703101E-13</v>
      </c>
      <c r="Z99" s="19">
        <v>1.1945999744966601E-13</v>
      </c>
      <c r="AA99" s="19">
        <v>1.2156942119645401E-13</v>
      </c>
      <c r="AB99" s="22">
        <v>1.3344880755994301E-13</v>
      </c>
      <c r="AC99" s="22">
        <v>1.19237952844741E-13</v>
      </c>
      <c r="AD99" s="22">
        <v>1.1912693054227899E-13</v>
      </c>
      <c r="AE99" s="19">
        <v>1.3467005288703101E-13</v>
      </c>
      <c r="AF99" s="19">
        <v>1.1945999744966601E-13</v>
      </c>
      <c r="AG99" s="19">
        <v>1.1912693054227899E-13</v>
      </c>
      <c r="AH99" s="19">
        <v>1.3467005288703101E-13</v>
      </c>
      <c r="AI99" s="19">
        <v>1.1945999744966601E-13</v>
      </c>
    </row>
    <row r="100" spans="1:110" x14ac:dyDescent="0.45">
      <c r="A100" s="19">
        <v>1.17350573702879E-13</v>
      </c>
      <c r="B100" s="19">
        <v>1.2689849171465499E-13</v>
      </c>
      <c r="C100" s="19">
        <v>1.1746159600534101E-13</v>
      </c>
      <c r="D100" s="19">
        <v>1.2867484855405501E-13</v>
      </c>
      <c r="E100" s="19">
        <v>1.1979306435705401E-13</v>
      </c>
      <c r="F100" s="19">
        <v>1.28230759344205E-13</v>
      </c>
      <c r="G100" s="19">
        <v>1.17572618307804E-13</v>
      </c>
      <c r="H100" s="19">
        <v>1.2689849171465499E-13</v>
      </c>
      <c r="I100" s="19">
        <v>1.19348975147204E-13</v>
      </c>
      <c r="J100" s="19">
        <v>1.2689849171465499E-13</v>
      </c>
      <c r="K100" s="19">
        <v>1.19237952844741E-13</v>
      </c>
      <c r="L100" s="19">
        <v>1.2811973704174299E-13</v>
      </c>
      <c r="M100" s="19">
        <v>1.18460796727504E-13</v>
      </c>
      <c r="N100" s="19">
        <v>1.2811973704174299E-13</v>
      </c>
      <c r="O100" s="19">
        <v>1.2045919817182901E-13</v>
      </c>
      <c r="P100" s="19">
        <v>1.2356782264077899E-13</v>
      </c>
      <c r="Q100" s="19">
        <v>1.1945999744966601E-13</v>
      </c>
      <c r="R100" s="19">
        <v>1.2811973704174299E-13</v>
      </c>
      <c r="S100" s="19">
        <v>1.1790568521519099E-13</v>
      </c>
      <c r="T100" s="19">
        <v>1.2811973704174299E-13</v>
      </c>
      <c r="U100" s="19">
        <v>1.2079226507921701E-13</v>
      </c>
      <c r="V100" s="19">
        <v>1.2212453270876699E-13</v>
      </c>
      <c r="W100" s="19">
        <v>1.19348975147204E-13</v>
      </c>
      <c r="X100" s="19">
        <v>1.2079226507921701E-13</v>
      </c>
      <c r="Y100" s="19">
        <v>1.2212453270876699E-13</v>
      </c>
      <c r="Z100" s="19">
        <v>1.19348975147204E-13</v>
      </c>
      <c r="AA100" s="19">
        <v>1.2101430968414201E-13</v>
      </c>
      <c r="AB100" s="22">
        <v>1.3056222769591801E-13</v>
      </c>
      <c r="AC100" s="22">
        <v>1.19237952844741E-13</v>
      </c>
      <c r="AD100" s="22">
        <v>1.19348975147204E-13</v>
      </c>
      <c r="AE100" s="19">
        <v>1.2212453270876699E-13</v>
      </c>
      <c r="AF100" s="19">
        <v>1.19348975147204E-13</v>
      </c>
      <c r="AG100" s="19">
        <v>1.19348975147204E-13</v>
      </c>
      <c r="AH100" s="19">
        <v>1.2212453270876699E-13</v>
      </c>
      <c r="AI100" s="19">
        <v>1.19348975147204E-13</v>
      </c>
    </row>
    <row r="101" spans="1:110" x14ac:dyDescent="0.45">
      <c r="A101" s="19">
        <v>1.19015908239816E-13</v>
      </c>
      <c r="B101" s="19">
        <v>1.28563826251593E-13</v>
      </c>
      <c r="C101" s="19">
        <v>1.1957101975212901E-13</v>
      </c>
      <c r="D101" s="19">
        <v>1.2745360322696701E-13</v>
      </c>
      <c r="E101" s="19">
        <v>1.1868284133242901E-13</v>
      </c>
      <c r="F101" s="19">
        <v>1.2712053631957999E-13</v>
      </c>
      <c r="G101" s="19">
        <v>1.2034817586936601E-13</v>
      </c>
      <c r="H101" s="19">
        <v>1.28563826251593E-13</v>
      </c>
      <c r="I101" s="19">
        <v>1.1879386363489099E-13</v>
      </c>
      <c r="J101" s="19">
        <v>1.28563826251593E-13</v>
      </c>
      <c r="K101" s="19">
        <v>1.1979306435705401E-13</v>
      </c>
      <c r="L101" s="19">
        <v>1.24122934153092E-13</v>
      </c>
      <c r="M101" s="19">
        <v>1.19015908239816E-13</v>
      </c>
      <c r="N101" s="19">
        <v>1.24122934153092E-13</v>
      </c>
      <c r="O101" s="19">
        <v>1.2079226507921701E-13</v>
      </c>
      <c r="P101" s="19">
        <v>1.30340183090993E-13</v>
      </c>
      <c r="Q101" s="19">
        <v>1.1968204205459099E-13</v>
      </c>
      <c r="R101" s="19">
        <v>1.24122934153092E-13</v>
      </c>
      <c r="S101" s="19">
        <v>1.1945999744966601E-13</v>
      </c>
      <c r="T101" s="19">
        <v>1.24122934153092E-13</v>
      </c>
      <c r="U101" s="19">
        <v>1.1979306435705401E-13</v>
      </c>
      <c r="V101" s="19">
        <v>1.32449606837781E-13</v>
      </c>
      <c r="W101" s="19">
        <v>1.1912693054227899E-13</v>
      </c>
      <c r="X101" s="19">
        <v>1.21347376591529E-13</v>
      </c>
      <c r="Y101" s="19">
        <v>1.32449606837781E-13</v>
      </c>
      <c r="Z101" s="19">
        <v>1.1912693054227899E-13</v>
      </c>
      <c r="AA101" s="19">
        <v>1.22013510406304E-13</v>
      </c>
      <c r="AB101" s="22">
        <v>1.3522516439934399E-13</v>
      </c>
      <c r="AC101" s="22">
        <v>1.19348975147204E-13</v>
      </c>
      <c r="AD101" s="22">
        <v>1.2168044349891701E-13</v>
      </c>
      <c r="AE101" s="19">
        <v>1.32449606837781E-13</v>
      </c>
      <c r="AF101" s="19">
        <v>1.1912693054227899E-13</v>
      </c>
      <c r="AG101" s="19">
        <v>1.2168044349891701E-13</v>
      </c>
      <c r="AH101" s="19">
        <v>1.32449606837781E-13</v>
      </c>
      <c r="AI101" s="19">
        <v>1.1912693054227899E-13</v>
      </c>
    </row>
    <row r="102" spans="1:110" x14ac:dyDescent="0.45">
      <c r="A102" s="19">
        <v>1.1834977442504101E-13</v>
      </c>
      <c r="B102" s="19">
        <v>1.2789769243681801E-13</v>
      </c>
      <c r="C102" s="19">
        <v>1.1879386363489099E-13</v>
      </c>
      <c r="D102" s="19">
        <v>1.2789769243681801E-13</v>
      </c>
      <c r="E102" s="19">
        <v>1.1801670751765399E-13</v>
      </c>
      <c r="F102" s="19">
        <v>1.27342580924505E-13</v>
      </c>
      <c r="G102" s="19">
        <v>1.1957101975212901E-13</v>
      </c>
      <c r="H102" s="19">
        <v>1.2789769243681801E-13</v>
      </c>
      <c r="I102" s="19">
        <v>1.2034817586936601E-13</v>
      </c>
      <c r="J102" s="19">
        <v>1.2789769243681801E-13</v>
      </c>
      <c r="K102" s="19">
        <v>1.19237952844741E-13</v>
      </c>
      <c r="L102" s="19">
        <v>1.25233157177717E-13</v>
      </c>
      <c r="M102" s="19">
        <v>1.2156942119645401E-13</v>
      </c>
      <c r="N102" s="19">
        <v>1.25233157177717E-13</v>
      </c>
      <c r="O102" s="19">
        <v>1.19237952844741E-13</v>
      </c>
      <c r="P102" s="19">
        <v>1.27009514017117E-13</v>
      </c>
      <c r="Q102" s="19">
        <v>1.2034817586936601E-13</v>
      </c>
      <c r="R102" s="19">
        <v>1.25233157177717E-13</v>
      </c>
      <c r="S102" s="19">
        <v>1.1879386363489099E-13</v>
      </c>
      <c r="T102" s="19">
        <v>1.25233157177717E-13</v>
      </c>
      <c r="U102" s="19">
        <v>1.18460796727504E-13</v>
      </c>
      <c r="V102" s="19">
        <v>1.32671651442706E-13</v>
      </c>
      <c r="W102" s="19">
        <v>1.1968204205459099E-13</v>
      </c>
      <c r="X102" s="19">
        <v>1.20237153566904E-13</v>
      </c>
      <c r="Y102" s="19">
        <v>1.32671651442706E-13</v>
      </c>
      <c r="Z102" s="19">
        <v>1.1968204205459099E-13</v>
      </c>
      <c r="AA102" s="19">
        <v>1.2045919817182901E-13</v>
      </c>
      <c r="AB102" s="22">
        <v>1.32449606837781E-13</v>
      </c>
      <c r="AC102" s="22">
        <v>1.19348975147204E-13</v>
      </c>
      <c r="AD102" s="22">
        <v>1.1945999744966601E-13</v>
      </c>
      <c r="AE102" s="19">
        <v>1.32671651442706E-13</v>
      </c>
      <c r="AF102" s="19">
        <v>1.1968204205459099E-13</v>
      </c>
      <c r="AG102" s="19">
        <v>1.1945999744966601E-13</v>
      </c>
      <c r="AH102" s="19">
        <v>1.32671651442706E-13</v>
      </c>
      <c r="AI102" s="19">
        <v>1.1968204205459099E-13</v>
      </c>
    </row>
    <row r="103" spans="1:110" x14ac:dyDescent="0.45">
      <c r="AB103" s="20"/>
      <c r="AC103" s="20"/>
      <c r="AD103" s="20"/>
    </row>
    <row r="104" spans="1:110" x14ac:dyDescent="0.45">
      <c r="A104" t="s">
        <v>0</v>
      </c>
      <c r="AB104" s="20"/>
      <c r="AC104" s="20"/>
      <c r="AD104" s="20"/>
      <c r="AL104" t="s">
        <v>19</v>
      </c>
      <c r="AM104" s="3">
        <v>2.2000000000000002</v>
      </c>
      <c r="BW104" t="s">
        <v>31</v>
      </c>
    </row>
    <row r="105" spans="1:110" x14ac:dyDescent="0.45">
      <c r="AB105" s="20"/>
      <c r="AC105" s="20"/>
      <c r="AD105" s="20"/>
    </row>
    <row r="106" spans="1:110" x14ac:dyDescent="0.45">
      <c r="A106" s="2"/>
      <c r="B106" s="2" t="str">
        <f>A2</f>
        <v>UF Bitdiff Cbrt</v>
      </c>
      <c r="C106" s="2" t="str">
        <f t="shared" ref="C106:AJ106" si="0">B2</f>
        <v>UF BitdiffVA Cbrt</v>
      </c>
      <c r="D106" s="2" t="str">
        <f t="shared" si="0"/>
        <v>UF HardLog Cbrt</v>
      </c>
      <c r="E106" s="2" t="str">
        <f t="shared" si="0"/>
        <v>UF HardLogVA Cbrt</v>
      </c>
      <c r="F106" s="2" t="str">
        <f t="shared" si="0"/>
        <v>UF Log Cbrt</v>
      </c>
      <c r="G106" s="2" t="str">
        <f t="shared" si="0"/>
        <v>UF LogVA Cbrt</v>
      </c>
      <c r="H106" s="2" t="str">
        <f t="shared" si="0"/>
        <v>UF Mul Cbrt</v>
      </c>
      <c r="I106" s="2" t="str">
        <f t="shared" si="0"/>
        <v>UF MulVA Cbrt</v>
      </c>
      <c r="J106" s="2" t="str">
        <f t="shared" si="0"/>
        <v>UF NoLog Cbrt</v>
      </c>
      <c r="K106" s="2" t="str">
        <f t="shared" si="0"/>
        <v>UF NoLogVA Cbrt</v>
      </c>
      <c r="L106" s="2" t="str">
        <f t="shared" si="0"/>
        <v>UFDistr Bitdiff Cbrt</v>
      </c>
      <c r="M106" s="2" t="str">
        <f t="shared" si="0"/>
        <v>UFDistr BitdiffVA Cbrt</v>
      </c>
      <c r="N106" s="2" t="str">
        <f t="shared" si="0"/>
        <v>UFDistr HardLog Cbrt</v>
      </c>
      <c r="O106" s="2" t="str">
        <f t="shared" si="0"/>
        <v>UFDistr HardLogVA Cbrt</v>
      </c>
      <c r="P106" s="2" t="str">
        <f t="shared" si="0"/>
        <v>UFDistr Log Cbrt</v>
      </c>
      <c r="Q106" s="2" t="str">
        <f t="shared" si="0"/>
        <v>UFDistr LogVA Cbrt</v>
      </c>
      <c r="R106" s="2" t="str">
        <f t="shared" si="0"/>
        <v>UFDistr Mul Cbrt</v>
      </c>
      <c r="S106" s="2" t="str">
        <f t="shared" si="0"/>
        <v>UFDistr MulVA Cbrt</v>
      </c>
      <c r="T106" s="2" t="str">
        <f t="shared" si="0"/>
        <v>UFDistr NoLog Cbrt</v>
      </c>
      <c r="U106" s="2" t="str">
        <f t="shared" si="0"/>
        <v>UFDistr NoLogVA Cbrt</v>
      </c>
      <c r="V106" s="2" t="str">
        <f t="shared" si="0"/>
        <v>UFCenter Bitdiff Cbrt</v>
      </c>
      <c r="W106" s="2" t="str">
        <f t="shared" si="0"/>
        <v>UFCenter BitdiffVA Cbrt</v>
      </c>
      <c r="X106" s="2" t="str">
        <f t="shared" si="0"/>
        <v>UFCenter BitdiffFN Cbrt</v>
      </c>
      <c r="Y106" s="2" t="str">
        <f t="shared" si="0"/>
        <v>UFCenter HardLog Cbrt</v>
      </c>
      <c r="Z106" s="2" t="str">
        <f t="shared" si="0"/>
        <v>UFCenter HardLogVA Cbrt</v>
      </c>
      <c r="AA106" s="2" t="str">
        <f t="shared" si="0"/>
        <v>UFCenter HardLogFN Cbrt</v>
      </c>
      <c r="AB106" s="2" t="str">
        <f t="shared" si="0"/>
        <v>UFCenter Log Cbrt</v>
      </c>
      <c r="AC106" s="2" t="str">
        <f t="shared" si="0"/>
        <v>UFCenter LogVA Cbrt</v>
      </c>
      <c r="AD106" s="2" t="str">
        <f t="shared" si="0"/>
        <v>UFCenter LogFN Cbrt</v>
      </c>
      <c r="AE106" s="2" t="str">
        <f t="shared" si="0"/>
        <v>UFCenter Mul Cbrt</v>
      </c>
      <c r="AF106" s="2" t="str">
        <f t="shared" si="0"/>
        <v>UFCenter MulVA Cbrt</v>
      </c>
      <c r="AG106" s="2" t="str">
        <f t="shared" si="0"/>
        <v>UFCenter MulFN Cbrt</v>
      </c>
      <c r="AH106" s="2" t="str">
        <f t="shared" si="0"/>
        <v>UFCenter NoLog Cbrt</v>
      </c>
      <c r="AI106" s="2" t="str">
        <f t="shared" si="0"/>
        <v>UFCenter NoLogVA Cbrt</v>
      </c>
      <c r="AJ106" s="2" t="str">
        <f t="shared" si="0"/>
        <v>UFCenter NoLogFN Cbrt</v>
      </c>
      <c r="AM106" s="4" t="str">
        <f>A2</f>
        <v>UF Bitdiff Cbrt</v>
      </c>
      <c r="AN106" s="4" t="str">
        <f t="shared" ref="AN106:BU106" si="1">B2</f>
        <v>UF BitdiffVA Cbrt</v>
      </c>
      <c r="AO106" s="4" t="str">
        <f t="shared" si="1"/>
        <v>UF HardLog Cbrt</v>
      </c>
      <c r="AP106" s="4" t="str">
        <f t="shared" si="1"/>
        <v>UF HardLogVA Cbrt</v>
      </c>
      <c r="AQ106" s="4" t="str">
        <f t="shared" si="1"/>
        <v>UF Log Cbrt</v>
      </c>
      <c r="AR106" s="4" t="str">
        <f t="shared" si="1"/>
        <v>UF LogVA Cbrt</v>
      </c>
      <c r="AS106" s="4" t="str">
        <f t="shared" si="1"/>
        <v>UF Mul Cbrt</v>
      </c>
      <c r="AT106" s="4" t="str">
        <f t="shared" si="1"/>
        <v>UF MulVA Cbrt</v>
      </c>
      <c r="AU106" s="4" t="str">
        <f t="shared" si="1"/>
        <v>UF NoLog Cbrt</v>
      </c>
      <c r="AV106" s="4" t="str">
        <f t="shared" si="1"/>
        <v>UF NoLogVA Cbrt</v>
      </c>
      <c r="AW106" s="4" t="str">
        <f t="shared" si="1"/>
        <v>UFDistr Bitdiff Cbrt</v>
      </c>
      <c r="AX106" s="4" t="str">
        <f t="shared" si="1"/>
        <v>UFDistr BitdiffVA Cbrt</v>
      </c>
      <c r="AY106" s="4" t="str">
        <f t="shared" si="1"/>
        <v>UFDistr HardLog Cbrt</v>
      </c>
      <c r="AZ106" s="4" t="str">
        <f t="shared" si="1"/>
        <v>UFDistr HardLogVA Cbrt</v>
      </c>
      <c r="BA106" s="4" t="str">
        <f t="shared" si="1"/>
        <v>UFDistr Log Cbrt</v>
      </c>
      <c r="BB106" s="4" t="str">
        <f t="shared" si="1"/>
        <v>UFDistr LogVA Cbrt</v>
      </c>
      <c r="BC106" s="4" t="str">
        <f t="shared" si="1"/>
        <v>UFDistr Mul Cbrt</v>
      </c>
      <c r="BD106" s="4" t="str">
        <f t="shared" si="1"/>
        <v>UFDistr MulVA Cbrt</v>
      </c>
      <c r="BE106" s="4" t="str">
        <f t="shared" si="1"/>
        <v>UFDistr NoLog Cbrt</v>
      </c>
      <c r="BF106" s="4" t="str">
        <f t="shared" si="1"/>
        <v>UFDistr NoLogVA Cbrt</v>
      </c>
      <c r="BG106" s="4" t="str">
        <f t="shared" si="1"/>
        <v>UFCenter Bitdiff Cbrt</v>
      </c>
      <c r="BH106" s="4" t="str">
        <f t="shared" si="1"/>
        <v>UFCenter BitdiffVA Cbrt</v>
      </c>
      <c r="BI106" s="4" t="str">
        <f t="shared" si="1"/>
        <v>UFCenter BitdiffFN Cbrt</v>
      </c>
      <c r="BJ106" s="4" t="str">
        <f t="shared" si="1"/>
        <v>UFCenter HardLog Cbrt</v>
      </c>
      <c r="BK106" s="4" t="str">
        <f t="shared" si="1"/>
        <v>UFCenter HardLogVA Cbrt</v>
      </c>
      <c r="BL106" s="4" t="str">
        <f t="shared" si="1"/>
        <v>UFCenter HardLogFN Cbrt</v>
      </c>
      <c r="BM106" s="4" t="str">
        <f t="shared" si="1"/>
        <v>UFCenter Log Cbrt</v>
      </c>
      <c r="BN106" s="4" t="str">
        <f t="shared" si="1"/>
        <v>UFCenter LogVA Cbrt</v>
      </c>
      <c r="BO106" s="4" t="str">
        <f t="shared" si="1"/>
        <v>UFCenter LogFN Cbrt</v>
      </c>
      <c r="BP106" s="4" t="str">
        <f t="shared" si="1"/>
        <v>UFCenter Mul Cbrt</v>
      </c>
      <c r="BQ106" s="4" t="str">
        <f t="shared" si="1"/>
        <v>UFCenter MulVA Cbrt</v>
      </c>
      <c r="BR106" s="4" t="str">
        <f t="shared" si="1"/>
        <v>UFCenter MulFN Cbrt</v>
      </c>
      <c r="BS106" s="4" t="str">
        <f t="shared" si="1"/>
        <v>UFCenter NoLog Cbrt</v>
      </c>
      <c r="BT106" s="4" t="str">
        <f t="shared" si="1"/>
        <v>UFCenter NoLogVA Cbrt</v>
      </c>
      <c r="BU106" s="4" t="str">
        <f t="shared" si="1"/>
        <v>UFCenter NoLogFN Cbrt</v>
      </c>
      <c r="BW106" s="2"/>
      <c r="BX106" s="2" t="str">
        <f>A2</f>
        <v>UF Bitdiff Cbrt</v>
      </c>
      <c r="BY106" s="2" t="str">
        <f t="shared" ref="BY106:DF106" si="2">B2</f>
        <v>UF BitdiffVA Cbrt</v>
      </c>
      <c r="BZ106" s="2" t="str">
        <f t="shared" si="2"/>
        <v>UF HardLog Cbrt</v>
      </c>
      <c r="CA106" s="2" t="str">
        <f t="shared" si="2"/>
        <v>UF HardLogVA Cbrt</v>
      </c>
      <c r="CB106" s="2" t="str">
        <f t="shared" si="2"/>
        <v>UF Log Cbrt</v>
      </c>
      <c r="CC106" s="2" t="str">
        <f t="shared" si="2"/>
        <v>UF LogVA Cbrt</v>
      </c>
      <c r="CD106" s="2" t="str">
        <f t="shared" si="2"/>
        <v>UF Mul Cbrt</v>
      </c>
      <c r="CE106" s="2" t="str">
        <f t="shared" si="2"/>
        <v>UF MulVA Cbrt</v>
      </c>
      <c r="CF106" s="2" t="str">
        <f t="shared" si="2"/>
        <v>UF NoLog Cbrt</v>
      </c>
      <c r="CG106" s="2" t="str">
        <f t="shared" si="2"/>
        <v>UF NoLogVA Cbrt</v>
      </c>
      <c r="CH106" s="2" t="str">
        <f t="shared" si="2"/>
        <v>UFDistr Bitdiff Cbrt</v>
      </c>
      <c r="CI106" s="2" t="str">
        <f t="shared" si="2"/>
        <v>UFDistr BitdiffVA Cbrt</v>
      </c>
      <c r="CJ106" s="2" t="str">
        <f t="shared" si="2"/>
        <v>UFDistr HardLog Cbrt</v>
      </c>
      <c r="CK106" s="2" t="str">
        <f t="shared" si="2"/>
        <v>UFDistr HardLogVA Cbrt</v>
      </c>
      <c r="CL106" s="2" t="str">
        <f t="shared" si="2"/>
        <v>UFDistr Log Cbrt</v>
      </c>
      <c r="CM106" s="2" t="str">
        <f t="shared" si="2"/>
        <v>UFDistr LogVA Cbrt</v>
      </c>
      <c r="CN106" s="2" t="str">
        <f t="shared" si="2"/>
        <v>UFDistr Mul Cbrt</v>
      </c>
      <c r="CO106" s="2" t="str">
        <f t="shared" si="2"/>
        <v>UFDistr MulVA Cbrt</v>
      </c>
      <c r="CP106" s="2" t="str">
        <f t="shared" si="2"/>
        <v>UFDistr NoLog Cbrt</v>
      </c>
      <c r="CQ106" s="2" t="str">
        <f t="shared" si="2"/>
        <v>UFDistr NoLogVA Cbrt</v>
      </c>
      <c r="CR106" s="2" t="str">
        <f t="shared" si="2"/>
        <v>UFCenter Bitdiff Cbrt</v>
      </c>
      <c r="CS106" s="2" t="str">
        <f t="shared" si="2"/>
        <v>UFCenter BitdiffVA Cbrt</v>
      </c>
      <c r="CT106" s="2" t="str">
        <f t="shared" si="2"/>
        <v>UFCenter BitdiffFN Cbrt</v>
      </c>
      <c r="CU106" s="2" t="str">
        <f t="shared" si="2"/>
        <v>UFCenter HardLog Cbrt</v>
      </c>
      <c r="CV106" s="2" t="str">
        <f t="shared" si="2"/>
        <v>UFCenter HardLogVA Cbrt</v>
      </c>
      <c r="CW106" s="2" t="str">
        <f t="shared" si="2"/>
        <v>UFCenter HardLogFN Cbrt</v>
      </c>
      <c r="CX106" s="2" t="str">
        <f t="shared" si="2"/>
        <v>UFCenter Log Cbrt</v>
      </c>
      <c r="CY106" s="2" t="str">
        <f t="shared" si="2"/>
        <v>UFCenter LogVA Cbrt</v>
      </c>
      <c r="CZ106" s="2" t="str">
        <f t="shared" si="2"/>
        <v>UFCenter LogFN Cbrt</v>
      </c>
      <c r="DA106" s="2" t="str">
        <f t="shared" si="2"/>
        <v>UFCenter Mul Cbrt</v>
      </c>
      <c r="DB106" s="2" t="str">
        <f t="shared" si="2"/>
        <v>UFCenter MulVA Cbrt</v>
      </c>
      <c r="DC106" s="2" t="str">
        <f t="shared" si="2"/>
        <v>UFCenter MulFN Cbrt</v>
      </c>
      <c r="DD106" s="2" t="str">
        <f t="shared" si="2"/>
        <v>UFCenter NoLog Cbrt</v>
      </c>
      <c r="DE106" s="2" t="str">
        <f t="shared" si="2"/>
        <v>UFCenter NoLogVA Cbrt</v>
      </c>
      <c r="DF106" s="2" t="str">
        <f t="shared" si="2"/>
        <v>UFCenter NoLogFN Cbrt</v>
      </c>
    </row>
    <row r="107" spans="1:110" x14ac:dyDescent="0.45">
      <c r="A107" t="s">
        <v>1</v>
      </c>
      <c r="B107">
        <f>AVERAGE(A3:A102)</f>
        <v>1.1933565247090838E-13</v>
      </c>
      <c r="C107">
        <f t="shared" ref="C107:AJ107" si="3">AVERAGE(B3:B102)</f>
        <v>1.2890244427410339E-13</v>
      </c>
      <c r="D107">
        <f t="shared" si="3"/>
        <v>1.1927347998152946E-13</v>
      </c>
      <c r="E107">
        <f t="shared" si="3"/>
        <v>1.2887690914453701E-13</v>
      </c>
      <c r="F107">
        <f t="shared" si="3"/>
        <v>1.1868617200150278E-13</v>
      </c>
      <c r="G107">
        <f t="shared" si="3"/>
        <v>1.2932210857741172E-13</v>
      </c>
      <c r="H107">
        <f t="shared" si="3"/>
        <v>1.1891820861364933E-13</v>
      </c>
      <c r="I107">
        <f t="shared" si="3"/>
        <v>1.2889467271293105E-13</v>
      </c>
      <c r="J107">
        <f t="shared" si="3"/>
        <v>1.1912804076530349E-13</v>
      </c>
      <c r="K107">
        <f t="shared" si="3"/>
        <v>1.2889467271293105E-13</v>
      </c>
      <c r="L107">
        <f t="shared" si="3"/>
        <v>1.2029377494115986E-13</v>
      </c>
      <c r="M107">
        <f t="shared" si="3"/>
        <v>1.2660317239010474E-13</v>
      </c>
      <c r="N107">
        <f t="shared" si="3"/>
        <v>1.2028489315696289E-13</v>
      </c>
      <c r="O107">
        <f t="shared" si="3"/>
        <v>1.2614576050395916E-13</v>
      </c>
      <c r="P107">
        <f t="shared" si="3"/>
        <v>1.2048917419349391E-13</v>
      </c>
      <c r="Q107">
        <f t="shared" si="3"/>
        <v>1.2747691791048465E-13</v>
      </c>
      <c r="R107">
        <f t="shared" si="3"/>
        <v>1.1908807273641692E-13</v>
      </c>
      <c r="S107">
        <f t="shared" si="3"/>
        <v>1.2648881941856835E-13</v>
      </c>
      <c r="T107">
        <f t="shared" si="3"/>
        <v>1.1893042106692019E-13</v>
      </c>
      <c r="U107">
        <f t="shared" si="3"/>
        <v>1.2648881941856835E-13</v>
      </c>
      <c r="V107">
        <f t="shared" si="3"/>
        <v>1.2012391081839226E-13</v>
      </c>
      <c r="W107">
        <f t="shared" si="3"/>
        <v>1.351163625429304E-13</v>
      </c>
      <c r="X107">
        <f t="shared" si="3"/>
        <v>1.1938672273004109E-13</v>
      </c>
      <c r="Y107">
        <f t="shared" si="3"/>
        <v>1.2022605133665781E-13</v>
      </c>
      <c r="Z107">
        <f t="shared" si="3"/>
        <v>1.351163625429304E-13</v>
      </c>
      <c r="AA107">
        <f t="shared" si="3"/>
        <v>1.1938672273004109E-13</v>
      </c>
      <c r="AB107" s="20">
        <f t="shared" si="3"/>
        <v>1.2029932605628303E-13</v>
      </c>
      <c r="AC107" s="20">
        <f t="shared" si="3"/>
        <v>1.3588130620689714E-13</v>
      </c>
      <c r="AD107" s="20">
        <f t="shared" si="3"/>
        <v>1.1937895116886878E-13</v>
      </c>
      <c r="AE107">
        <f t="shared" si="3"/>
        <v>1.1998402271728954E-13</v>
      </c>
      <c r="AF107">
        <f t="shared" si="3"/>
        <v>1.351163625429304E-13</v>
      </c>
      <c r="AG107">
        <f t="shared" si="3"/>
        <v>1.1938672273004109E-13</v>
      </c>
      <c r="AH107">
        <f t="shared" si="3"/>
        <v>1.1998402271728954E-13</v>
      </c>
      <c r="AI107">
        <f t="shared" si="3"/>
        <v>1.351163625429304E-13</v>
      </c>
      <c r="AJ107">
        <f t="shared" si="3"/>
        <v>1.1938672273004109E-13</v>
      </c>
      <c r="AL107" t="s">
        <v>22</v>
      </c>
      <c r="AM107" s="5">
        <f>AM114-$AM121</f>
        <v>1.17239551400416E-13</v>
      </c>
      <c r="AN107" s="6">
        <f t="shared" ref="AN107:BU107" si="4">AN114-$AM121</f>
        <v>1.2101430968414201E-13</v>
      </c>
      <c r="AO107" s="6">
        <f t="shared" si="4"/>
        <v>1.1679546219056599E-13</v>
      </c>
      <c r="AP107" s="6">
        <f t="shared" si="4"/>
        <v>1.2101430968414201E-13</v>
      </c>
      <c r="AQ107" s="6">
        <f t="shared" si="4"/>
        <v>1.1712852909795399E-13</v>
      </c>
      <c r="AR107" s="6">
        <f t="shared" si="4"/>
        <v>1.2179146580137899E-13</v>
      </c>
      <c r="AS107" s="6">
        <f t="shared" si="4"/>
        <v>1.17239551400416E-13</v>
      </c>
      <c r="AT107" s="6">
        <f t="shared" si="4"/>
        <v>1.2101430968414201E-13</v>
      </c>
      <c r="AU107" s="6">
        <f t="shared" si="4"/>
        <v>1.1746159600534101E-13</v>
      </c>
      <c r="AV107" s="6">
        <f t="shared" si="4"/>
        <v>1.2101430968414201E-13</v>
      </c>
      <c r="AW107" s="6">
        <f t="shared" si="4"/>
        <v>1.1779466291272901E-13</v>
      </c>
      <c r="AX107" s="6">
        <f t="shared" si="4"/>
        <v>1.2034817586936601E-13</v>
      </c>
      <c r="AY107" s="6">
        <f t="shared" si="4"/>
        <v>1.1790568521519099E-13</v>
      </c>
      <c r="AZ107" s="6">
        <f t="shared" si="4"/>
        <v>1.19015908239816E-13</v>
      </c>
      <c r="BA107" s="6">
        <f t="shared" si="4"/>
        <v>1.17350573702879E-13</v>
      </c>
      <c r="BB107" s="6">
        <f t="shared" si="4"/>
        <v>1.1979306435705401E-13</v>
      </c>
      <c r="BC107" s="6">
        <f t="shared" si="4"/>
        <v>1.1679546219056599E-13</v>
      </c>
      <c r="BD107" s="6">
        <f t="shared" si="4"/>
        <v>1.2034817586936601E-13</v>
      </c>
      <c r="BE107" s="6">
        <f t="shared" si="4"/>
        <v>1.16906484493028E-13</v>
      </c>
      <c r="BF107" s="6">
        <f t="shared" si="4"/>
        <v>1.2034817586936601E-13</v>
      </c>
      <c r="BG107" s="6">
        <f t="shared" si="4"/>
        <v>1.17350573702879E-13</v>
      </c>
      <c r="BH107" s="6">
        <f t="shared" si="4"/>
        <v>1.2101430968414201E-13</v>
      </c>
      <c r="BI107" s="6">
        <f t="shared" si="4"/>
        <v>1.1912693054227899E-13</v>
      </c>
      <c r="BJ107" s="6">
        <f t="shared" si="4"/>
        <v>1.1712852909795399E-13</v>
      </c>
      <c r="BK107" s="6">
        <f t="shared" si="4"/>
        <v>1.2101430968414201E-13</v>
      </c>
      <c r="BL107" s="6">
        <f t="shared" si="4"/>
        <v>1.1912693054227899E-13</v>
      </c>
      <c r="BM107" s="6">
        <f t="shared" si="4"/>
        <v>1.1701750679549099E-13</v>
      </c>
      <c r="BN107" s="6">
        <f t="shared" si="4"/>
        <v>1.2090328738167899E-13</v>
      </c>
      <c r="BO107" s="6">
        <f t="shared" si="4"/>
        <v>1.1912693054227899E-13</v>
      </c>
      <c r="BP107" s="6">
        <f t="shared" si="4"/>
        <v>1.17350573702879E-13</v>
      </c>
      <c r="BQ107" s="6">
        <f t="shared" si="4"/>
        <v>1.2101430968414201E-13</v>
      </c>
      <c r="BR107" s="6">
        <f t="shared" si="4"/>
        <v>1.1912693054227899E-13</v>
      </c>
      <c r="BS107" s="6">
        <f t="shared" si="4"/>
        <v>1.17350573702879E-13</v>
      </c>
      <c r="BT107" s="6">
        <f t="shared" si="4"/>
        <v>1.2101430968414201E-13</v>
      </c>
      <c r="BU107" s="7">
        <f t="shared" si="4"/>
        <v>1.1912693054227899E-13</v>
      </c>
      <c r="BW107" t="s">
        <v>32</v>
      </c>
      <c r="BX107">
        <f>[1]!SHAPIRO(A3:A102)</f>
        <v>0.982532890011522</v>
      </c>
      <c r="BY107">
        <f>[1]!SHAPIRO(B3:B102)</f>
        <v>0.9509971698473485</v>
      </c>
      <c r="BZ107">
        <f>[1]!SHAPIRO(C3:C102)</f>
        <v>0.99259999766914597</v>
      </c>
      <c r="CA107">
        <f>[1]!SHAPIRO(D3:D102)</f>
        <v>0.94831484997182913</v>
      </c>
      <c r="CB107">
        <f>[1]!SHAPIRO(E3:E102)</f>
        <v>0.97901580673727151</v>
      </c>
      <c r="CC107">
        <f>[1]!SHAPIRO(F3:F102)</f>
        <v>0.95105365449929613</v>
      </c>
      <c r="CD107">
        <f>[1]!SHAPIRO(G3:G102)</f>
        <v>0.97959473543689635</v>
      </c>
      <c r="CE107">
        <f>[1]!SHAPIRO(H3:H102)</f>
        <v>0.95916359200357748</v>
      </c>
      <c r="CF107">
        <f>[1]!SHAPIRO(I3:I102)</f>
        <v>0.98700248506275701</v>
      </c>
      <c r="CG107">
        <f>[1]!SHAPIRO(J3:J102)</f>
        <v>0.95916359200357748</v>
      </c>
      <c r="CH107">
        <f>[1]!SHAPIRO(K3:K102)</f>
        <v>0.98180986540873527</v>
      </c>
      <c r="CI107">
        <f>[1]!SHAPIRO(L3:L102)</f>
        <v>0.9867115555901721</v>
      </c>
      <c r="CJ107">
        <f>[1]!SHAPIRO(M3:M102)</f>
        <v>0.98822954440288058</v>
      </c>
      <c r="CK107">
        <f>[1]!SHAPIRO(N3:N102)</f>
        <v>0.97599700760901464</v>
      </c>
      <c r="CL107">
        <f>[1]!SHAPIRO(O3:O102)</f>
        <v>0.98438238170568326</v>
      </c>
      <c r="CM107">
        <f>[1]!SHAPIRO(P3:P102)</f>
        <v>0.98893504026354451</v>
      </c>
      <c r="CN107">
        <f>[1]!SHAPIRO(Q3:Q102)</f>
        <v>0.98525128468778589</v>
      </c>
      <c r="CO107">
        <f>[1]!SHAPIRO(R3:R102)</f>
        <v>0.98134291154253417</v>
      </c>
      <c r="CP107">
        <f>[1]!SHAPIRO(S3:S102)</f>
        <v>0.98947269664087645</v>
      </c>
      <c r="CQ107">
        <f>[1]!SHAPIRO(T3:T102)</f>
        <v>0.98134291154253417</v>
      </c>
      <c r="CR107">
        <f>[1]!SHAPIRO(U3:U102)</f>
        <v>0.95263799058137588</v>
      </c>
      <c r="CS107">
        <f>[1]!SHAPIRO(V3:V102)</f>
        <v>0.96278401299651006</v>
      </c>
      <c r="CT107">
        <f>[1]!SHAPIRO(W3:W102)</f>
        <v>0.92976187868778659</v>
      </c>
      <c r="CU107">
        <f>[1]!SHAPIRO(X3:X102)</f>
        <v>0.98579154342722319</v>
      </c>
      <c r="CV107">
        <f>[1]!SHAPIRO(Y3:Y102)</f>
        <v>0.96278401299651006</v>
      </c>
      <c r="CW107">
        <f>[1]!SHAPIRO(Z3:Z102)</f>
        <v>0.92976187868778659</v>
      </c>
      <c r="CX107">
        <f>[1]!SHAPIRO(AA3:AA102)</f>
        <v>0.98884174650848378</v>
      </c>
      <c r="CY107">
        <f>[1]!SHAPIRO(AB3:AB102)</f>
        <v>0.95807466650882822</v>
      </c>
      <c r="CZ107">
        <f>[1]!SHAPIRO(AC3:AC102)</f>
        <v>0.93729579336968383</v>
      </c>
      <c r="DA107">
        <f>[1]!SHAPIRO(AD3:AD102)</f>
        <v>0.98931831586599528</v>
      </c>
      <c r="DB107">
        <f>[1]!SHAPIRO(AE3:AE102)</f>
        <v>0.96278401299651006</v>
      </c>
      <c r="DC107">
        <f>[1]!SHAPIRO(AF3:AF102)</f>
        <v>0.92976187868778659</v>
      </c>
      <c r="DD107">
        <f>[1]!SHAPIRO(AG3:AG102)</f>
        <v>0.98931831586599528</v>
      </c>
      <c r="DE107">
        <f>[1]!SHAPIRO(AH3:AH102)</f>
        <v>0.96278401299651006</v>
      </c>
      <c r="DF107">
        <f>[1]!SHAPIRO(AI3:AI102)</f>
        <v>0.92976187868778659</v>
      </c>
    </row>
    <row r="108" spans="1:110" x14ac:dyDescent="0.45">
      <c r="A108" t="s">
        <v>2</v>
      </c>
      <c r="B108">
        <f>_xlfn.STDEV.S(A3:A102)/SQRT(COUNT(A3:A102))</f>
        <v>1.0357610869672673E-16</v>
      </c>
      <c r="C108">
        <f t="shared" ref="C108:AJ108" si="5">_xlfn.STDEV.S(B3:B102)/SQRT(COUNT(B3:B102))</f>
        <v>4.4359374876092433E-16</v>
      </c>
      <c r="D108">
        <f t="shared" si="5"/>
        <v>9.4058467822590812E-17</v>
      </c>
      <c r="E108">
        <f t="shared" si="5"/>
        <v>4.3922462938405915E-16</v>
      </c>
      <c r="F108">
        <f t="shared" si="5"/>
        <v>8.5072546326775128E-17</v>
      </c>
      <c r="G108">
        <f t="shared" si="5"/>
        <v>4.5533516653355714E-16</v>
      </c>
      <c r="H108">
        <f t="shared" si="5"/>
        <v>8.1680179118285601E-17</v>
      </c>
      <c r="I108">
        <f t="shared" si="5"/>
        <v>4.372717534192486E-16</v>
      </c>
      <c r="J108">
        <f t="shared" si="5"/>
        <v>7.3177378771061086E-17</v>
      </c>
      <c r="K108">
        <f t="shared" si="5"/>
        <v>4.372717534192486E-16</v>
      </c>
      <c r="L108">
        <f t="shared" si="5"/>
        <v>1.1388427362669484E-16</v>
      </c>
      <c r="M108">
        <f t="shared" si="5"/>
        <v>2.9014746682249204E-16</v>
      </c>
      <c r="N108">
        <f t="shared" si="5"/>
        <v>1.0431842453485291E-16</v>
      </c>
      <c r="O108">
        <f t="shared" si="5"/>
        <v>3.0873880040559459E-16</v>
      </c>
      <c r="P108">
        <f t="shared" si="5"/>
        <v>1.2142268806150253E-16</v>
      </c>
      <c r="Q108">
        <f t="shared" si="5"/>
        <v>3.4529522628926208E-16</v>
      </c>
      <c r="R108">
        <f t="shared" si="5"/>
        <v>8.2982143056259601E-17</v>
      </c>
      <c r="S108">
        <f t="shared" si="5"/>
        <v>2.98420615362694E-16</v>
      </c>
      <c r="T108">
        <f t="shared" si="5"/>
        <v>8.1704183212990963E-17</v>
      </c>
      <c r="U108">
        <f t="shared" si="5"/>
        <v>2.98420615362694E-16</v>
      </c>
      <c r="V108">
        <f t="shared" si="5"/>
        <v>1.2285110179097977E-16</v>
      </c>
      <c r="W108">
        <f t="shared" si="5"/>
        <v>7.9562146458253701E-16</v>
      </c>
      <c r="X108">
        <f t="shared" si="5"/>
        <v>1.8144968005346616E-17</v>
      </c>
      <c r="Y108">
        <f t="shared" si="5"/>
        <v>1.0623718064249878E-16</v>
      </c>
      <c r="Z108">
        <f t="shared" si="5"/>
        <v>7.9562146458253701E-16</v>
      </c>
      <c r="AA108">
        <f t="shared" si="5"/>
        <v>1.8144968005346616E-17</v>
      </c>
      <c r="AB108" s="20">
        <f t="shared" si="5"/>
        <v>1.2302671008110636E-16</v>
      </c>
      <c r="AC108" s="20">
        <f t="shared" si="5"/>
        <v>8.2323956993161249E-16</v>
      </c>
      <c r="AD108" s="20">
        <f t="shared" si="5"/>
        <v>1.5287495329360064E-17</v>
      </c>
      <c r="AE108">
        <f t="shared" si="5"/>
        <v>1.2007425824884122E-16</v>
      </c>
      <c r="AF108">
        <f t="shared" si="5"/>
        <v>7.9562146458253701E-16</v>
      </c>
      <c r="AG108">
        <f t="shared" si="5"/>
        <v>1.8144968005346616E-17</v>
      </c>
      <c r="AH108">
        <f t="shared" si="5"/>
        <v>1.2007425824884122E-16</v>
      </c>
      <c r="AI108">
        <f t="shared" si="5"/>
        <v>7.9562146458253701E-16</v>
      </c>
      <c r="AJ108">
        <f t="shared" si="5"/>
        <v>1.8144968005346616E-17</v>
      </c>
      <c r="AL108" t="s">
        <v>26</v>
      </c>
      <c r="AM108" s="8">
        <f>MAX(AM115-AM114,0)</f>
        <v>1.4155343563972513E-15</v>
      </c>
      <c r="AN108" s="9">
        <f t="shared" ref="AN108:BU111" si="6">MAX(AN115-AN114,0)</f>
        <v>5.4400928206629894E-15</v>
      </c>
      <c r="AO108" s="9">
        <f t="shared" si="6"/>
        <v>1.7763568394000233E-15</v>
      </c>
      <c r="AP108" s="9">
        <f t="shared" si="6"/>
        <v>5.6066262743567376E-15</v>
      </c>
      <c r="AQ108" s="9">
        <f t="shared" si="6"/>
        <v>8.8817841969999901E-16</v>
      </c>
      <c r="AR108" s="9">
        <f t="shared" si="6"/>
        <v>4.4131365228852497E-15</v>
      </c>
      <c r="AS108" s="9">
        <f t="shared" si="6"/>
        <v>9.992007221629943E-16</v>
      </c>
      <c r="AT108" s="9">
        <f t="shared" si="6"/>
        <v>5.4123372450472342E-15</v>
      </c>
      <c r="AU108" s="9">
        <f t="shared" si="6"/>
        <v>1.2212453270880004E-15</v>
      </c>
      <c r="AV108" s="9">
        <f t="shared" si="6"/>
        <v>5.4123372450472342E-15</v>
      </c>
      <c r="AW108" s="9">
        <f t="shared" si="6"/>
        <v>1.776356839399998E-15</v>
      </c>
      <c r="AX108" s="9">
        <f t="shared" si="6"/>
        <v>4.2188474935759988E-15</v>
      </c>
      <c r="AY108" s="9">
        <f t="shared" si="6"/>
        <v>1.7486012637844953E-15</v>
      </c>
      <c r="AZ108" s="9">
        <f t="shared" si="6"/>
        <v>5.0792703376602426E-15</v>
      </c>
      <c r="BA108" s="9">
        <f t="shared" si="6"/>
        <v>2.192690473634255E-15</v>
      </c>
      <c r="BB108" s="9">
        <f t="shared" si="6"/>
        <v>5.3290705182009786E-15</v>
      </c>
      <c r="BC108" s="9">
        <f t="shared" si="6"/>
        <v>1.7763568394000233E-15</v>
      </c>
      <c r="BD108" s="9">
        <f t="shared" si="6"/>
        <v>3.96904731303549E-15</v>
      </c>
      <c r="BE108" s="9">
        <f t="shared" si="6"/>
        <v>1.5265566588602466E-15</v>
      </c>
      <c r="BF108" s="9">
        <f t="shared" si="6"/>
        <v>3.96904731303549E-15</v>
      </c>
      <c r="BG108" s="9">
        <f t="shared" si="6"/>
        <v>1.970645868709249E-15</v>
      </c>
      <c r="BH108" s="9">
        <f t="shared" si="6"/>
        <v>8.1046280797629864E-15</v>
      </c>
      <c r="BI108" s="9">
        <f t="shared" si="6"/>
        <v>1.1102230246201078E-16</v>
      </c>
      <c r="BJ108" s="9">
        <f t="shared" si="6"/>
        <v>2.4424906541750162E-15</v>
      </c>
      <c r="BK108" s="9">
        <f t="shared" si="6"/>
        <v>8.1046280797629864E-15</v>
      </c>
      <c r="BL108" s="9">
        <f t="shared" si="6"/>
        <v>1.1102230246201078E-16</v>
      </c>
      <c r="BM108" s="9">
        <f t="shared" si="6"/>
        <v>2.4424906541750162E-15</v>
      </c>
      <c r="BN108" s="9">
        <f t="shared" si="6"/>
        <v>9.5756735873920256E-15</v>
      </c>
      <c r="BO108" s="9">
        <f t="shared" si="6"/>
        <v>1.1102230246201078E-16</v>
      </c>
      <c r="BP108" s="9">
        <f t="shared" si="6"/>
        <v>1.776356839399998E-15</v>
      </c>
      <c r="BQ108" s="9">
        <f t="shared" si="6"/>
        <v>8.1046280797629864E-15</v>
      </c>
      <c r="BR108" s="9">
        <f t="shared" si="6"/>
        <v>1.1102230246201078E-16</v>
      </c>
      <c r="BS108" s="9">
        <f t="shared" si="6"/>
        <v>1.776356839399998E-15</v>
      </c>
      <c r="BT108" s="9">
        <f t="shared" si="6"/>
        <v>8.1046280797629864E-15</v>
      </c>
      <c r="BU108" s="10">
        <f t="shared" si="6"/>
        <v>1.1102230246201078E-16</v>
      </c>
      <c r="BW108" t="s">
        <v>33</v>
      </c>
      <c r="BX108">
        <f>[1]!SWTEST(A3:A102)</f>
        <v>0.20832919845156128</v>
      </c>
      <c r="BY108">
        <f>[1]!SWTEST(B3:B102)</f>
        <v>9.6560286645286375E-4</v>
      </c>
      <c r="BZ108">
        <f>[1]!SWTEST(C3:C102)</f>
        <v>0.86280164923507685</v>
      </c>
      <c r="CA108">
        <f>[1]!SWTEST(D3:D102)</f>
        <v>6.4356170130497325E-4</v>
      </c>
      <c r="CB108">
        <f>[1]!SWTEST(E3:E102)</f>
        <v>0.11138563855867134</v>
      </c>
      <c r="CC108">
        <f>[1]!SWTEST(F3:F102)</f>
        <v>9.7397849347657939E-4</v>
      </c>
      <c r="CD108">
        <f>[1]!SWTEST(G3:G102)</f>
        <v>0.12360966751516422</v>
      </c>
      <c r="CE108">
        <f>[1]!SWTEST(H3:H102)</f>
        <v>3.5068330102167034E-3</v>
      </c>
      <c r="CF108">
        <f>[1]!SWTEST(I3:I102)</f>
        <v>0.43779316776807331</v>
      </c>
      <c r="CG108">
        <f>[1]!SWTEST(J3:J102)</f>
        <v>3.5068330102167034E-3</v>
      </c>
      <c r="CH108">
        <f>[1]!SWTEST(K3:K102)</f>
        <v>0.18347299207874368</v>
      </c>
      <c r="CI108">
        <f>[1]!SWTEST(L3:L102)</f>
        <v>0.41852277709876085</v>
      </c>
      <c r="CJ108">
        <f>[1]!SWTEST(M3:M102)</f>
        <v>0.52528373552798735</v>
      </c>
      <c r="CK108">
        <f>[1]!SWTEST(N3:N102)</f>
        <v>6.458772243413835E-2</v>
      </c>
      <c r="CL108">
        <f>[1]!SWTEST(O3:O102)</f>
        <v>0.28639343153144081</v>
      </c>
      <c r="CM108">
        <f>[1]!SWTEST(P3:P102)</f>
        <v>0.57946908182376144</v>
      </c>
      <c r="CN108">
        <f>[1]!SWTEST(Q3:Q102)</f>
        <v>0.33106868541987111</v>
      </c>
      <c r="CO108">
        <f>[1]!SWTEST(R3:R102)</f>
        <v>0.16892114409062509</v>
      </c>
      <c r="CP108">
        <f>[1]!SWTEST(S3:S102)</f>
        <v>0.6221130288222354</v>
      </c>
      <c r="CQ108">
        <f>[1]!SWTEST(T3:T102)</f>
        <v>0.16892114409062509</v>
      </c>
      <c r="CR108">
        <f>[1]!SWTEST(U3:U102)</f>
        <v>1.242917470762106E-3</v>
      </c>
      <c r="CS108">
        <f>[1]!SWTEST(V3:V102)</f>
        <v>6.3826502633604898E-3</v>
      </c>
      <c r="CT108">
        <f>[1]!SWTEST(W3:W102)</f>
        <v>4.8244326721458286E-5</v>
      </c>
      <c r="CU108">
        <f>[1]!SWTEST(X3:X102)</f>
        <v>0.36160295921911056</v>
      </c>
      <c r="CV108">
        <f>[1]!SWTEST(Y3:Y102)</f>
        <v>6.3826502633604898E-3</v>
      </c>
      <c r="CW108">
        <f>[1]!SWTEST(Z3:Z102)</f>
        <v>4.8244326721458286E-5</v>
      </c>
      <c r="CX108">
        <f>[1]!SWTEST(AA3:AA102)</f>
        <v>0.57217322121989156</v>
      </c>
      <c r="CY108">
        <f>[1]!SWTEST(AB3:AB102)</f>
        <v>2.9384309988160773E-3</v>
      </c>
      <c r="CZ108">
        <f>[1]!SWTEST(AC3:AC102)</f>
        <v>1.3237449248537647E-4</v>
      </c>
      <c r="DA108">
        <f>[1]!SWTEST(AD3:AD102)</f>
        <v>0.60977756584942833</v>
      </c>
      <c r="DB108">
        <f>[1]!SWTEST(AE3:AE102)</f>
        <v>6.3826502633604898E-3</v>
      </c>
      <c r="DC108">
        <f>[1]!SWTEST(AF3:AF102)</f>
        <v>4.8244326721458286E-5</v>
      </c>
      <c r="DD108">
        <f>[1]!SWTEST(AG3:AG102)</f>
        <v>0.60977756584942833</v>
      </c>
      <c r="DE108">
        <f>[1]!SWTEST(AH3:AH102)</f>
        <v>6.3826502633604898E-3</v>
      </c>
      <c r="DF108">
        <f>[1]!SWTEST(AI3:AI102)</f>
        <v>4.8244326721458286E-5</v>
      </c>
    </row>
    <row r="109" spans="1:110" x14ac:dyDescent="0.45">
      <c r="A109" t="s">
        <v>3</v>
      </c>
      <c r="B109">
        <f>MEDIAN(A3:A102)</f>
        <v>1.19348975147204E-13</v>
      </c>
      <c r="C109">
        <f t="shared" ref="C109:AJ109" si="7">MEDIAN(B3:B102)</f>
        <v>1.2800871473927999E-13</v>
      </c>
      <c r="D109">
        <f t="shared" si="7"/>
        <v>1.1929346399597251E-13</v>
      </c>
      <c r="E109">
        <f t="shared" si="7"/>
        <v>1.2800871473927999E-13</v>
      </c>
      <c r="F109">
        <f t="shared" si="7"/>
        <v>1.1857181902996601E-13</v>
      </c>
      <c r="G109">
        <f t="shared" si="7"/>
        <v>1.2850831510036152E-13</v>
      </c>
      <c r="H109">
        <f t="shared" si="7"/>
        <v>1.19015908239816E-13</v>
      </c>
      <c r="I109">
        <f t="shared" si="7"/>
        <v>1.2811973704174299E-13</v>
      </c>
      <c r="J109">
        <f t="shared" si="7"/>
        <v>1.1907141939104748E-13</v>
      </c>
      <c r="K109">
        <f t="shared" si="7"/>
        <v>1.2811973704174299E-13</v>
      </c>
      <c r="L109">
        <f t="shared" si="7"/>
        <v>1.2018164241567249E-13</v>
      </c>
      <c r="M109">
        <f t="shared" si="7"/>
        <v>1.2639889135357352E-13</v>
      </c>
      <c r="N109">
        <f t="shared" si="7"/>
        <v>1.20126131264441E-13</v>
      </c>
      <c r="O109">
        <f t="shared" si="7"/>
        <v>1.2601031329495451E-13</v>
      </c>
      <c r="P109">
        <f t="shared" si="7"/>
        <v>1.20570220474292E-13</v>
      </c>
      <c r="Q109">
        <f t="shared" si="7"/>
        <v>1.2762013668066149E-13</v>
      </c>
      <c r="R109">
        <f t="shared" si="7"/>
        <v>1.1912693054227899E-13</v>
      </c>
      <c r="S109">
        <f t="shared" si="7"/>
        <v>1.2617684674864849E-13</v>
      </c>
      <c r="T109">
        <f t="shared" si="7"/>
        <v>1.1890488593735399E-13</v>
      </c>
      <c r="U109">
        <f t="shared" si="7"/>
        <v>1.2617684674864849E-13</v>
      </c>
      <c r="V109">
        <f t="shared" si="7"/>
        <v>1.2001510896197899E-13</v>
      </c>
      <c r="W109">
        <f t="shared" si="7"/>
        <v>1.3439249713087449E-13</v>
      </c>
      <c r="X109">
        <f t="shared" si="7"/>
        <v>1.19348975147204E-13</v>
      </c>
      <c r="Y109">
        <f t="shared" si="7"/>
        <v>1.2018164241567249E-13</v>
      </c>
      <c r="Z109">
        <f t="shared" si="7"/>
        <v>1.3439249713087449E-13</v>
      </c>
      <c r="AA109">
        <f t="shared" si="7"/>
        <v>1.19348975147204E-13</v>
      </c>
      <c r="AB109" s="20">
        <f t="shared" si="7"/>
        <v>1.2034817586936601E-13</v>
      </c>
      <c r="AC109" s="20">
        <f t="shared" si="7"/>
        <v>1.3522516439934399E-13</v>
      </c>
      <c r="AD109" s="20">
        <f t="shared" si="7"/>
        <v>1.19348975147204E-13</v>
      </c>
      <c r="AE109">
        <f t="shared" si="7"/>
        <v>1.2001510896197899E-13</v>
      </c>
      <c r="AF109">
        <f t="shared" si="7"/>
        <v>1.3439249713087449E-13</v>
      </c>
      <c r="AG109">
        <f t="shared" si="7"/>
        <v>1.19348975147204E-13</v>
      </c>
      <c r="AH109">
        <f t="shared" si="7"/>
        <v>1.2001510896197899E-13</v>
      </c>
      <c r="AI109">
        <f t="shared" si="7"/>
        <v>1.3439249713087449E-13</v>
      </c>
      <c r="AJ109">
        <f t="shared" si="7"/>
        <v>1.19348975147204E-13</v>
      </c>
      <c r="AL109" t="s">
        <v>27</v>
      </c>
      <c r="AM109" s="8">
        <f t="shared" ref="AM109:BB111" si="8">MAX(AM116-AM115,0)</f>
        <v>6.9388939039074808E-16</v>
      </c>
      <c r="AN109" s="9">
        <f t="shared" si="8"/>
        <v>1.554312234474992E-15</v>
      </c>
      <c r="AO109" s="9">
        <f t="shared" si="8"/>
        <v>7.2164496600650321E-16</v>
      </c>
      <c r="AP109" s="9">
        <f t="shared" si="8"/>
        <v>1.3877787807812437E-15</v>
      </c>
      <c r="AQ109" s="9">
        <f t="shared" si="8"/>
        <v>5.5511151231202291E-16</v>
      </c>
      <c r="AR109" s="9">
        <f t="shared" si="8"/>
        <v>2.3037127760972756E-15</v>
      </c>
      <c r="AS109" s="9">
        <f t="shared" si="8"/>
        <v>7.7715611723700373E-16</v>
      </c>
      <c r="AT109" s="9">
        <f t="shared" si="8"/>
        <v>1.6930901125537424E-15</v>
      </c>
      <c r="AU109" s="9">
        <f t="shared" si="8"/>
        <v>3.8857805861847662E-16</v>
      </c>
      <c r="AV109" s="9">
        <f t="shared" si="8"/>
        <v>1.6930901125537424E-15</v>
      </c>
      <c r="AW109" s="9">
        <f t="shared" si="8"/>
        <v>6.1062266354348269E-16</v>
      </c>
      <c r="AX109" s="9">
        <f t="shared" si="8"/>
        <v>1.8318679906315083E-15</v>
      </c>
      <c r="AY109" s="9">
        <f t="shared" si="8"/>
        <v>4.7184478546551482E-16</v>
      </c>
      <c r="AZ109" s="9">
        <f t="shared" si="8"/>
        <v>1.9151347174782688E-15</v>
      </c>
      <c r="BA109" s="9">
        <f t="shared" si="8"/>
        <v>1.0269562977787494E-15</v>
      </c>
      <c r="BB109" s="9">
        <f t="shared" si="8"/>
        <v>2.4980018054065012E-15</v>
      </c>
      <c r="BC109" s="9">
        <f t="shared" si="6"/>
        <v>5.5511151231298217E-16</v>
      </c>
      <c r="BD109" s="9">
        <f t="shared" si="6"/>
        <v>1.8596235662469857E-15</v>
      </c>
      <c r="BE109" s="9">
        <f t="shared" si="6"/>
        <v>4.7184478546574202E-16</v>
      </c>
      <c r="BF109" s="9">
        <f t="shared" si="6"/>
        <v>1.8596235662469857E-15</v>
      </c>
      <c r="BG109" s="9">
        <f t="shared" si="6"/>
        <v>6.9388939039074808E-16</v>
      </c>
      <c r="BH109" s="9">
        <f t="shared" si="6"/>
        <v>5.2735593669694936E-15</v>
      </c>
      <c r="BI109" s="9">
        <f t="shared" si="6"/>
        <v>1.1102230246299528E-16</v>
      </c>
      <c r="BJ109" s="9">
        <f t="shared" si="6"/>
        <v>6.1062266354348269E-16</v>
      </c>
      <c r="BK109" s="9">
        <f t="shared" si="6"/>
        <v>5.2735593669694936E-15</v>
      </c>
      <c r="BL109" s="9">
        <f t="shared" si="6"/>
        <v>1.1102230246299528E-16</v>
      </c>
      <c r="BM109" s="9">
        <f t="shared" si="6"/>
        <v>8.8817841969999901E-16</v>
      </c>
      <c r="BN109" s="9">
        <f t="shared" si="6"/>
        <v>4.7462034302729734E-15</v>
      </c>
      <c r="BO109" s="9">
        <f t="shared" si="6"/>
        <v>1.1102230246299528E-16</v>
      </c>
      <c r="BP109" s="9">
        <f t="shared" si="6"/>
        <v>8.8817841969999901E-16</v>
      </c>
      <c r="BQ109" s="9">
        <f t="shared" si="6"/>
        <v>5.2735593669694936E-15</v>
      </c>
      <c r="BR109" s="9">
        <f t="shared" si="6"/>
        <v>1.1102230246299528E-16</v>
      </c>
      <c r="BS109" s="9">
        <f t="shared" si="6"/>
        <v>8.8817841969999901E-16</v>
      </c>
      <c r="BT109" s="9">
        <f t="shared" si="6"/>
        <v>5.2735593669694936E-15</v>
      </c>
      <c r="BU109" s="10">
        <f t="shared" si="6"/>
        <v>1.1102230246299528E-16</v>
      </c>
      <c r="BW109" t="s">
        <v>34</v>
      </c>
      <c r="BX109">
        <v>0.05</v>
      </c>
      <c r="BY109">
        <v>0.05</v>
      </c>
      <c r="BZ109">
        <v>0.05</v>
      </c>
      <c r="CA109">
        <v>0.05</v>
      </c>
      <c r="CB109">
        <v>0.05</v>
      </c>
      <c r="CC109">
        <v>0.05</v>
      </c>
      <c r="CD109">
        <v>0.05</v>
      </c>
      <c r="CE109">
        <v>0.05</v>
      </c>
      <c r="CF109">
        <v>0.05</v>
      </c>
      <c r="CG109">
        <v>0.05</v>
      </c>
      <c r="CH109">
        <v>0.05</v>
      </c>
      <c r="CI109">
        <v>0.05</v>
      </c>
      <c r="CJ109">
        <v>0.05</v>
      </c>
      <c r="CK109">
        <v>0.05</v>
      </c>
      <c r="CL109">
        <v>0.05</v>
      </c>
      <c r="CM109">
        <v>0.05</v>
      </c>
      <c r="CN109">
        <v>0.05</v>
      </c>
      <c r="CO109">
        <v>0.05</v>
      </c>
      <c r="CP109">
        <v>0.05</v>
      </c>
      <c r="CQ109">
        <v>0.05</v>
      </c>
      <c r="CR109">
        <v>0.05</v>
      </c>
      <c r="CS109">
        <v>0.05</v>
      </c>
      <c r="CT109">
        <v>0.05</v>
      </c>
      <c r="CU109">
        <v>0.05</v>
      </c>
      <c r="CV109">
        <v>0.05</v>
      </c>
      <c r="CW109">
        <v>0.05</v>
      </c>
      <c r="CX109">
        <v>0.05</v>
      </c>
      <c r="CY109">
        <v>0.05</v>
      </c>
      <c r="CZ109">
        <v>0.05</v>
      </c>
      <c r="DA109">
        <v>0.05</v>
      </c>
      <c r="DB109">
        <v>0.05</v>
      </c>
      <c r="DC109">
        <v>0.05</v>
      </c>
      <c r="DD109">
        <v>0.05</v>
      </c>
      <c r="DE109">
        <v>0.05</v>
      </c>
      <c r="DF109">
        <v>0.05</v>
      </c>
    </row>
    <row r="110" spans="1:110" x14ac:dyDescent="0.45">
      <c r="A110" t="s">
        <v>4</v>
      </c>
      <c r="B110">
        <f>MODE(A3:A102)</f>
        <v>1.19348975147204E-13</v>
      </c>
      <c r="C110">
        <f t="shared" ref="C110:AJ110" si="9">MODE(B3:B102)</f>
        <v>1.2800871473927999E-13</v>
      </c>
      <c r="D110">
        <f t="shared" si="9"/>
        <v>1.1968204205459099E-13</v>
      </c>
      <c r="E110">
        <f t="shared" si="9"/>
        <v>1.2800871473927999E-13</v>
      </c>
      <c r="F110">
        <f t="shared" si="9"/>
        <v>1.1801670751765399E-13</v>
      </c>
      <c r="G110">
        <f t="shared" si="9"/>
        <v>1.2845280394913001E-13</v>
      </c>
      <c r="H110">
        <f t="shared" si="9"/>
        <v>1.17572618307804E-13</v>
      </c>
      <c r="I110">
        <f t="shared" si="9"/>
        <v>1.2800871473927999E-13</v>
      </c>
      <c r="J110">
        <f t="shared" si="9"/>
        <v>1.1879386363489099E-13</v>
      </c>
      <c r="K110">
        <f t="shared" si="9"/>
        <v>1.2800871473927999E-13</v>
      </c>
      <c r="L110">
        <f t="shared" si="9"/>
        <v>1.21125331986604E-13</v>
      </c>
      <c r="M110">
        <f t="shared" si="9"/>
        <v>1.2589929099249199E-13</v>
      </c>
      <c r="N110">
        <f t="shared" si="9"/>
        <v>1.19904086659516E-13</v>
      </c>
      <c r="O110">
        <f t="shared" si="9"/>
        <v>1.2889689315897999E-13</v>
      </c>
      <c r="P110">
        <f t="shared" si="9"/>
        <v>1.21125331986604E-13</v>
      </c>
      <c r="Q110">
        <f t="shared" si="9"/>
        <v>1.27675647831893E-13</v>
      </c>
      <c r="R110">
        <f t="shared" si="9"/>
        <v>1.19237952844741E-13</v>
      </c>
      <c r="S110">
        <f t="shared" si="9"/>
        <v>1.2589929099249199E-13</v>
      </c>
      <c r="T110">
        <f t="shared" si="9"/>
        <v>1.19015908239816E-13</v>
      </c>
      <c r="U110">
        <f t="shared" si="9"/>
        <v>1.2589929099249199E-13</v>
      </c>
      <c r="V110">
        <f t="shared" si="9"/>
        <v>1.2001510896197899E-13</v>
      </c>
      <c r="W110">
        <f t="shared" si="9"/>
        <v>1.35669253609194E-13</v>
      </c>
      <c r="X110">
        <f t="shared" si="9"/>
        <v>1.1945999744966601E-13</v>
      </c>
      <c r="Y110">
        <f t="shared" si="9"/>
        <v>1.19904086659516E-13</v>
      </c>
      <c r="Z110">
        <f t="shared" si="9"/>
        <v>1.35669253609194E-13</v>
      </c>
      <c r="AA110">
        <f t="shared" si="9"/>
        <v>1.1945999744966601E-13</v>
      </c>
      <c r="AB110" s="20">
        <f t="shared" si="9"/>
        <v>1.2045919817182901E-13</v>
      </c>
      <c r="AC110" s="20">
        <f t="shared" si="9"/>
        <v>1.3811174426336899E-13</v>
      </c>
      <c r="AD110" s="20">
        <f t="shared" si="9"/>
        <v>1.19348975147204E-13</v>
      </c>
      <c r="AE110">
        <f t="shared" si="9"/>
        <v>1.1957101975212901E-13</v>
      </c>
      <c r="AF110">
        <f t="shared" si="9"/>
        <v>1.35669253609194E-13</v>
      </c>
      <c r="AG110">
        <f t="shared" si="9"/>
        <v>1.1945999744966601E-13</v>
      </c>
      <c r="AH110">
        <f t="shared" si="9"/>
        <v>1.1957101975212901E-13</v>
      </c>
      <c r="AI110">
        <f t="shared" si="9"/>
        <v>1.35669253609194E-13</v>
      </c>
      <c r="AJ110">
        <f t="shared" si="9"/>
        <v>1.1945999744966601E-13</v>
      </c>
      <c r="AL110" t="s">
        <v>28</v>
      </c>
      <c r="AM110" s="8">
        <f t="shared" si="8"/>
        <v>5.5511151231199767E-16</v>
      </c>
      <c r="AN110" s="9">
        <f t="shared" si="6"/>
        <v>3.2196467714130045E-15</v>
      </c>
      <c r="AO110" s="9">
        <f t="shared" si="6"/>
        <v>6.1062266354348269E-16</v>
      </c>
      <c r="AP110" s="9">
        <f t="shared" si="6"/>
        <v>2.886579864025508E-15</v>
      </c>
      <c r="AQ110" s="9">
        <f t="shared" si="6"/>
        <v>7.7715611723798823E-16</v>
      </c>
      <c r="AR110" s="9">
        <f t="shared" si="6"/>
        <v>3.4972025275694955E-15</v>
      </c>
      <c r="AS110" s="9">
        <f t="shared" si="6"/>
        <v>4.7184478546576726E-16</v>
      </c>
      <c r="AT110" s="9">
        <f t="shared" si="6"/>
        <v>3.1086244689500092E-15</v>
      </c>
      <c r="AU110" s="9">
        <f t="shared" si="6"/>
        <v>6.1062266354350793E-16</v>
      </c>
      <c r="AV110" s="9">
        <f t="shared" si="6"/>
        <v>3.1086244689500092E-15</v>
      </c>
      <c r="AW110" s="9">
        <f t="shared" si="6"/>
        <v>8.3266726846952374E-16</v>
      </c>
      <c r="AX110" s="9">
        <f t="shared" si="6"/>
        <v>2.1926904736349871E-15</v>
      </c>
      <c r="AY110" s="9">
        <f t="shared" si="6"/>
        <v>7.7715611723798823E-16</v>
      </c>
      <c r="AZ110" s="9">
        <f t="shared" si="6"/>
        <v>2.3869795029447429E-15</v>
      </c>
      <c r="BA110" s="9">
        <f t="shared" si="6"/>
        <v>6.6613381477499295E-16</v>
      </c>
      <c r="BB110" s="9">
        <f t="shared" si="6"/>
        <v>1.8873791418627661E-15</v>
      </c>
      <c r="BC110" s="9">
        <f t="shared" si="6"/>
        <v>4.4408920985001213E-16</v>
      </c>
      <c r="BD110" s="9">
        <f t="shared" si="6"/>
        <v>2.1649348980195096E-15</v>
      </c>
      <c r="BE110" s="9">
        <f t="shared" si="6"/>
        <v>5.5511151231202291E-16</v>
      </c>
      <c r="BF110" s="9">
        <f t="shared" si="6"/>
        <v>2.1649348980195096E-15</v>
      </c>
      <c r="BG110" s="9">
        <f t="shared" si="6"/>
        <v>7.7715611723801348E-16</v>
      </c>
      <c r="BH110" s="9">
        <f t="shared" si="6"/>
        <v>5.9674487573602669E-15</v>
      </c>
      <c r="BI110" s="9">
        <f t="shared" si="6"/>
        <v>2.2204460492500606E-16</v>
      </c>
      <c r="BJ110" s="9">
        <f t="shared" si="6"/>
        <v>6.1062266354451767E-16</v>
      </c>
      <c r="BK110" s="9">
        <f t="shared" si="6"/>
        <v>5.9674487573602669E-15</v>
      </c>
      <c r="BL110" s="9">
        <f t="shared" si="6"/>
        <v>2.2204460492500606E-16</v>
      </c>
      <c r="BM110" s="9">
        <f t="shared" si="6"/>
        <v>6.9388939039150539E-16</v>
      </c>
      <c r="BN110" s="9">
        <f t="shared" si="6"/>
        <v>4.6906922790407563E-15</v>
      </c>
      <c r="BO110" s="9">
        <f t="shared" si="6"/>
        <v>1.1102230246201078E-16</v>
      </c>
      <c r="BP110" s="9">
        <f t="shared" si="6"/>
        <v>8.8817841969999901E-16</v>
      </c>
      <c r="BQ110" s="9">
        <f t="shared" si="6"/>
        <v>5.9674487573602669E-15</v>
      </c>
      <c r="BR110" s="9">
        <f t="shared" si="6"/>
        <v>2.2204460492500606E-16</v>
      </c>
      <c r="BS110" s="9">
        <f t="shared" si="6"/>
        <v>8.8817841969999901E-16</v>
      </c>
      <c r="BT110" s="9">
        <f t="shared" si="6"/>
        <v>5.9674487573602669E-15</v>
      </c>
      <c r="BU110" s="10">
        <f t="shared" si="6"/>
        <v>2.2204460492500606E-16</v>
      </c>
      <c r="BW110" s="1" t="s">
        <v>35</v>
      </c>
      <c r="BX110" s="14" t="str">
        <f>IF(BX108&lt;BX109,"no","yes")</f>
        <v>yes</v>
      </c>
      <c r="BY110" s="14" t="str">
        <f t="shared" ref="BY110:DF110" si="10">IF(BY108&lt;BY109,"no","yes")</f>
        <v>no</v>
      </c>
      <c r="BZ110" s="14" t="str">
        <f t="shared" si="10"/>
        <v>yes</v>
      </c>
      <c r="CA110" s="14" t="str">
        <f t="shared" si="10"/>
        <v>no</v>
      </c>
      <c r="CB110" s="14" t="str">
        <f t="shared" si="10"/>
        <v>yes</v>
      </c>
      <c r="CC110" s="14" t="str">
        <f t="shared" si="10"/>
        <v>no</v>
      </c>
      <c r="CD110" s="14" t="str">
        <f t="shared" si="10"/>
        <v>yes</v>
      </c>
      <c r="CE110" s="14" t="str">
        <f t="shared" si="10"/>
        <v>no</v>
      </c>
      <c r="CF110" s="14" t="str">
        <f t="shared" si="10"/>
        <v>yes</v>
      </c>
      <c r="CG110" s="14" t="str">
        <f t="shared" si="10"/>
        <v>no</v>
      </c>
      <c r="CH110" s="14" t="str">
        <f t="shared" si="10"/>
        <v>yes</v>
      </c>
      <c r="CI110" s="14" t="str">
        <f t="shared" si="10"/>
        <v>yes</v>
      </c>
      <c r="CJ110" s="14" t="str">
        <f t="shared" si="10"/>
        <v>yes</v>
      </c>
      <c r="CK110" s="14" t="str">
        <f t="shared" si="10"/>
        <v>yes</v>
      </c>
      <c r="CL110" s="14" t="str">
        <f t="shared" si="10"/>
        <v>yes</v>
      </c>
      <c r="CM110" s="14" t="str">
        <f t="shared" si="10"/>
        <v>yes</v>
      </c>
      <c r="CN110" s="14" t="str">
        <f t="shared" si="10"/>
        <v>yes</v>
      </c>
      <c r="CO110" s="14" t="str">
        <f t="shared" si="10"/>
        <v>yes</v>
      </c>
      <c r="CP110" s="14" t="str">
        <f t="shared" si="10"/>
        <v>yes</v>
      </c>
      <c r="CQ110" s="14" t="str">
        <f t="shared" si="10"/>
        <v>yes</v>
      </c>
      <c r="CR110" s="14" t="str">
        <f t="shared" si="10"/>
        <v>no</v>
      </c>
      <c r="CS110" s="14" t="str">
        <f t="shared" si="10"/>
        <v>no</v>
      </c>
      <c r="CT110" s="14" t="str">
        <f t="shared" si="10"/>
        <v>no</v>
      </c>
      <c r="CU110" s="14" t="str">
        <f t="shared" si="10"/>
        <v>yes</v>
      </c>
      <c r="CV110" s="14" t="str">
        <f t="shared" si="10"/>
        <v>no</v>
      </c>
      <c r="CW110" s="14" t="str">
        <f t="shared" si="10"/>
        <v>no</v>
      </c>
      <c r="CX110" s="14" t="str">
        <f t="shared" si="10"/>
        <v>yes</v>
      </c>
      <c r="CY110" s="14" t="str">
        <f t="shared" si="10"/>
        <v>no</v>
      </c>
      <c r="CZ110" s="14" t="str">
        <f t="shared" si="10"/>
        <v>no</v>
      </c>
      <c r="DA110" s="14" t="str">
        <f t="shared" si="10"/>
        <v>yes</v>
      </c>
      <c r="DB110" s="14" t="str">
        <f t="shared" si="10"/>
        <v>no</v>
      </c>
      <c r="DC110" s="14" t="str">
        <f t="shared" si="10"/>
        <v>no</v>
      </c>
      <c r="DD110" s="14" t="str">
        <f t="shared" si="10"/>
        <v>yes</v>
      </c>
      <c r="DE110" s="14" t="str">
        <f t="shared" si="10"/>
        <v>no</v>
      </c>
      <c r="DF110" s="14" t="str">
        <f t="shared" si="10"/>
        <v>no</v>
      </c>
    </row>
    <row r="111" spans="1:110" x14ac:dyDescent="0.45">
      <c r="A111" t="s">
        <v>5</v>
      </c>
      <c r="B111">
        <f>_xlfn.STDEV.S(A3:A102)</f>
        <v>1.0357610869672673E-15</v>
      </c>
      <c r="C111">
        <f t="shared" ref="C111:AJ111" si="11">_xlfn.STDEV.S(B3:B102)</f>
        <v>4.4359374876092431E-15</v>
      </c>
      <c r="D111">
        <f t="shared" si="11"/>
        <v>9.4058467822590817E-16</v>
      </c>
      <c r="E111">
        <f t="shared" si="11"/>
        <v>4.3922462938405916E-15</v>
      </c>
      <c r="F111">
        <f t="shared" si="11"/>
        <v>8.5072546326775123E-16</v>
      </c>
      <c r="G111">
        <f t="shared" si="11"/>
        <v>4.5533516653355714E-15</v>
      </c>
      <c r="H111">
        <f t="shared" si="11"/>
        <v>8.1680179118285606E-16</v>
      </c>
      <c r="I111">
        <f t="shared" si="11"/>
        <v>4.3727175341924859E-15</v>
      </c>
      <c r="J111">
        <f t="shared" si="11"/>
        <v>7.3177378771061084E-16</v>
      </c>
      <c r="K111">
        <f t="shared" si="11"/>
        <v>4.3727175341924859E-15</v>
      </c>
      <c r="L111">
        <f t="shared" si="11"/>
        <v>1.1388427362669484E-15</v>
      </c>
      <c r="M111">
        <f t="shared" si="11"/>
        <v>2.9014746682249203E-15</v>
      </c>
      <c r="N111">
        <f t="shared" si="11"/>
        <v>1.0431842453485291E-15</v>
      </c>
      <c r="O111">
        <f t="shared" si="11"/>
        <v>3.0873880040559459E-15</v>
      </c>
      <c r="P111">
        <f t="shared" si="11"/>
        <v>1.2142268806150253E-15</v>
      </c>
      <c r="Q111">
        <f t="shared" si="11"/>
        <v>3.4529522628926206E-15</v>
      </c>
      <c r="R111">
        <f t="shared" si="11"/>
        <v>8.2982143056259596E-16</v>
      </c>
      <c r="S111">
        <f t="shared" si="11"/>
        <v>2.9842061536269398E-15</v>
      </c>
      <c r="T111">
        <f t="shared" si="11"/>
        <v>8.1704183212990968E-16</v>
      </c>
      <c r="U111">
        <f t="shared" si="11"/>
        <v>2.9842061536269398E-15</v>
      </c>
      <c r="V111">
        <f t="shared" si="11"/>
        <v>1.2285110179097978E-15</v>
      </c>
      <c r="W111">
        <f t="shared" si="11"/>
        <v>7.9562146458253701E-15</v>
      </c>
      <c r="X111">
        <f t="shared" si="11"/>
        <v>1.8144968005346616E-16</v>
      </c>
      <c r="Y111">
        <f t="shared" si="11"/>
        <v>1.0623718064249877E-15</v>
      </c>
      <c r="Z111">
        <f t="shared" si="11"/>
        <v>7.9562146458253701E-15</v>
      </c>
      <c r="AA111">
        <f t="shared" si="11"/>
        <v>1.8144968005346616E-16</v>
      </c>
      <c r="AB111" s="20">
        <f t="shared" si="11"/>
        <v>1.2302671008110637E-15</v>
      </c>
      <c r="AC111" s="20">
        <f t="shared" si="11"/>
        <v>8.2323956993161249E-15</v>
      </c>
      <c r="AD111" s="20">
        <f t="shared" si="11"/>
        <v>1.5287495329360066E-16</v>
      </c>
      <c r="AE111">
        <f t="shared" si="11"/>
        <v>1.2007425824884122E-15</v>
      </c>
      <c r="AF111">
        <f t="shared" si="11"/>
        <v>7.9562146458253701E-15</v>
      </c>
      <c r="AG111">
        <f t="shared" si="11"/>
        <v>1.8144968005346616E-16</v>
      </c>
      <c r="AH111">
        <f t="shared" si="11"/>
        <v>1.2007425824884122E-15</v>
      </c>
      <c r="AI111">
        <f t="shared" si="11"/>
        <v>7.9562146458253701E-15</v>
      </c>
      <c r="AJ111">
        <f t="shared" si="11"/>
        <v>1.8144968005346616E-16</v>
      </c>
      <c r="AL111" t="s">
        <v>29</v>
      </c>
      <c r="AM111" s="8">
        <f t="shared" si="8"/>
        <v>2.3314683517130054E-15</v>
      </c>
      <c r="AN111" s="9">
        <f t="shared" si="6"/>
        <v>7.9936057773010009E-15</v>
      </c>
      <c r="AO111" s="9">
        <f t="shared" si="6"/>
        <v>1.6653345369380125E-15</v>
      </c>
      <c r="AP111" s="9">
        <f t="shared" si="6"/>
        <v>8.3266726846884973E-15</v>
      </c>
      <c r="AQ111" s="9">
        <f t="shared" si="6"/>
        <v>1.4432899320130064E-15</v>
      </c>
      <c r="AR111" s="9">
        <f t="shared" si="6"/>
        <v>1.0103029524089E-14</v>
      </c>
      <c r="AS111" s="9">
        <f t="shared" si="6"/>
        <v>1.6375789613222321E-15</v>
      </c>
      <c r="AT111" s="9">
        <f t="shared" si="6"/>
        <v>7.1054273576010019E-15</v>
      </c>
      <c r="AU111" s="9">
        <f t="shared" si="6"/>
        <v>9.9920072216301954E-16</v>
      </c>
      <c r="AV111" s="9">
        <f t="shared" si="6"/>
        <v>7.1054273576010019E-15</v>
      </c>
      <c r="AW111" s="9">
        <f t="shared" si="6"/>
        <v>1.8873791418619836E-15</v>
      </c>
      <c r="AX111" s="9">
        <f t="shared" si="6"/>
        <v>5.3013149425844914E-15</v>
      </c>
      <c r="AY111" s="9">
        <f t="shared" si="6"/>
        <v>2.1094237467879994E-15</v>
      </c>
      <c r="AZ111" s="9">
        <f t="shared" si="6"/>
        <v>3.0531133177187513E-15</v>
      </c>
      <c r="BA111" s="9">
        <f t="shared" si="6"/>
        <v>2.7755575615620078E-15</v>
      </c>
      <c r="BB111" s="9">
        <f t="shared" si="6"/>
        <v>6.9388939039067488E-15</v>
      </c>
      <c r="BC111" s="9">
        <f t="shared" si="6"/>
        <v>1.2212453270880004E-15</v>
      </c>
      <c r="BD111" s="9">
        <f t="shared" si="6"/>
        <v>5.5511151231250002E-15</v>
      </c>
      <c r="BE111" s="9">
        <f t="shared" si="6"/>
        <v>1.9984014443259886E-15</v>
      </c>
      <c r="BF111" s="9">
        <f t="shared" si="6"/>
        <v>5.5511151231250002E-15</v>
      </c>
      <c r="BG111" s="9">
        <f t="shared" si="6"/>
        <v>1.8873791418619836E-15</v>
      </c>
      <c r="BH111" s="9">
        <f t="shared" si="6"/>
        <v>1.5182299861749243E-14</v>
      </c>
      <c r="BI111" s="9">
        <f t="shared" si="6"/>
        <v>2.2204460492500606E-16</v>
      </c>
      <c r="BJ111" s="9">
        <f t="shared" si="6"/>
        <v>2.2204460492499849E-15</v>
      </c>
      <c r="BK111" s="9">
        <f t="shared" si="6"/>
        <v>1.5182299861749243E-14</v>
      </c>
      <c r="BL111" s="9">
        <f t="shared" si="6"/>
        <v>2.2204460492500606E-16</v>
      </c>
      <c r="BM111" s="9">
        <f t="shared" si="6"/>
        <v>1.8596235662464809E-15</v>
      </c>
      <c r="BN111" s="9">
        <f t="shared" si="6"/>
        <v>1.9179102750399251E-14</v>
      </c>
      <c r="BO111" s="9">
        <f t="shared" si="6"/>
        <v>3.3306690738800135E-16</v>
      </c>
      <c r="BP111" s="9">
        <f t="shared" si="6"/>
        <v>2.4424906541750162E-15</v>
      </c>
      <c r="BQ111" s="9">
        <f t="shared" si="6"/>
        <v>1.5182299861749243E-14</v>
      </c>
      <c r="BR111" s="9">
        <f t="shared" si="6"/>
        <v>2.2204460492500606E-16</v>
      </c>
      <c r="BS111" s="9">
        <f t="shared" si="6"/>
        <v>2.4424906541750162E-15</v>
      </c>
      <c r="BT111" s="9">
        <f t="shared" si="6"/>
        <v>1.5182299861749243E-14</v>
      </c>
      <c r="BU111" s="10">
        <f t="shared" si="6"/>
        <v>2.2204460492500606E-16</v>
      </c>
    </row>
    <row r="112" spans="1:110" x14ac:dyDescent="0.45">
      <c r="A112" t="s">
        <v>6</v>
      </c>
      <c r="B112">
        <f>_xlfn.VAR.S(A3:A102)</f>
        <v>1.0728010292756151E-30</v>
      </c>
      <c r="C112">
        <f t="shared" ref="C112:AJ112" si="12">_xlfn.VAR.S(B3:B102)</f>
        <v>1.9677541393977001E-29</v>
      </c>
      <c r="D112">
        <f t="shared" si="12"/>
        <v>8.8469953691333513E-31</v>
      </c>
      <c r="E112">
        <f t="shared" si="12"/>
        <v>1.9291827505756412E-29</v>
      </c>
      <c r="F112">
        <f t="shared" si="12"/>
        <v>7.2373381385213003E-31</v>
      </c>
      <c r="G112">
        <f t="shared" si="12"/>
        <v>2.073301138821422E-29</v>
      </c>
      <c r="H112">
        <f t="shared" si="12"/>
        <v>6.6716516607952196E-31</v>
      </c>
      <c r="I112">
        <f t="shared" si="12"/>
        <v>1.9120658633834412E-29</v>
      </c>
      <c r="J112">
        <f t="shared" si="12"/>
        <v>5.3549287638033409E-31</v>
      </c>
      <c r="K112">
        <f t="shared" si="12"/>
        <v>1.9120658633834412E-29</v>
      </c>
      <c r="L112">
        <f t="shared" si="12"/>
        <v>1.2969627779479899E-30</v>
      </c>
      <c r="M112">
        <f t="shared" si="12"/>
        <v>8.4185552503509123E-30</v>
      </c>
      <c r="N112">
        <f t="shared" si="12"/>
        <v>1.0882333697433801E-30</v>
      </c>
      <c r="O112">
        <f t="shared" si="12"/>
        <v>9.5319646875885572E-30</v>
      </c>
      <c r="P112">
        <f t="shared" si="12"/>
        <v>1.4743469176080952E-30</v>
      </c>
      <c r="Q112">
        <f t="shared" si="12"/>
        <v>1.192287932981527E-29</v>
      </c>
      <c r="R112">
        <f t="shared" si="12"/>
        <v>6.8860360662095327E-31</v>
      </c>
      <c r="S112">
        <f t="shared" si="12"/>
        <v>8.9054863673448952E-30</v>
      </c>
      <c r="T112">
        <f t="shared" si="12"/>
        <v>6.6755735545019954E-31</v>
      </c>
      <c r="U112">
        <f t="shared" si="12"/>
        <v>8.9054863673448952E-30</v>
      </c>
      <c r="V112">
        <f t="shared" si="12"/>
        <v>1.5092393211257674E-30</v>
      </c>
      <c r="W112">
        <f t="shared" si="12"/>
        <v>6.3301351490446115E-29</v>
      </c>
      <c r="X112">
        <f t="shared" si="12"/>
        <v>3.2923986391505238E-32</v>
      </c>
      <c r="Y112">
        <f t="shared" si="12"/>
        <v>1.1286338550866914E-30</v>
      </c>
      <c r="Z112">
        <f t="shared" si="12"/>
        <v>6.3301351490446115E-29</v>
      </c>
      <c r="AA112">
        <f t="shared" si="12"/>
        <v>3.2923986391505238E-32</v>
      </c>
      <c r="AB112" s="20">
        <f t="shared" si="12"/>
        <v>1.5135571393380601E-30</v>
      </c>
      <c r="AC112" s="20">
        <f t="shared" si="12"/>
        <v>6.777233895011862E-29</v>
      </c>
      <c r="AD112" s="20">
        <f t="shared" si="12"/>
        <v>2.337075134452058E-32</v>
      </c>
      <c r="AE112">
        <f t="shared" si="12"/>
        <v>1.4417827494009414E-30</v>
      </c>
      <c r="AF112">
        <f t="shared" si="12"/>
        <v>6.3301351490446115E-29</v>
      </c>
      <c r="AG112">
        <f t="shared" si="12"/>
        <v>3.2923986391505238E-32</v>
      </c>
      <c r="AH112">
        <f t="shared" si="12"/>
        <v>1.4417827494009414E-30</v>
      </c>
      <c r="AI112">
        <f t="shared" si="12"/>
        <v>6.3301351490446115E-29</v>
      </c>
      <c r="AJ112">
        <f t="shared" si="12"/>
        <v>3.2923986391505238E-32</v>
      </c>
      <c r="AL112" t="s">
        <v>1</v>
      </c>
      <c r="AM112" s="11">
        <f>AM119-$AM121</f>
        <v>1.1933565247090838E-13</v>
      </c>
      <c r="AN112" s="12">
        <f t="shared" ref="AN112:BU112" si="13">AN119-$AM121</f>
        <v>1.2890244427410339E-13</v>
      </c>
      <c r="AO112" s="12">
        <f t="shared" si="13"/>
        <v>1.1927347998152946E-13</v>
      </c>
      <c r="AP112" s="12">
        <f t="shared" si="13"/>
        <v>1.2887690914453701E-13</v>
      </c>
      <c r="AQ112" s="12">
        <f t="shared" si="13"/>
        <v>1.1868617200150278E-13</v>
      </c>
      <c r="AR112" s="12">
        <f t="shared" si="13"/>
        <v>1.2932210857741172E-13</v>
      </c>
      <c r="AS112" s="12">
        <f t="shared" si="13"/>
        <v>1.1891820861364933E-13</v>
      </c>
      <c r="AT112" s="12">
        <f t="shared" si="13"/>
        <v>1.2889467271293105E-13</v>
      </c>
      <c r="AU112" s="12">
        <f t="shared" si="13"/>
        <v>1.1912804076530349E-13</v>
      </c>
      <c r="AV112" s="12">
        <f t="shared" si="13"/>
        <v>1.2889467271293105E-13</v>
      </c>
      <c r="AW112" s="12">
        <f t="shared" si="13"/>
        <v>1.2029377494115986E-13</v>
      </c>
      <c r="AX112" s="12">
        <f t="shared" si="13"/>
        <v>1.2660317239010474E-13</v>
      </c>
      <c r="AY112" s="12">
        <f t="shared" si="13"/>
        <v>1.2028489315696289E-13</v>
      </c>
      <c r="AZ112" s="12">
        <f t="shared" si="13"/>
        <v>1.2614576050395916E-13</v>
      </c>
      <c r="BA112" s="12">
        <f t="shared" si="13"/>
        <v>1.2048917419349391E-13</v>
      </c>
      <c r="BB112" s="12">
        <f t="shared" si="13"/>
        <v>1.2747691791048465E-13</v>
      </c>
      <c r="BC112" s="12">
        <f t="shared" si="13"/>
        <v>1.1908807273641692E-13</v>
      </c>
      <c r="BD112" s="12">
        <f t="shared" si="13"/>
        <v>1.2648881941856835E-13</v>
      </c>
      <c r="BE112" s="12">
        <f t="shared" si="13"/>
        <v>1.1893042106692019E-13</v>
      </c>
      <c r="BF112" s="12">
        <f t="shared" si="13"/>
        <v>1.2648881941856835E-13</v>
      </c>
      <c r="BG112" s="12">
        <f t="shared" si="13"/>
        <v>1.2012391081839226E-13</v>
      </c>
      <c r="BH112" s="12">
        <f t="shared" si="13"/>
        <v>1.351163625429304E-13</v>
      </c>
      <c r="BI112" s="12">
        <f t="shared" si="13"/>
        <v>1.1938672273004109E-13</v>
      </c>
      <c r="BJ112" s="12">
        <f t="shared" si="13"/>
        <v>1.2022605133665781E-13</v>
      </c>
      <c r="BK112" s="12">
        <f t="shared" si="13"/>
        <v>1.351163625429304E-13</v>
      </c>
      <c r="BL112" s="12">
        <f t="shared" si="13"/>
        <v>1.1938672273004109E-13</v>
      </c>
      <c r="BM112" s="12">
        <f t="shared" si="13"/>
        <v>1.2029932605628303E-13</v>
      </c>
      <c r="BN112" s="12">
        <f t="shared" si="13"/>
        <v>1.3588130620689714E-13</v>
      </c>
      <c r="BO112" s="12">
        <f t="shared" si="13"/>
        <v>1.1937895116886878E-13</v>
      </c>
      <c r="BP112" s="12">
        <f t="shared" si="13"/>
        <v>1.1998402271728954E-13</v>
      </c>
      <c r="BQ112" s="12">
        <f t="shared" si="13"/>
        <v>1.351163625429304E-13</v>
      </c>
      <c r="BR112" s="12">
        <f t="shared" si="13"/>
        <v>1.1938672273004109E-13</v>
      </c>
      <c r="BS112" s="12">
        <f t="shared" si="13"/>
        <v>1.1998402271728954E-13</v>
      </c>
      <c r="BT112" s="12">
        <f t="shared" si="13"/>
        <v>1.351163625429304E-13</v>
      </c>
      <c r="BU112" s="13">
        <f t="shared" si="13"/>
        <v>1.1938672273004109E-13</v>
      </c>
      <c r="BW112" t="s">
        <v>36</v>
      </c>
    </row>
    <row r="113" spans="1:110" x14ac:dyDescent="0.45">
      <c r="A113" t="s">
        <v>7</v>
      </c>
      <c r="B113">
        <f>KURT(A3:A102)</f>
        <v>0.4892335893004538</v>
      </c>
      <c r="C113">
        <f t="shared" ref="C113:AJ113" si="14">KURT(B3:B102)</f>
        <v>0.92624566180413614</v>
      </c>
      <c r="D113">
        <f t="shared" si="14"/>
        <v>-3.5991851347730197E-2</v>
      </c>
      <c r="E113">
        <f t="shared" si="14"/>
        <v>1.0743104280885709</v>
      </c>
      <c r="F113">
        <f t="shared" si="14"/>
        <v>-0.57176605286958671</v>
      </c>
      <c r="G113">
        <f t="shared" si="14"/>
        <v>0.37086160343210706</v>
      </c>
      <c r="H113">
        <f t="shared" si="14"/>
        <v>-0.4687773806931439</v>
      </c>
      <c r="I113">
        <f t="shared" si="14"/>
        <v>0.84606419566017843</v>
      </c>
      <c r="J113">
        <f t="shared" si="14"/>
        <v>-0.53560228548497424</v>
      </c>
      <c r="K113">
        <f t="shared" si="14"/>
        <v>0.84606419566017843</v>
      </c>
      <c r="L113">
        <f t="shared" si="14"/>
        <v>-0.17694127904386026</v>
      </c>
      <c r="M113">
        <f t="shared" si="14"/>
        <v>-0.21767239773404956</v>
      </c>
      <c r="N113">
        <f t="shared" si="14"/>
        <v>-0.41578003246653017</v>
      </c>
      <c r="O113">
        <f t="shared" si="14"/>
        <v>1.2430154087938123</v>
      </c>
      <c r="P113">
        <f t="shared" si="14"/>
        <v>0.16195788834796909</v>
      </c>
      <c r="Q113">
        <f t="shared" si="14"/>
        <v>-1.3522291269483677E-2</v>
      </c>
      <c r="R113">
        <f t="shared" si="14"/>
        <v>-0.12261637354977228</v>
      </c>
      <c r="S113">
        <f t="shared" si="14"/>
        <v>-0.21124596391879535</v>
      </c>
      <c r="T113">
        <f t="shared" si="14"/>
        <v>0.41799002155596021</v>
      </c>
      <c r="U113">
        <f t="shared" si="14"/>
        <v>-0.21124596391879535</v>
      </c>
      <c r="V113">
        <f t="shared" si="14"/>
        <v>3.2288114113181474</v>
      </c>
      <c r="W113">
        <f t="shared" si="14"/>
        <v>-0.16539940389143126</v>
      </c>
      <c r="X113">
        <f t="shared" si="14"/>
        <v>-0.67930868905072428</v>
      </c>
      <c r="Y113">
        <f t="shared" si="14"/>
        <v>0.61357323469982639</v>
      </c>
      <c r="Z113">
        <f t="shared" si="14"/>
        <v>-0.16539940389143126</v>
      </c>
      <c r="AA113">
        <f t="shared" si="14"/>
        <v>-0.67930868905072428</v>
      </c>
      <c r="AB113" s="20">
        <f t="shared" si="14"/>
        <v>-4.2314165826232042E-2</v>
      </c>
      <c r="AC113" s="20">
        <f t="shared" si="14"/>
        <v>0.80407686780889209</v>
      </c>
      <c r="AD113" s="20">
        <f t="shared" si="14"/>
        <v>-0.18944817095101563</v>
      </c>
      <c r="AE113">
        <f t="shared" si="14"/>
        <v>-0.15793914724802915</v>
      </c>
      <c r="AF113">
        <f t="shared" si="14"/>
        <v>-0.16539940389143126</v>
      </c>
      <c r="AG113">
        <f t="shared" si="14"/>
        <v>-0.67930868905072428</v>
      </c>
      <c r="AH113">
        <f t="shared" si="14"/>
        <v>-0.15793914724802915</v>
      </c>
      <c r="AI113">
        <f t="shared" si="14"/>
        <v>-0.16539940389143126</v>
      </c>
      <c r="AJ113">
        <f t="shared" si="14"/>
        <v>-0.67930868905072428</v>
      </c>
    </row>
    <row r="114" spans="1:110" x14ac:dyDescent="0.45">
      <c r="A114" t="s">
        <v>8</v>
      </c>
      <c r="B114">
        <f>SKEW(A3:A102)</f>
        <v>0.45667279853470111</v>
      </c>
      <c r="C114">
        <f t="shared" ref="C114:AJ114" si="15">SKEW(B3:B102)</f>
        <v>0.81036977858093862</v>
      </c>
      <c r="D114">
        <f t="shared" si="15"/>
        <v>0.10311156000914014</v>
      </c>
      <c r="E114">
        <f t="shared" si="15"/>
        <v>0.82419821087939493</v>
      </c>
      <c r="F114">
        <f t="shared" si="15"/>
        <v>0.30903507485057091</v>
      </c>
      <c r="G114">
        <f t="shared" si="15"/>
        <v>0.80030922629565038</v>
      </c>
      <c r="H114">
        <f t="shared" si="15"/>
        <v>-2.8969979316054478E-2</v>
      </c>
      <c r="I114">
        <f t="shared" si="15"/>
        <v>0.73809574888983842</v>
      </c>
      <c r="J114">
        <f t="shared" si="15"/>
        <v>-9.3597014125337327E-3</v>
      </c>
      <c r="K114">
        <f t="shared" si="15"/>
        <v>0.73809574888983842</v>
      </c>
      <c r="L114">
        <f t="shared" si="15"/>
        <v>0.24728995758214481</v>
      </c>
      <c r="M114">
        <f t="shared" si="15"/>
        <v>0.28358212195772448</v>
      </c>
      <c r="N114">
        <f t="shared" si="15"/>
        <v>0.17642833072287303</v>
      </c>
      <c r="O114">
        <f t="shared" si="15"/>
        <v>0.4616311133787534</v>
      </c>
      <c r="P114">
        <f t="shared" si="15"/>
        <v>0.15144377981985171</v>
      </c>
      <c r="Q114">
        <f t="shared" si="15"/>
        <v>0.26901511563376468</v>
      </c>
      <c r="R114">
        <f t="shared" si="15"/>
        <v>-0.30972059722991629</v>
      </c>
      <c r="S114">
        <f t="shared" si="15"/>
        <v>0.39370902790449264</v>
      </c>
      <c r="T114">
        <f t="shared" si="15"/>
        <v>0.19659661052871524</v>
      </c>
      <c r="U114">
        <f t="shared" si="15"/>
        <v>0.39370902790449264</v>
      </c>
      <c r="V114">
        <f t="shared" si="15"/>
        <v>0.94249734853106559</v>
      </c>
      <c r="W114">
        <f t="shared" si="15"/>
        <v>0.58802129627744337</v>
      </c>
      <c r="X114">
        <f t="shared" si="15"/>
        <v>0.18496467811773018</v>
      </c>
      <c r="Y114">
        <f t="shared" si="15"/>
        <v>0.19527085684653706</v>
      </c>
      <c r="Z114">
        <f t="shared" si="15"/>
        <v>0.58802129627744337</v>
      </c>
      <c r="AA114">
        <f t="shared" si="15"/>
        <v>0.18496467811773018</v>
      </c>
      <c r="AB114" s="20">
        <f t="shared" si="15"/>
        <v>-9.5962999818890463E-2</v>
      </c>
      <c r="AC114" s="20">
        <f t="shared" si="15"/>
        <v>0.79494596426223996</v>
      </c>
      <c r="AD114" s="20">
        <f t="shared" si="15"/>
        <v>0.23287012222444589</v>
      </c>
      <c r="AE114">
        <f t="shared" si="15"/>
        <v>5.8266458524170416E-2</v>
      </c>
      <c r="AF114">
        <f t="shared" si="15"/>
        <v>0.58802129627744337</v>
      </c>
      <c r="AG114">
        <f t="shared" si="15"/>
        <v>0.18496467811773018</v>
      </c>
      <c r="AH114">
        <f t="shared" si="15"/>
        <v>5.8266458524170416E-2</v>
      </c>
      <c r="AI114">
        <f t="shared" si="15"/>
        <v>0.58802129627744337</v>
      </c>
      <c r="AJ114">
        <f t="shared" si="15"/>
        <v>0.18496467811773018</v>
      </c>
      <c r="AL114" t="s">
        <v>22</v>
      </c>
      <c r="AM114" s="5">
        <f t="array" ref="AM114">MIN(IF(ISBLANK(A3:A102),"",IF(A3:A102&gt;=AM115-$AM104*(AM117-AM115),A3:A102,"")))</f>
        <v>1.17239551400416E-13</v>
      </c>
      <c r="AN114" s="6">
        <f t="array" ref="AN114">MIN(IF(ISBLANK(B3:B102),"",IF(B3:B102&gt;=AN115-$AM104*(AN117-AN115),B3:B102,"")))</f>
        <v>1.2101430968414201E-13</v>
      </c>
      <c r="AO114" s="6">
        <f t="array" ref="AO114">MIN(IF(ISBLANK(C3:C102),"",IF(C3:C102&gt;=AO115-$AM104*(AO117-AO115),C3:C102,"")))</f>
        <v>1.1679546219056599E-13</v>
      </c>
      <c r="AP114" s="6">
        <f t="array" ref="AP114">MIN(IF(ISBLANK(D3:D102),"",IF(D3:D102&gt;=AP115-$AM104*(AP117-AP115),D3:D102,"")))</f>
        <v>1.2101430968414201E-13</v>
      </c>
      <c r="AQ114" s="6">
        <f t="array" ref="AQ114">MIN(IF(ISBLANK(E3:E102),"",IF(E3:E102&gt;=AQ115-$AM104*(AQ117-AQ115),E3:E102,"")))</f>
        <v>1.1712852909795399E-13</v>
      </c>
      <c r="AR114" s="6">
        <f t="array" ref="AR114">MIN(IF(ISBLANK(F3:F102),"",IF(F3:F102&gt;=AR115-$AM104*(AR117-AR115),F3:F102,"")))</f>
        <v>1.2179146580137899E-13</v>
      </c>
      <c r="AS114" s="6">
        <f t="array" ref="AS114">MIN(IF(ISBLANK(G3:G102),"",IF(G3:G102&gt;=AS115-$AM104*(AS117-AS115),G3:G102,"")))</f>
        <v>1.17239551400416E-13</v>
      </c>
      <c r="AT114" s="6">
        <f t="array" ref="AT114">MIN(IF(ISBLANK(H3:H102),"",IF(H3:H102&gt;=AT115-$AM104*(AT117-AT115),H3:H102,"")))</f>
        <v>1.2101430968414201E-13</v>
      </c>
      <c r="AU114" s="6">
        <f t="array" ref="AU114">MIN(IF(ISBLANK(I3:I102),"",IF(I3:I102&gt;=AU115-$AM104*(AU117-AU115),I3:I102,"")))</f>
        <v>1.1746159600534101E-13</v>
      </c>
      <c r="AV114" s="6">
        <f t="array" ref="AV114">MIN(IF(ISBLANK(J3:J102),"",IF(J3:J102&gt;=AV115-$AM104*(AV117-AV115),J3:J102,"")))</f>
        <v>1.2101430968414201E-13</v>
      </c>
      <c r="AW114" s="6">
        <f t="array" ref="AW114">MIN(IF(ISBLANK(K3:K102),"",IF(K3:K102&gt;=AW115-$AM104*(AW117-AW115),K3:K102,"")))</f>
        <v>1.1779466291272901E-13</v>
      </c>
      <c r="AX114" s="6">
        <f t="array" ref="AX114">MIN(IF(ISBLANK(L3:L102),"",IF(L3:L102&gt;=AX115-$AM104*(AX117-AX115),L3:L102,"")))</f>
        <v>1.2034817586936601E-13</v>
      </c>
      <c r="AY114" s="6">
        <f t="array" ref="AY114">MIN(IF(ISBLANK(M3:M102),"",IF(M3:M102&gt;=AY115-$AM104*(AY117-AY115),M3:M102,"")))</f>
        <v>1.1790568521519099E-13</v>
      </c>
      <c r="AZ114" s="6">
        <f t="array" ref="AZ114">MIN(IF(ISBLANK(N3:N102),"",IF(N3:N102&gt;=AZ115-$AM104*(AZ117-AZ115),N3:N102,"")))</f>
        <v>1.19015908239816E-13</v>
      </c>
      <c r="BA114" s="6">
        <f t="array" ref="BA114">MIN(IF(ISBLANK(O3:O102),"",IF(O3:O102&gt;=BA115-$AM104*(BA117-BA115),O3:O102,"")))</f>
        <v>1.17350573702879E-13</v>
      </c>
      <c r="BB114" s="6">
        <f t="array" ref="BB114">MIN(IF(ISBLANK(P3:P102),"",IF(P3:P102&gt;=BB115-$AM104*(BB117-BB115),P3:P102,"")))</f>
        <v>1.1979306435705401E-13</v>
      </c>
      <c r="BC114" s="6">
        <f t="array" ref="BC114">MIN(IF(ISBLANK(Q3:Q102),"",IF(Q3:Q102&gt;=BC115-$AM104*(BC117-BC115),Q3:Q102,"")))</f>
        <v>1.1679546219056599E-13</v>
      </c>
      <c r="BD114" s="6">
        <f t="array" ref="BD114">MIN(IF(ISBLANK(R3:R102),"",IF(R3:R102&gt;=BD115-$AM104*(BD117-BD115),R3:R102,"")))</f>
        <v>1.2034817586936601E-13</v>
      </c>
      <c r="BE114" s="6">
        <f t="array" ref="BE114">MIN(IF(ISBLANK(S3:S102),"",IF(S3:S102&gt;=BE115-$AM104*(BE117-BE115),S3:S102,"")))</f>
        <v>1.16906484493028E-13</v>
      </c>
      <c r="BF114" s="6">
        <f t="array" ref="BF114">MIN(IF(ISBLANK(T3:T102),"",IF(T3:T102&gt;=BF115-$AM104*(BF117-BF115),T3:T102,"")))</f>
        <v>1.2034817586936601E-13</v>
      </c>
      <c r="BG114" s="6">
        <f t="array" ref="BG114">MIN(IF(ISBLANK(U3:U102),"",IF(U3:U102&gt;=BG115-$AM104*(BG117-BG115),U3:U102,"")))</f>
        <v>1.17350573702879E-13</v>
      </c>
      <c r="BH114" s="6">
        <f t="array" ref="BH114">MIN(IF(ISBLANK(V3:V102),"",IF(V3:V102&gt;=BH115-$AM104*(BH117-BH115),V3:V102,"")))</f>
        <v>1.2101430968414201E-13</v>
      </c>
      <c r="BI114" s="6">
        <f t="array" ref="BI114">MIN(IF(ISBLANK(W3:W102),"",IF(W3:W102&gt;=BI115-$AM104*(BI117-BI115),W3:W102,"")))</f>
        <v>1.1912693054227899E-13</v>
      </c>
      <c r="BJ114" s="6">
        <f t="array" ref="BJ114">MIN(IF(ISBLANK(X3:X102),"",IF(X3:X102&gt;=BJ115-$AM104*(BJ117-BJ115),X3:X102,"")))</f>
        <v>1.1712852909795399E-13</v>
      </c>
      <c r="BK114" s="6">
        <f t="array" ref="BK114">MIN(IF(ISBLANK(Y3:Y102),"",IF(Y3:Y102&gt;=BK115-$AM104*(BK117-BK115),Y3:Y102,"")))</f>
        <v>1.2101430968414201E-13</v>
      </c>
      <c r="BL114" s="6">
        <f t="array" ref="BL114">MIN(IF(ISBLANK(Z3:Z102),"",IF(Z3:Z102&gt;=BL115-$AM104*(BL117-BL115),Z3:Z102,"")))</f>
        <v>1.1912693054227899E-13</v>
      </c>
      <c r="BM114" s="6">
        <f t="array" ref="BM114">MIN(IF(ISBLANK(AA3:AA102),"",IF(AA3:AA102&gt;=BM115-$AM104*(BM117-BM115),AA3:AA102,"")))</f>
        <v>1.1701750679549099E-13</v>
      </c>
      <c r="BN114" s="6">
        <f t="array" ref="BN114">MIN(IF(ISBLANK(AB3:AB102),"",IF(AB3:AB102&gt;=BN115-$AM104*(BN117-BN115),AB3:AB102,"")))</f>
        <v>1.2090328738167899E-13</v>
      </c>
      <c r="BO114" s="6">
        <f t="array" ref="BO114">MIN(IF(ISBLANK(AC3:AC102),"",IF(AC3:AC102&gt;=BO115-$AM104*(BO117-BO115),AC3:AC102,"")))</f>
        <v>1.1912693054227899E-13</v>
      </c>
      <c r="BP114" s="6">
        <f t="array" ref="BP114">MIN(IF(ISBLANK(AD3:AD102),"",IF(AD3:AD102&gt;=BP115-$AM104*(BP117-BP115),AD3:AD102,"")))</f>
        <v>1.17350573702879E-13</v>
      </c>
      <c r="BQ114" s="6">
        <f t="array" ref="BQ114">MIN(IF(ISBLANK(AE3:AE102),"",IF(AE3:AE102&gt;=BQ115-$AM104*(BQ117-BQ115),AE3:AE102,"")))</f>
        <v>1.2101430968414201E-13</v>
      </c>
      <c r="BR114" s="6">
        <f t="array" ref="BR114">MIN(IF(ISBLANK(AF3:AF102),"",IF(AF3:AF102&gt;=BR115-$AM104*(BR117-BR115),AF3:AF102,"")))</f>
        <v>1.1912693054227899E-13</v>
      </c>
      <c r="BS114" s="6">
        <f t="array" ref="BS114">MIN(IF(ISBLANK(AG3:AG102),"",IF(AG3:AG102&gt;=BS115-$AM104*(BS117-BS115),AG3:AG102,"")))</f>
        <v>1.17350573702879E-13</v>
      </c>
      <c r="BT114" s="6">
        <f t="array" ref="BT114">MIN(IF(ISBLANK(AH3:AH102),"",IF(AH3:AH102&gt;=BT115-$AM104*(BT117-BT115),AH3:AH102,"")))</f>
        <v>1.2101430968414201E-13</v>
      </c>
      <c r="BU114" s="7">
        <f t="array" ref="BU114">MIN(IF(ISBLANK(AI3:AI102),"",IF(AI3:AI102&gt;=BU115-$AM104*(BU117-BU115),AI3:AI102,"")))</f>
        <v>1.1912693054227899E-13</v>
      </c>
      <c r="BW114" s="15" t="s">
        <v>37</v>
      </c>
      <c r="BX114" s="15">
        <f>[1]!DAGOSTINO(A3:A102)</f>
        <v>4.7326785255113935</v>
      </c>
      <c r="BY114" s="15">
        <f>[1]!DAGOSTINO(B3:B102)</f>
        <v>12.649093887755642</v>
      </c>
      <c r="BZ114" s="15">
        <f>[1]!DAGOSTINO(C3:C102)</f>
        <v>0.20522889173545852</v>
      </c>
      <c r="CA114" s="15">
        <f>[1]!DAGOSTINO(D3:D102)</f>
        <v>13.54307785431568</v>
      </c>
      <c r="CB114" s="15">
        <f>[1]!DAGOSTINO(E3:E102)</f>
        <v>3.8803074766786052</v>
      </c>
      <c r="CC114" s="15">
        <f>[1]!DAGOSTINO(F3:F102)</f>
        <v>10.397835608659593</v>
      </c>
      <c r="CD114" s="15">
        <f>[1]!DAGOSTINO(G3:G102)</f>
        <v>1.2304469237261899</v>
      </c>
      <c r="CE114" s="15">
        <f>[1]!DAGOSTINO(H3:H102)</f>
        <v>10.897458253573499</v>
      </c>
      <c r="CF114" s="15">
        <f>[1]!DAGOSTINO(I3:I102)</f>
        <v>1.8041105734470182</v>
      </c>
      <c r="CG114" s="15">
        <f>[1]!DAGOSTINO(J3:J102)</f>
        <v>10.897458253573499</v>
      </c>
      <c r="CH114" s="15">
        <f>[1]!DAGOSTINO(K3:K102)</f>
        <v>1.1490548143543655</v>
      </c>
      <c r="CI114" s="15">
        <f>[1]!DAGOSTINO(L3:L102)</f>
        <v>1.5448549745466853</v>
      </c>
      <c r="CJ114" s="15">
        <f>[1]!DAGOSTINO(M3:M102)</f>
        <v>1.4178682482374192</v>
      </c>
      <c r="CK114" s="15">
        <f>[1]!DAGOSTINO(N3:N102)</f>
        <v>7.801313187127457</v>
      </c>
      <c r="CL114" s="15">
        <f>[1]!DAGOSTINO(O3:O102)</f>
        <v>0.68900285572372511</v>
      </c>
      <c r="CM114" s="15">
        <f>[1]!DAGOSTINO(P3:P102)</f>
        <v>1.3141230161598716</v>
      </c>
      <c r="CN114" s="15">
        <f>[1]!DAGOSTINO(Q3:Q102)</f>
        <v>1.704200724900121</v>
      </c>
      <c r="CO114" s="15">
        <f>[1]!DAGOSTINO(R3:R102)</f>
        <v>2.7861811566900534</v>
      </c>
      <c r="CP114" s="15">
        <f>[1]!DAGOSTINO(S3:S102)</f>
        <v>1.6530893706339573</v>
      </c>
      <c r="CQ114" s="15">
        <f>[1]!DAGOSTINO(T3:T102)</f>
        <v>2.7861811566900534</v>
      </c>
      <c r="CR114" s="15">
        <f>[1]!DAGOSTINO(U3:U102)</f>
        <v>24.672563577559952</v>
      </c>
      <c r="CS114" s="15">
        <f>[1]!DAGOSTINO(V3:V102)</f>
        <v>5.6634836087145706</v>
      </c>
      <c r="CT114" s="15">
        <f>[1]!DAGOSTINO(W3:W102)</f>
        <v>4.3512441873965955</v>
      </c>
      <c r="CU114" s="15">
        <f>[1]!DAGOSTINO(X3:X102)</f>
        <v>2.3197897015310822</v>
      </c>
      <c r="CV114" s="15">
        <f>[1]!DAGOSTINO(Y3:Y102)</f>
        <v>5.6634836087145706</v>
      </c>
      <c r="CW114" s="15">
        <f>[1]!DAGOSTINO(Z3:Z102)</f>
        <v>4.3512441873965955</v>
      </c>
      <c r="CX114" s="15">
        <f>[1]!DAGOSTINO(AA3:AA102)</f>
        <v>0.17651029111525321</v>
      </c>
      <c r="CY114" s="15">
        <f>[1]!DAGOSTINO(AB3:AB102)</f>
        <v>11.84585689035087</v>
      </c>
      <c r="CZ114" s="15">
        <f>[1]!DAGOSTINO(AC3:AC102)</f>
        <v>1.0438616885993068</v>
      </c>
      <c r="DA114" s="15">
        <f>[1]!DAGOSTINO(AD3:AD102)</f>
        <v>9.661755101126368E-2</v>
      </c>
      <c r="DB114" s="15">
        <f>[1]!DAGOSTINO(AE3:AE102)</f>
        <v>5.6634836087145706</v>
      </c>
      <c r="DC114" s="15">
        <f>[1]!DAGOSTINO(AF3:AF102)</f>
        <v>4.3512441873965955</v>
      </c>
      <c r="DD114" s="15">
        <f>[1]!DAGOSTINO(AG3:AG102)</f>
        <v>9.661755101126368E-2</v>
      </c>
      <c r="DE114" s="15">
        <f>[1]!DAGOSTINO(AH3:AH102)</f>
        <v>5.6634836087145706</v>
      </c>
      <c r="DF114" s="15">
        <f>[1]!DAGOSTINO(AI3:AI102)</f>
        <v>4.3512441873965955</v>
      </c>
    </row>
    <row r="115" spans="1:110" x14ac:dyDescent="0.45">
      <c r="A115" t="s">
        <v>9</v>
      </c>
      <c r="B115">
        <f>B116-B117</f>
        <v>5.4400928206629894E-15</v>
      </c>
      <c r="C115">
        <f t="shared" ref="C115:AJ115" si="16">C116-C117</f>
        <v>2.1649348980189997E-14</v>
      </c>
      <c r="D115">
        <f t="shared" si="16"/>
        <v>4.7739590058880217E-15</v>
      </c>
      <c r="E115">
        <f t="shared" si="16"/>
        <v>2.1649348980189997E-14</v>
      </c>
      <c r="F115">
        <f t="shared" si="16"/>
        <v>3.6637359812630166E-15</v>
      </c>
      <c r="G115">
        <f t="shared" si="16"/>
        <v>2.0317081350641021E-14</v>
      </c>
      <c r="H115">
        <f t="shared" si="16"/>
        <v>3.8857805861879974E-15</v>
      </c>
      <c r="I115">
        <f t="shared" si="16"/>
        <v>2.1538326677727986E-14</v>
      </c>
      <c r="J115">
        <f t="shared" si="16"/>
        <v>3.2196467714130045E-15</v>
      </c>
      <c r="K115">
        <f t="shared" si="16"/>
        <v>2.1538326677727986E-14</v>
      </c>
      <c r="L115">
        <f t="shared" si="16"/>
        <v>5.107025913274988E-15</v>
      </c>
      <c r="M115">
        <f t="shared" si="16"/>
        <v>1.3544720900426986E-14</v>
      </c>
      <c r="N115">
        <f t="shared" si="16"/>
        <v>5.1070259132759978E-15</v>
      </c>
      <c r="O115">
        <f t="shared" si="16"/>
        <v>1.9206858326015991E-14</v>
      </c>
      <c r="P115">
        <f t="shared" si="16"/>
        <v>6.6613381477500052E-15</v>
      </c>
      <c r="Q115">
        <f t="shared" si="16"/>
        <v>1.6653345369376995E-14</v>
      </c>
      <c r="R115">
        <f t="shared" si="16"/>
        <v>3.9968028886510179E-15</v>
      </c>
      <c r="S115">
        <f t="shared" si="16"/>
        <v>1.3544720900426986E-14</v>
      </c>
      <c r="T115">
        <f t="shared" si="16"/>
        <v>4.5519144009640001E-15</v>
      </c>
      <c r="U115">
        <f t="shared" si="16"/>
        <v>1.3544720900426986E-14</v>
      </c>
      <c r="V115">
        <f t="shared" si="16"/>
        <v>8.3266726846879925E-15</v>
      </c>
      <c r="W115">
        <f t="shared" si="16"/>
        <v>3.452793606584199E-14</v>
      </c>
      <c r="X115">
        <f t="shared" si="16"/>
        <v>6.6613381477501819E-16</v>
      </c>
      <c r="Y115">
        <f t="shared" si="16"/>
        <v>5.8841820305130015E-15</v>
      </c>
      <c r="Z115">
        <f t="shared" si="16"/>
        <v>3.452793606584199E-14</v>
      </c>
      <c r="AA115">
        <f t="shared" si="16"/>
        <v>6.6613381477501819E-16</v>
      </c>
      <c r="AB115" s="20">
        <f t="shared" si="16"/>
        <v>5.8841820305130015E-15</v>
      </c>
      <c r="AC115" s="20">
        <f t="shared" si="16"/>
        <v>4.0523140398818012E-14</v>
      </c>
      <c r="AD115" s="20">
        <f t="shared" si="16"/>
        <v>6.6613381477501819E-16</v>
      </c>
      <c r="AE115">
        <f t="shared" si="16"/>
        <v>5.9952043329750123E-15</v>
      </c>
      <c r="AF115">
        <f t="shared" si="16"/>
        <v>3.452793606584199E-14</v>
      </c>
      <c r="AG115">
        <f t="shared" si="16"/>
        <v>6.6613381477501819E-16</v>
      </c>
      <c r="AH115">
        <f t="shared" si="16"/>
        <v>5.9952043329750123E-15</v>
      </c>
      <c r="AI115">
        <f t="shared" si="16"/>
        <v>3.452793606584199E-14</v>
      </c>
      <c r="AJ115">
        <f t="shared" si="16"/>
        <v>6.6613381477501819E-16</v>
      </c>
      <c r="AL115" t="s">
        <v>23</v>
      </c>
      <c r="AM115" s="8">
        <f>_xlfn.QUARTILE.INC(A3:A102,1)</f>
        <v>1.1865508575681325E-13</v>
      </c>
      <c r="AN115" s="9">
        <f t="shared" ref="AN115:BU115" si="17">_xlfn.QUARTILE.INC(B3:B102,1)</f>
        <v>1.26454402504805E-13</v>
      </c>
      <c r="AO115" s="9">
        <f t="shared" si="17"/>
        <v>1.1857181902996601E-13</v>
      </c>
      <c r="AP115" s="9">
        <f t="shared" si="17"/>
        <v>1.2662093595849875E-13</v>
      </c>
      <c r="AQ115" s="9">
        <f t="shared" si="17"/>
        <v>1.1801670751765399E-13</v>
      </c>
      <c r="AR115" s="9">
        <f t="shared" si="17"/>
        <v>1.2620460232426424E-13</v>
      </c>
      <c r="AS115" s="9">
        <f t="shared" si="17"/>
        <v>1.1823875212257899E-13</v>
      </c>
      <c r="AT115" s="9">
        <f t="shared" si="17"/>
        <v>1.2642664692918925E-13</v>
      </c>
      <c r="AU115" s="9">
        <f t="shared" si="17"/>
        <v>1.1868284133242901E-13</v>
      </c>
      <c r="AV115" s="9">
        <f t="shared" si="17"/>
        <v>1.2642664692918925E-13</v>
      </c>
      <c r="AW115" s="9">
        <f t="shared" si="17"/>
        <v>1.1957101975212901E-13</v>
      </c>
      <c r="AX115" s="9">
        <f t="shared" si="17"/>
        <v>1.2456702336294201E-13</v>
      </c>
      <c r="AY115" s="9">
        <f t="shared" si="17"/>
        <v>1.1965428647897549E-13</v>
      </c>
      <c r="AZ115" s="9">
        <f t="shared" si="17"/>
        <v>1.2409517857747624E-13</v>
      </c>
      <c r="BA115" s="9">
        <f t="shared" si="17"/>
        <v>1.1954326417651325E-13</v>
      </c>
      <c r="BB115" s="9">
        <f t="shared" si="17"/>
        <v>1.2512213487525499E-13</v>
      </c>
      <c r="BC115" s="9">
        <f t="shared" si="17"/>
        <v>1.1857181902996601E-13</v>
      </c>
      <c r="BD115" s="9">
        <f t="shared" si="17"/>
        <v>1.243172231824015E-13</v>
      </c>
      <c r="BE115" s="9">
        <f t="shared" si="17"/>
        <v>1.1843304115188825E-13</v>
      </c>
      <c r="BF115" s="9">
        <f t="shared" si="17"/>
        <v>1.243172231824015E-13</v>
      </c>
      <c r="BG115" s="9">
        <f t="shared" si="17"/>
        <v>1.1932121957158824E-13</v>
      </c>
      <c r="BH115" s="9">
        <f t="shared" si="17"/>
        <v>1.29118937763905E-13</v>
      </c>
      <c r="BI115" s="9">
        <f t="shared" si="17"/>
        <v>1.19237952844741E-13</v>
      </c>
      <c r="BJ115" s="9">
        <f t="shared" si="17"/>
        <v>1.1957101975212901E-13</v>
      </c>
      <c r="BK115" s="9">
        <f t="shared" si="17"/>
        <v>1.29118937763905E-13</v>
      </c>
      <c r="BL115" s="9">
        <f t="shared" si="17"/>
        <v>1.19237952844741E-13</v>
      </c>
      <c r="BM115" s="9">
        <f t="shared" si="17"/>
        <v>1.1945999744966601E-13</v>
      </c>
      <c r="BN115" s="9">
        <f t="shared" si="17"/>
        <v>1.3047896096907102E-13</v>
      </c>
      <c r="BO115" s="9">
        <f t="shared" si="17"/>
        <v>1.19237952844741E-13</v>
      </c>
      <c r="BP115" s="9">
        <f t="shared" si="17"/>
        <v>1.1912693054227899E-13</v>
      </c>
      <c r="BQ115" s="9">
        <f t="shared" si="17"/>
        <v>1.29118937763905E-13</v>
      </c>
      <c r="BR115" s="9">
        <f t="shared" si="17"/>
        <v>1.19237952844741E-13</v>
      </c>
      <c r="BS115" s="9">
        <f t="shared" si="17"/>
        <v>1.1912693054227899E-13</v>
      </c>
      <c r="BT115" s="9">
        <f t="shared" si="17"/>
        <v>1.29118937763905E-13</v>
      </c>
      <c r="BU115" s="10">
        <f t="shared" si="17"/>
        <v>1.19237952844741E-13</v>
      </c>
      <c r="BW115" t="s">
        <v>33</v>
      </c>
      <c r="BX115">
        <f>[1]!DPTEST(A3:A102)</f>
        <v>9.3823561786865572E-2</v>
      </c>
      <c r="BY115">
        <f>[1]!DPTEST(B3:B102)</f>
        <v>1.7917778426002062E-3</v>
      </c>
      <c r="BZ115">
        <f>[1]!DPTEST(C3:C102)</f>
        <v>0.90247485932407778</v>
      </c>
      <c r="CA115">
        <f>[1]!DPTEST(D3:D102)</f>
        <v>1.1459297907780996E-3</v>
      </c>
      <c r="CB115">
        <f>[1]!DPTEST(E3:E102)</f>
        <v>0.14368185866928151</v>
      </c>
      <c r="CC115">
        <f>[1]!DPTEST(F3:F102)</f>
        <v>5.5225376544121296E-3</v>
      </c>
      <c r="CD115">
        <f>[1]!DPTEST(G3:G102)</f>
        <v>0.54052009618508678</v>
      </c>
      <c r="CE115">
        <f>[1]!DPTEST(H3:H102)</f>
        <v>4.3017682202910468E-3</v>
      </c>
      <c r="CF115">
        <f>[1]!DPTEST(I3:I102)</f>
        <v>0.40573490064524498</v>
      </c>
      <c r="CG115">
        <f>[1]!DPTEST(J3:J102)</f>
        <v>4.3017682202910468E-3</v>
      </c>
      <c r="CH115">
        <f>[1]!DPTEST(K3:K102)</f>
        <v>0.56297086193758972</v>
      </c>
      <c r="CI115">
        <f>[1]!DPTEST(L3:L102)</f>
        <v>0.46189047307459541</v>
      </c>
      <c r="CJ115">
        <f>[1]!DPTEST(M3:M102)</f>
        <v>0.4921685085288372</v>
      </c>
      <c r="CK115">
        <f>[1]!DPTEST(N3:N102)</f>
        <v>2.0228625099373621E-2</v>
      </c>
      <c r="CL115">
        <f>[1]!DPTEST(O3:O102)</f>
        <v>0.70857354044097698</v>
      </c>
      <c r="CM115">
        <f>[1]!DPTEST(P3:P102)</f>
        <v>0.51837233158636364</v>
      </c>
      <c r="CN115">
        <f>[1]!DPTEST(Q3:Q102)</f>
        <v>0.42651814779063413</v>
      </c>
      <c r="CO115">
        <f>[1]!DPTEST(R3:R102)</f>
        <v>0.24830670620749884</v>
      </c>
      <c r="CP115">
        <f>[1]!DPTEST(S3:S102)</f>
        <v>0.43755857986350555</v>
      </c>
      <c r="CQ115">
        <f>[1]!DPTEST(T3:T102)</f>
        <v>0.24830670620749884</v>
      </c>
      <c r="CR115">
        <f>[1]!DPTEST(U3:U102)</f>
        <v>4.3895590119413797E-6</v>
      </c>
      <c r="CS115">
        <f>[1]!DPTEST(V3:V102)</f>
        <v>5.8910154290867878E-2</v>
      </c>
      <c r="CT115">
        <f>[1]!DPTEST(W3:W102)</f>
        <v>0.11353750073294222</v>
      </c>
      <c r="CU115">
        <f>[1]!DPTEST(X3:X102)</f>
        <v>0.31351914544760762</v>
      </c>
      <c r="CV115">
        <f>[1]!DPTEST(Y3:Y102)</f>
        <v>5.8910154290867878E-2</v>
      </c>
      <c r="CW115">
        <f>[1]!DPTEST(Z3:Z102)</f>
        <v>0.11353750073294222</v>
      </c>
      <c r="CX115">
        <f>[1]!DPTEST(AA3:AA102)</f>
        <v>0.91552725420892211</v>
      </c>
      <c r="CY115">
        <f>[1]!DPTEST(AB3:AB102)</f>
        <v>2.6773482180775243E-3</v>
      </c>
      <c r="CZ115">
        <f>[1]!DPTEST(AC3:AC102)</f>
        <v>0.59337372887996453</v>
      </c>
      <c r="DA115">
        <f>[1]!DPTEST(AD3:AD102)</f>
        <v>0.95283952814277872</v>
      </c>
      <c r="DB115">
        <f>[1]!DPTEST(AE3:AE102)</f>
        <v>5.8910154290867878E-2</v>
      </c>
      <c r="DC115">
        <f>[1]!DPTEST(AF3:AF102)</f>
        <v>0.11353750073294222</v>
      </c>
      <c r="DD115">
        <f>[1]!DPTEST(AG3:AG102)</f>
        <v>0.95283952814277872</v>
      </c>
      <c r="DE115">
        <f>[1]!DPTEST(AH3:AH102)</f>
        <v>5.8910154290867878E-2</v>
      </c>
      <c r="DF115">
        <f>[1]!DPTEST(AI3:AI102)</f>
        <v>0.11353750073294222</v>
      </c>
    </row>
    <row r="116" spans="1:110" x14ac:dyDescent="0.45">
      <c r="A116" t="s">
        <v>10</v>
      </c>
      <c r="B116">
        <f>MAX(A3:A102)</f>
        <v>1.2267964422107899E-13</v>
      </c>
      <c r="C116">
        <f t="shared" ref="C116:AJ116" si="18">MAX(B3:B102)</f>
        <v>1.4266365866433201E-13</v>
      </c>
      <c r="D116">
        <f t="shared" si="18"/>
        <v>1.2156942119645401E-13</v>
      </c>
      <c r="E116">
        <f t="shared" si="18"/>
        <v>1.4266365866433201E-13</v>
      </c>
      <c r="F116">
        <f t="shared" si="18"/>
        <v>1.2079226507921701E-13</v>
      </c>
      <c r="G116">
        <f t="shared" si="18"/>
        <v>1.4210854715202001E-13</v>
      </c>
      <c r="H116">
        <f t="shared" si="18"/>
        <v>1.21125331986604E-13</v>
      </c>
      <c r="I116">
        <f t="shared" si="18"/>
        <v>1.4255263636187E-13</v>
      </c>
      <c r="J116">
        <f t="shared" si="18"/>
        <v>1.2068124277675401E-13</v>
      </c>
      <c r="K116">
        <f t="shared" si="18"/>
        <v>1.4255263636187E-13</v>
      </c>
      <c r="L116">
        <f t="shared" si="18"/>
        <v>1.22901688826004E-13</v>
      </c>
      <c r="M116">
        <f t="shared" si="18"/>
        <v>1.33892896769793E-13</v>
      </c>
      <c r="N116">
        <f t="shared" si="18"/>
        <v>1.2301271112846699E-13</v>
      </c>
      <c r="O116">
        <f t="shared" si="18"/>
        <v>1.3822276656583199E-13</v>
      </c>
      <c r="P116">
        <f t="shared" si="18"/>
        <v>1.24011911850629E-13</v>
      </c>
      <c r="Q116">
        <f t="shared" si="18"/>
        <v>1.3644640972643101E-13</v>
      </c>
      <c r="R116">
        <f t="shared" si="18"/>
        <v>1.2079226507921701E-13</v>
      </c>
      <c r="S116">
        <f t="shared" si="18"/>
        <v>1.33892896769793E-13</v>
      </c>
      <c r="T116">
        <f t="shared" si="18"/>
        <v>1.21458398893992E-13</v>
      </c>
      <c r="U116">
        <f t="shared" si="18"/>
        <v>1.33892896769793E-13</v>
      </c>
      <c r="V116">
        <f t="shared" si="18"/>
        <v>1.2567724638756699E-13</v>
      </c>
      <c r="W116">
        <f t="shared" si="18"/>
        <v>1.55542245749984E-13</v>
      </c>
      <c r="X116">
        <f t="shared" si="18"/>
        <v>1.1979306435705401E-13</v>
      </c>
      <c r="Y116">
        <f t="shared" si="18"/>
        <v>1.2301271112846699E-13</v>
      </c>
      <c r="Z116">
        <f t="shared" si="18"/>
        <v>1.55542245749984E-13</v>
      </c>
      <c r="AA116">
        <f t="shared" si="18"/>
        <v>1.1979306435705401E-13</v>
      </c>
      <c r="AB116" s="20">
        <f t="shared" si="18"/>
        <v>1.22901688826004E-13</v>
      </c>
      <c r="AC116" s="20">
        <f t="shared" si="18"/>
        <v>1.61426427780497E-13</v>
      </c>
      <c r="AD116" s="20">
        <f t="shared" si="18"/>
        <v>1.1979306435705401E-13</v>
      </c>
      <c r="AE116">
        <f t="shared" si="18"/>
        <v>1.2334577803585401E-13</v>
      </c>
      <c r="AF116">
        <f t="shared" si="18"/>
        <v>1.55542245749984E-13</v>
      </c>
      <c r="AG116">
        <f t="shared" si="18"/>
        <v>1.1979306435705401E-13</v>
      </c>
      <c r="AH116">
        <f t="shared" si="18"/>
        <v>1.2334577803585401E-13</v>
      </c>
      <c r="AI116">
        <f t="shared" si="18"/>
        <v>1.55542245749984E-13</v>
      </c>
      <c r="AJ116">
        <f t="shared" si="18"/>
        <v>1.1979306435705401E-13</v>
      </c>
      <c r="AL116" t="s">
        <v>3</v>
      </c>
      <c r="AM116" s="8">
        <f>MEDIAN(A3:A102)</f>
        <v>1.19348975147204E-13</v>
      </c>
      <c r="AN116" s="9">
        <f t="shared" ref="AN116:BU116" si="19">MEDIAN(B3:B102)</f>
        <v>1.2800871473927999E-13</v>
      </c>
      <c r="AO116" s="9">
        <f t="shared" si="19"/>
        <v>1.1929346399597251E-13</v>
      </c>
      <c r="AP116" s="9">
        <f t="shared" si="19"/>
        <v>1.2800871473927999E-13</v>
      </c>
      <c r="AQ116" s="9">
        <f t="shared" si="19"/>
        <v>1.1857181902996601E-13</v>
      </c>
      <c r="AR116" s="9">
        <f t="shared" si="19"/>
        <v>1.2850831510036152E-13</v>
      </c>
      <c r="AS116" s="9">
        <f t="shared" si="19"/>
        <v>1.19015908239816E-13</v>
      </c>
      <c r="AT116" s="9">
        <f t="shared" si="19"/>
        <v>1.2811973704174299E-13</v>
      </c>
      <c r="AU116" s="9">
        <f t="shared" si="19"/>
        <v>1.1907141939104748E-13</v>
      </c>
      <c r="AV116" s="9">
        <f t="shared" si="19"/>
        <v>1.2811973704174299E-13</v>
      </c>
      <c r="AW116" s="9">
        <f t="shared" si="19"/>
        <v>1.2018164241567249E-13</v>
      </c>
      <c r="AX116" s="9">
        <f t="shared" si="19"/>
        <v>1.2639889135357352E-13</v>
      </c>
      <c r="AY116" s="9">
        <f t="shared" si="19"/>
        <v>1.20126131264441E-13</v>
      </c>
      <c r="AZ116" s="9">
        <f t="shared" si="19"/>
        <v>1.2601031329495451E-13</v>
      </c>
      <c r="BA116" s="9">
        <f t="shared" si="19"/>
        <v>1.20570220474292E-13</v>
      </c>
      <c r="BB116" s="9">
        <f t="shared" si="19"/>
        <v>1.2762013668066149E-13</v>
      </c>
      <c r="BC116" s="9">
        <f t="shared" si="19"/>
        <v>1.1912693054227899E-13</v>
      </c>
      <c r="BD116" s="9">
        <f t="shared" si="19"/>
        <v>1.2617684674864849E-13</v>
      </c>
      <c r="BE116" s="9">
        <f t="shared" si="19"/>
        <v>1.1890488593735399E-13</v>
      </c>
      <c r="BF116" s="9">
        <f t="shared" si="19"/>
        <v>1.2617684674864849E-13</v>
      </c>
      <c r="BG116" s="9">
        <f t="shared" si="19"/>
        <v>1.2001510896197899E-13</v>
      </c>
      <c r="BH116" s="9">
        <f t="shared" si="19"/>
        <v>1.3439249713087449E-13</v>
      </c>
      <c r="BI116" s="9">
        <f t="shared" si="19"/>
        <v>1.19348975147204E-13</v>
      </c>
      <c r="BJ116" s="9">
        <f t="shared" si="19"/>
        <v>1.2018164241567249E-13</v>
      </c>
      <c r="BK116" s="9">
        <f t="shared" si="19"/>
        <v>1.3439249713087449E-13</v>
      </c>
      <c r="BL116" s="9">
        <f t="shared" si="19"/>
        <v>1.19348975147204E-13</v>
      </c>
      <c r="BM116" s="9">
        <f t="shared" si="19"/>
        <v>1.2034817586936601E-13</v>
      </c>
      <c r="BN116" s="9">
        <f t="shared" si="19"/>
        <v>1.3522516439934399E-13</v>
      </c>
      <c r="BO116" s="9">
        <f t="shared" si="19"/>
        <v>1.19348975147204E-13</v>
      </c>
      <c r="BP116" s="9">
        <f t="shared" si="19"/>
        <v>1.2001510896197899E-13</v>
      </c>
      <c r="BQ116" s="9">
        <f t="shared" si="19"/>
        <v>1.3439249713087449E-13</v>
      </c>
      <c r="BR116" s="9">
        <f t="shared" si="19"/>
        <v>1.19348975147204E-13</v>
      </c>
      <c r="BS116" s="9">
        <f t="shared" si="19"/>
        <v>1.2001510896197899E-13</v>
      </c>
      <c r="BT116" s="9">
        <f t="shared" si="19"/>
        <v>1.3439249713087449E-13</v>
      </c>
      <c r="BU116" s="10">
        <f t="shared" si="19"/>
        <v>1.19348975147204E-13</v>
      </c>
      <c r="BW116" t="s">
        <v>34</v>
      </c>
      <c r="BX116">
        <v>0.05</v>
      </c>
      <c r="BY116">
        <v>0.05</v>
      </c>
      <c r="BZ116">
        <v>0.05</v>
      </c>
      <c r="CA116">
        <v>0.05</v>
      </c>
      <c r="CB116">
        <v>0.05</v>
      </c>
      <c r="CC116">
        <v>0.05</v>
      </c>
      <c r="CD116">
        <v>0.05</v>
      </c>
      <c r="CE116">
        <v>0.05</v>
      </c>
      <c r="CF116">
        <v>0.05</v>
      </c>
      <c r="CG116">
        <v>0.05</v>
      </c>
      <c r="CH116">
        <v>0.05</v>
      </c>
      <c r="CI116">
        <v>0.05</v>
      </c>
      <c r="CJ116">
        <v>0.05</v>
      </c>
      <c r="CK116">
        <v>0.05</v>
      </c>
      <c r="CL116">
        <v>0.05</v>
      </c>
      <c r="CM116">
        <v>0.05</v>
      </c>
      <c r="CN116">
        <v>0.05</v>
      </c>
      <c r="CO116">
        <v>0.05</v>
      </c>
      <c r="CP116">
        <v>0.05</v>
      </c>
      <c r="CQ116">
        <v>0.05</v>
      </c>
      <c r="CR116">
        <v>0.05</v>
      </c>
      <c r="CS116">
        <v>0.05</v>
      </c>
      <c r="CT116">
        <v>0.05</v>
      </c>
      <c r="CU116">
        <v>0.05</v>
      </c>
      <c r="CV116">
        <v>0.05</v>
      </c>
      <c r="CW116">
        <v>0.05</v>
      </c>
      <c r="CX116">
        <v>0.05</v>
      </c>
      <c r="CY116">
        <v>0.05</v>
      </c>
      <c r="CZ116">
        <v>0.05</v>
      </c>
      <c r="DA116">
        <v>0.05</v>
      </c>
      <c r="DB116">
        <v>0.05</v>
      </c>
      <c r="DC116">
        <v>0.05</v>
      </c>
      <c r="DD116">
        <v>0.05</v>
      </c>
      <c r="DE116">
        <v>0.05</v>
      </c>
      <c r="DF116">
        <v>0.05</v>
      </c>
    </row>
    <row r="117" spans="1:110" x14ac:dyDescent="0.45">
      <c r="A117" t="s">
        <v>11</v>
      </c>
      <c r="B117">
        <f>MIN(A3:A102)</f>
        <v>1.17239551400416E-13</v>
      </c>
      <c r="C117">
        <f t="shared" ref="C117:AJ117" si="20">MIN(B3:B102)</f>
        <v>1.2101430968414201E-13</v>
      </c>
      <c r="D117">
        <f t="shared" si="20"/>
        <v>1.1679546219056599E-13</v>
      </c>
      <c r="E117">
        <f t="shared" si="20"/>
        <v>1.2101430968414201E-13</v>
      </c>
      <c r="F117">
        <f t="shared" si="20"/>
        <v>1.1712852909795399E-13</v>
      </c>
      <c r="G117">
        <f t="shared" si="20"/>
        <v>1.2179146580137899E-13</v>
      </c>
      <c r="H117">
        <f t="shared" si="20"/>
        <v>1.17239551400416E-13</v>
      </c>
      <c r="I117">
        <f t="shared" si="20"/>
        <v>1.2101430968414201E-13</v>
      </c>
      <c r="J117">
        <f t="shared" si="20"/>
        <v>1.1746159600534101E-13</v>
      </c>
      <c r="K117">
        <f t="shared" si="20"/>
        <v>1.2101430968414201E-13</v>
      </c>
      <c r="L117">
        <f t="shared" si="20"/>
        <v>1.1779466291272901E-13</v>
      </c>
      <c r="M117">
        <f t="shared" si="20"/>
        <v>1.2034817586936601E-13</v>
      </c>
      <c r="N117">
        <f t="shared" si="20"/>
        <v>1.1790568521519099E-13</v>
      </c>
      <c r="O117">
        <f t="shared" si="20"/>
        <v>1.19015908239816E-13</v>
      </c>
      <c r="P117">
        <f t="shared" si="20"/>
        <v>1.17350573702879E-13</v>
      </c>
      <c r="Q117">
        <f t="shared" si="20"/>
        <v>1.1979306435705401E-13</v>
      </c>
      <c r="R117">
        <f t="shared" si="20"/>
        <v>1.1679546219056599E-13</v>
      </c>
      <c r="S117">
        <f t="shared" si="20"/>
        <v>1.2034817586936601E-13</v>
      </c>
      <c r="T117">
        <f t="shared" si="20"/>
        <v>1.16906484493028E-13</v>
      </c>
      <c r="U117">
        <f t="shared" si="20"/>
        <v>1.2034817586936601E-13</v>
      </c>
      <c r="V117">
        <f t="shared" si="20"/>
        <v>1.17350573702879E-13</v>
      </c>
      <c r="W117">
        <f t="shared" si="20"/>
        <v>1.2101430968414201E-13</v>
      </c>
      <c r="X117">
        <f t="shared" si="20"/>
        <v>1.1912693054227899E-13</v>
      </c>
      <c r="Y117">
        <f t="shared" si="20"/>
        <v>1.1712852909795399E-13</v>
      </c>
      <c r="Z117">
        <f t="shared" si="20"/>
        <v>1.2101430968414201E-13</v>
      </c>
      <c r="AA117">
        <f t="shared" si="20"/>
        <v>1.1912693054227899E-13</v>
      </c>
      <c r="AB117" s="20">
        <f t="shared" si="20"/>
        <v>1.1701750679549099E-13</v>
      </c>
      <c r="AC117" s="20">
        <f t="shared" si="20"/>
        <v>1.2090328738167899E-13</v>
      </c>
      <c r="AD117" s="20">
        <f t="shared" si="20"/>
        <v>1.1912693054227899E-13</v>
      </c>
      <c r="AE117">
        <f t="shared" si="20"/>
        <v>1.17350573702879E-13</v>
      </c>
      <c r="AF117">
        <f t="shared" si="20"/>
        <v>1.2101430968414201E-13</v>
      </c>
      <c r="AG117">
        <f t="shared" si="20"/>
        <v>1.1912693054227899E-13</v>
      </c>
      <c r="AH117">
        <f t="shared" si="20"/>
        <v>1.17350573702879E-13</v>
      </c>
      <c r="AI117">
        <f t="shared" si="20"/>
        <v>1.2101430968414201E-13</v>
      </c>
      <c r="AJ117">
        <f t="shared" si="20"/>
        <v>1.1912693054227899E-13</v>
      </c>
      <c r="AL117" t="s">
        <v>24</v>
      </c>
      <c r="AM117" s="8">
        <f>_xlfn.QUARTILE.INC(A3:A102,3)</f>
        <v>1.19904086659516E-13</v>
      </c>
      <c r="AN117" s="9">
        <f t="shared" ref="AN117:BU117" si="21">_xlfn.QUARTILE.INC(B3:B102,3)</f>
        <v>1.31228361510693E-13</v>
      </c>
      <c r="AO117" s="9">
        <f t="shared" si="21"/>
        <v>1.19904086659516E-13</v>
      </c>
      <c r="AP117" s="9">
        <f t="shared" si="21"/>
        <v>1.308952946033055E-13</v>
      </c>
      <c r="AQ117" s="9">
        <f t="shared" si="21"/>
        <v>1.19348975147204E-13</v>
      </c>
      <c r="AR117" s="9">
        <f t="shared" si="21"/>
        <v>1.3200551762793101E-13</v>
      </c>
      <c r="AS117" s="9">
        <f t="shared" si="21"/>
        <v>1.1948775302528177E-13</v>
      </c>
      <c r="AT117" s="9">
        <f t="shared" si="21"/>
        <v>1.31228361510693E-13</v>
      </c>
      <c r="AU117" s="9">
        <f t="shared" si="21"/>
        <v>1.1968204205459099E-13</v>
      </c>
      <c r="AV117" s="9">
        <f t="shared" si="21"/>
        <v>1.31228361510693E-13</v>
      </c>
      <c r="AW117" s="9">
        <f t="shared" si="21"/>
        <v>1.2101430968414201E-13</v>
      </c>
      <c r="AX117" s="9">
        <f t="shared" si="21"/>
        <v>1.285915818272085E-13</v>
      </c>
      <c r="AY117" s="9">
        <f t="shared" si="21"/>
        <v>1.2090328738167899E-13</v>
      </c>
      <c r="AZ117" s="9">
        <f t="shared" si="21"/>
        <v>1.2839729279789925E-13</v>
      </c>
      <c r="BA117" s="9">
        <f t="shared" si="21"/>
        <v>1.2123635428906699E-13</v>
      </c>
      <c r="BB117" s="9">
        <f t="shared" si="21"/>
        <v>1.2950751582252426E-13</v>
      </c>
      <c r="BC117" s="9">
        <f t="shared" si="21"/>
        <v>1.1957101975212901E-13</v>
      </c>
      <c r="BD117" s="9">
        <f t="shared" si="21"/>
        <v>1.28341781646668E-13</v>
      </c>
      <c r="BE117" s="9">
        <f t="shared" si="21"/>
        <v>1.1945999744966601E-13</v>
      </c>
      <c r="BF117" s="9">
        <f t="shared" si="21"/>
        <v>1.28341781646668E-13</v>
      </c>
      <c r="BG117" s="9">
        <f t="shared" si="21"/>
        <v>1.2079226507921701E-13</v>
      </c>
      <c r="BH117" s="9">
        <f t="shared" si="21"/>
        <v>1.4035994588823476E-13</v>
      </c>
      <c r="BI117" s="9">
        <f t="shared" si="21"/>
        <v>1.1957101975212901E-13</v>
      </c>
      <c r="BJ117" s="9">
        <f t="shared" si="21"/>
        <v>1.2079226507921701E-13</v>
      </c>
      <c r="BK117" s="9">
        <f t="shared" si="21"/>
        <v>1.4035994588823476E-13</v>
      </c>
      <c r="BL117" s="9">
        <f t="shared" si="21"/>
        <v>1.1957101975212901E-13</v>
      </c>
      <c r="BM117" s="9">
        <f t="shared" si="21"/>
        <v>1.2104206525975752E-13</v>
      </c>
      <c r="BN117" s="9">
        <f t="shared" si="21"/>
        <v>1.3991585667838475E-13</v>
      </c>
      <c r="BO117" s="9">
        <f t="shared" si="21"/>
        <v>1.1945999744966601E-13</v>
      </c>
      <c r="BP117" s="9">
        <f t="shared" si="21"/>
        <v>1.2090328738167899E-13</v>
      </c>
      <c r="BQ117" s="9">
        <f t="shared" si="21"/>
        <v>1.4035994588823476E-13</v>
      </c>
      <c r="BR117" s="9">
        <f t="shared" si="21"/>
        <v>1.1957101975212901E-13</v>
      </c>
      <c r="BS117" s="9">
        <f t="shared" si="21"/>
        <v>1.2090328738167899E-13</v>
      </c>
      <c r="BT117" s="9">
        <f t="shared" si="21"/>
        <v>1.4035994588823476E-13</v>
      </c>
      <c r="BU117" s="10">
        <f t="shared" si="21"/>
        <v>1.1957101975212901E-13</v>
      </c>
      <c r="BW117" s="1" t="s">
        <v>35</v>
      </c>
      <c r="BX117" s="14" t="str">
        <f>IF(BX115&lt;BX116,"no","yes")</f>
        <v>yes</v>
      </c>
      <c r="BY117" s="14" t="str">
        <f t="shared" ref="BY117:DF117" si="22">IF(BY115&lt;BY116,"no","yes")</f>
        <v>no</v>
      </c>
      <c r="BZ117" s="14" t="str">
        <f t="shared" si="22"/>
        <v>yes</v>
      </c>
      <c r="CA117" s="14" t="str">
        <f t="shared" si="22"/>
        <v>no</v>
      </c>
      <c r="CB117" s="14" t="str">
        <f t="shared" si="22"/>
        <v>yes</v>
      </c>
      <c r="CC117" s="14" t="str">
        <f t="shared" si="22"/>
        <v>no</v>
      </c>
      <c r="CD117" s="14" t="str">
        <f t="shared" si="22"/>
        <v>yes</v>
      </c>
      <c r="CE117" s="14" t="str">
        <f t="shared" si="22"/>
        <v>no</v>
      </c>
      <c r="CF117" s="14" t="str">
        <f t="shared" si="22"/>
        <v>yes</v>
      </c>
      <c r="CG117" s="14" t="str">
        <f t="shared" si="22"/>
        <v>no</v>
      </c>
      <c r="CH117" s="14" t="str">
        <f t="shared" si="22"/>
        <v>yes</v>
      </c>
      <c r="CI117" s="14" t="str">
        <f t="shared" si="22"/>
        <v>yes</v>
      </c>
      <c r="CJ117" s="14" t="str">
        <f t="shared" si="22"/>
        <v>yes</v>
      </c>
      <c r="CK117" s="14" t="str">
        <f t="shared" si="22"/>
        <v>no</v>
      </c>
      <c r="CL117" s="14" t="str">
        <f t="shared" si="22"/>
        <v>yes</v>
      </c>
      <c r="CM117" s="14" t="str">
        <f t="shared" si="22"/>
        <v>yes</v>
      </c>
      <c r="CN117" s="14" t="str">
        <f t="shared" si="22"/>
        <v>yes</v>
      </c>
      <c r="CO117" s="14" t="str">
        <f t="shared" si="22"/>
        <v>yes</v>
      </c>
      <c r="CP117" s="14" t="str">
        <f t="shared" si="22"/>
        <v>yes</v>
      </c>
      <c r="CQ117" s="14" t="str">
        <f t="shared" si="22"/>
        <v>yes</v>
      </c>
      <c r="CR117" s="14" t="str">
        <f t="shared" si="22"/>
        <v>no</v>
      </c>
      <c r="CS117" s="14" t="str">
        <f t="shared" si="22"/>
        <v>yes</v>
      </c>
      <c r="CT117" s="14" t="str">
        <f t="shared" si="22"/>
        <v>yes</v>
      </c>
      <c r="CU117" s="14" t="str">
        <f t="shared" si="22"/>
        <v>yes</v>
      </c>
      <c r="CV117" s="14" t="str">
        <f t="shared" si="22"/>
        <v>yes</v>
      </c>
      <c r="CW117" s="14" t="str">
        <f t="shared" si="22"/>
        <v>yes</v>
      </c>
      <c r="CX117" s="14" t="str">
        <f t="shared" si="22"/>
        <v>yes</v>
      </c>
      <c r="CY117" s="14" t="str">
        <f t="shared" si="22"/>
        <v>no</v>
      </c>
      <c r="CZ117" s="14" t="str">
        <f t="shared" si="22"/>
        <v>yes</v>
      </c>
      <c r="DA117" s="14" t="str">
        <f t="shared" si="22"/>
        <v>yes</v>
      </c>
      <c r="DB117" s="14" t="str">
        <f t="shared" si="22"/>
        <v>yes</v>
      </c>
      <c r="DC117" s="14" t="str">
        <f t="shared" si="22"/>
        <v>yes</v>
      </c>
      <c r="DD117" s="14" t="str">
        <f t="shared" si="22"/>
        <v>yes</v>
      </c>
      <c r="DE117" s="14" t="str">
        <f t="shared" si="22"/>
        <v>yes</v>
      </c>
      <c r="DF117" s="14" t="str">
        <f t="shared" si="22"/>
        <v>yes</v>
      </c>
    </row>
    <row r="118" spans="1:110" x14ac:dyDescent="0.45">
      <c r="A118" t="s">
        <v>12</v>
      </c>
      <c r="B118">
        <f>SUM(A3:A102)</f>
        <v>1.1933565247090839E-11</v>
      </c>
      <c r="C118">
        <f t="shared" ref="C118:AJ118" si="23">SUM(B3:B102)</f>
        <v>1.289024442741034E-11</v>
      </c>
      <c r="D118">
        <f t="shared" si="23"/>
        <v>1.1927347998152945E-11</v>
      </c>
      <c r="E118">
        <f t="shared" si="23"/>
        <v>1.2887690914453702E-11</v>
      </c>
      <c r="F118">
        <f t="shared" si="23"/>
        <v>1.1868617200150279E-11</v>
      </c>
      <c r="G118">
        <f t="shared" si="23"/>
        <v>1.2932210857741172E-11</v>
      </c>
      <c r="H118">
        <f t="shared" si="23"/>
        <v>1.1891820861364933E-11</v>
      </c>
      <c r="I118">
        <f t="shared" si="23"/>
        <v>1.2889467271293104E-11</v>
      </c>
      <c r="J118">
        <f t="shared" si="23"/>
        <v>1.1912804076530349E-11</v>
      </c>
      <c r="K118">
        <f t="shared" si="23"/>
        <v>1.2889467271293104E-11</v>
      </c>
      <c r="L118">
        <f t="shared" si="23"/>
        <v>1.2029377494115985E-11</v>
      </c>
      <c r="M118">
        <f t="shared" si="23"/>
        <v>1.2660317239010473E-11</v>
      </c>
      <c r="N118">
        <f t="shared" si="23"/>
        <v>1.202848931569629E-11</v>
      </c>
      <c r="O118">
        <f t="shared" si="23"/>
        <v>1.2614576050395915E-11</v>
      </c>
      <c r="P118">
        <f t="shared" si="23"/>
        <v>1.2048917419349391E-11</v>
      </c>
      <c r="Q118">
        <f t="shared" si="23"/>
        <v>1.2747691791048465E-11</v>
      </c>
      <c r="R118">
        <f t="shared" si="23"/>
        <v>1.1908807273641692E-11</v>
      </c>
      <c r="S118">
        <f t="shared" si="23"/>
        <v>1.2648881941856835E-11</v>
      </c>
      <c r="T118">
        <f t="shared" si="23"/>
        <v>1.1893042106692019E-11</v>
      </c>
      <c r="U118">
        <f t="shared" si="23"/>
        <v>1.2648881941856835E-11</v>
      </c>
      <c r="V118">
        <f t="shared" si="23"/>
        <v>1.2012391081839225E-11</v>
      </c>
      <c r="W118">
        <f t="shared" si="23"/>
        <v>1.351163625429304E-11</v>
      </c>
      <c r="X118">
        <f t="shared" si="23"/>
        <v>1.193867227300411E-11</v>
      </c>
      <c r="Y118">
        <f t="shared" si="23"/>
        <v>1.2022605133665781E-11</v>
      </c>
      <c r="Z118">
        <f t="shared" si="23"/>
        <v>1.351163625429304E-11</v>
      </c>
      <c r="AA118">
        <f t="shared" si="23"/>
        <v>1.193867227300411E-11</v>
      </c>
      <c r="AB118" s="20">
        <f t="shared" si="23"/>
        <v>1.2029932605628303E-11</v>
      </c>
      <c r="AC118" s="20">
        <f t="shared" si="23"/>
        <v>1.3588130620689715E-11</v>
      </c>
      <c r="AD118" s="20">
        <f t="shared" si="23"/>
        <v>1.1937895116886879E-11</v>
      </c>
      <c r="AE118">
        <f t="shared" si="23"/>
        <v>1.1998402271728955E-11</v>
      </c>
      <c r="AF118">
        <f t="shared" si="23"/>
        <v>1.351163625429304E-11</v>
      </c>
      <c r="AG118">
        <f t="shared" si="23"/>
        <v>1.193867227300411E-11</v>
      </c>
      <c r="AH118">
        <f t="shared" si="23"/>
        <v>1.1998402271728955E-11</v>
      </c>
      <c r="AI118">
        <f t="shared" si="23"/>
        <v>1.351163625429304E-11</v>
      </c>
      <c r="AJ118">
        <f t="shared" si="23"/>
        <v>1.193867227300411E-11</v>
      </c>
      <c r="AL118" t="s">
        <v>25</v>
      </c>
      <c r="AM118" s="8">
        <f t="array" ref="AM118">MAX(IF(ISBLANK(A3:A102),"",IF(A3:A102&lt;=AM117+$AM104*(AM117-AM115),A3:A102,"")))</f>
        <v>1.22235555011229E-13</v>
      </c>
      <c r="AN118" s="9">
        <f t="array" ref="AN118">MAX(IF(ISBLANK(B3:B102),"",IF(B3:B102&lt;=AN117+$AM104*(AN117-AN115),B3:B102,"")))</f>
        <v>1.39221967287994E-13</v>
      </c>
      <c r="AO118" s="9">
        <f t="array" ref="AO118">MAX(IF(ISBLANK(C3:C102),"",IF(C3:C102&lt;=AO117+$AM104*(AO117-AO115),C3:C102,"")))</f>
        <v>1.2156942119645401E-13</v>
      </c>
      <c r="AP118" s="9">
        <f t="array" ref="AP118">MAX(IF(ISBLANK(D3:D102),"",IF(D3:D102&lt;=AP117+$AM104*(AP117-AP115),D3:D102,"")))</f>
        <v>1.39221967287994E-13</v>
      </c>
      <c r="AQ118" s="9">
        <f t="array" ref="AQ118">MAX(IF(ISBLANK(E3:E102),"",IF(E3:E102&lt;=AQ117+$AM104*(AQ117-AQ115),E3:E102,"")))</f>
        <v>1.2079226507921701E-13</v>
      </c>
      <c r="AR118" s="9">
        <f t="array" ref="AR118">MAX(IF(ISBLANK(F3:F102),"",IF(F3:F102&lt;=AR117+$AM104*(AR117-AR115),F3:F102,"")))</f>
        <v>1.4210854715202001E-13</v>
      </c>
      <c r="AS118" s="9">
        <f t="array" ref="AS118">MAX(IF(ISBLANK(G3:G102),"",IF(G3:G102&lt;=AS117+$AM104*(AS117-AS115),G3:G102,"")))</f>
        <v>1.21125331986604E-13</v>
      </c>
      <c r="AT118" s="9">
        <f t="array" ref="AT118">MAX(IF(ISBLANK(H3:H102),"",IF(H3:H102&lt;=AT117+$AM104*(AT117-AT115),H3:H102,"")))</f>
        <v>1.38333788868294E-13</v>
      </c>
      <c r="AU118" s="9">
        <f t="array" ref="AU118">MAX(IF(ISBLANK(I3:I102),"",IF(I3:I102&lt;=AU117+$AM104*(AU117-AU115),I3:I102,"")))</f>
        <v>1.2068124277675401E-13</v>
      </c>
      <c r="AV118" s="9">
        <f t="array" ref="AV118">MAX(IF(ISBLANK(J3:J102),"",IF(J3:J102&lt;=AV117+$AM104*(AV117-AV115),J3:J102,"")))</f>
        <v>1.38333788868294E-13</v>
      </c>
      <c r="AW118" s="9">
        <f t="array" ref="AW118">MAX(IF(ISBLANK(K3:K102),"",IF(K3:K102&lt;=AW117+$AM104*(AW117-AW115),K3:K102,"")))</f>
        <v>1.22901688826004E-13</v>
      </c>
      <c r="AX118" s="9">
        <f t="array" ref="AX118">MAX(IF(ISBLANK(L3:L102),"",IF(L3:L102&lt;=AX117+$AM104*(AX117-AX115),L3:L102,"")))</f>
        <v>1.33892896769793E-13</v>
      </c>
      <c r="AY118" s="9">
        <f t="array" ref="AY118">MAX(IF(ISBLANK(M3:M102),"",IF(M3:M102&lt;=AY117+$AM104*(AY117-AY115),M3:M102,"")))</f>
        <v>1.2301271112846699E-13</v>
      </c>
      <c r="AZ118" s="9">
        <f t="array" ref="AZ118">MAX(IF(ISBLANK(N3:N102),"",IF(N3:N102&lt;=AZ117+$AM104*(AZ117-AZ115),N3:N102,"")))</f>
        <v>1.31450406115618E-13</v>
      </c>
      <c r="BA118" s="9">
        <f t="array" ref="BA118">MAX(IF(ISBLANK(O3:O102),"",IF(O3:O102&lt;=BA117+$AM104*(BA117-BA115),O3:O102,"")))</f>
        <v>1.24011911850629E-13</v>
      </c>
      <c r="BB118" s="9">
        <f t="array" ref="BB118">MAX(IF(ISBLANK(P3:P102),"",IF(P3:P102&lt;=BB117+$AM104*(BB117-BB115),P3:P102,"")))</f>
        <v>1.3644640972643101E-13</v>
      </c>
      <c r="BC118" s="9">
        <f t="array" ref="BC118">MAX(IF(ISBLANK(Q3:Q102),"",IF(Q3:Q102&lt;=BC117+$AM104*(BC117-BC115),Q3:Q102,"")))</f>
        <v>1.2079226507921701E-13</v>
      </c>
      <c r="BD118" s="9">
        <f t="array" ref="BD118">MAX(IF(ISBLANK(R3:R102),"",IF(R3:R102&lt;=BD117+$AM104*(BD117-BD115),R3:R102,"")))</f>
        <v>1.33892896769793E-13</v>
      </c>
      <c r="BE118" s="9">
        <f t="array" ref="BE118">MAX(IF(ISBLANK(S3:S102),"",IF(S3:S102&lt;=BE117+$AM104*(BE117-BE115),S3:S102,"")))</f>
        <v>1.21458398893992E-13</v>
      </c>
      <c r="BF118" s="9">
        <f t="array" ref="BF118">MAX(IF(ISBLANK(T3:T102),"",IF(T3:T102&lt;=BF117+$AM104*(BF117-BF115),T3:T102,"")))</f>
        <v>1.33892896769793E-13</v>
      </c>
      <c r="BG118" s="9">
        <f t="array" ref="BG118">MAX(IF(ISBLANK(U3:U102),"",IF(U3:U102&lt;=BG117+$AM104*(BG117-BG115),U3:U102,"")))</f>
        <v>1.2267964422107899E-13</v>
      </c>
      <c r="BH118" s="9">
        <f t="array" ref="BH118">MAX(IF(ISBLANK(V3:V102),"",IF(V3:V102&lt;=BH117+$AM104*(BH117-BH115),V3:V102,"")))</f>
        <v>1.55542245749984E-13</v>
      </c>
      <c r="BI118" s="9">
        <f t="array" ref="BI118">MAX(IF(ISBLANK(W3:W102),"",IF(W3:W102&lt;=BI117+$AM104*(BI117-BI115),W3:W102,"")))</f>
        <v>1.1979306435705401E-13</v>
      </c>
      <c r="BJ118" s="9">
        <f t="array" ref="BJ118">MAX(IF(ISBLANK(X3:X102),"",IF(X3:X102&lt;=BJ117+$AM104*(BJ117-BJ115),X3:X102,"")))</f>
        <v>1.2301271112846699E-13</v>
      </c>
      <c r="BK118" s="9">
        <f t="array" ref="BK118">MAX(IF(ISBLANK(Y3:Y102),"",IF(Y3:Y102&lt;=BK117+$AM104*(BK117-BK115),Y3:Y102,"")))</f>
        <v>1.55542245749984E-13</v>
      </c>
      <c r="BL118" s="9">
        <f t="array" ref="BL118">MAX(IF(ISBLANK(Z3:Z102),"",IF(Z3:Z102&lt;=BL117+$AM104*(BL117-BL115),Z3:Z102,"")))</f>
        <v>1.1979306435705401E-13</v>
      </c>
      <c r="BM118" s="9">
        <f t="array" ref="BM118">MAX(IF(ISBLANK(AA3:AA102),"",IF(AA3:AA102&lt;=BM117+$AM104*(BM117-BM115),AA3:AA102,"")))</f>
        <v>1.22901688826004E-13</v>
      </c>
      <c r="BN118" s="9">
        <f t="array" ref="BN118">MAX(IF(ISBLANK(AB3:AB102),"",IF(AB3:AB102&lt;=BN117+$AM104*(BN117-BN115),AB3:AB102,"")))</f>
        <v>1.59094959428784E-13</v>
      </c>
      <c r="BO118" s="9">
        <f t="array" ref="BO118">MAX(IF(ISBLANK(AC3:AC102),"",IF(AC3:AC102&lt;=BO117+$AM104*(BO117-BO115),AC3:AC102,"")))</f>
        <v>1.1979306435705401E-13</v>
      </c>
      <c r="BP118" s="9">
        <f t="array" ref="BP118">MAX(IF(ISBLANK(AD3:AD102),"",IF(AD3:AD102&lt;=BP117+$AM104*(BP117-BP115),AD3:AD102,"")))</f>
        <v>1.2334577803585401E-13</v>
      </c>
      <c r="BQ118" s="9">
        <f t="array" ref="BQ118">MAX(IF(ISBLANK(AE3:AE102),"",IF(AE3:AE102&lt;=BQ117+$AM104*(BQ117-BQ115),AE3:AE102,"")))</f>
        <v>1.55542245749984E-13</v>
      </c>
      <c r="BR118" s="9">
        <f t="array" ref="BR118">MAX(IF(ISBLANK(AF3:AF102),"",IF(AF3:AF102&lt;=BR117+$AM104*(BR117-BR115),AF3:AF102,"")))</f>
        <v>1.1979306435705401E-13</v>
      </c>
      <c r="BS118" s="9">
        <f t="array" ref="BS118">MAX(IF(ISBLANK(AG3:AG102),"",IF(AG3:AG102&lt;=BS117+$AM104*(BS117-BS115),AG3:AG102,"")))</f>
        <v>1.2334577803585401E-13</v>
      </c>
      <c r="BT118" s="9">
        <f t="array" ref="BT118">MAX(IF(ISBLANK(AH3:AH102),"",IF(AH3:AH102&lt;=BT117+$AM104*(BT117-BT115),AH3:AH102,"")))</f>
        <v>1.55542245749984E-13</v>
      </c>
      <c r="BU118" s="10">
        <f t="array" ref="BU118">MAX(IF(ISBLANK(AI3:AI102),"",IF(AI3:AI102&lt;=BU117+$AM104*(BU117-BU115),AI3:AI102,"")))</f>
        <v>1.1979306435705401E-13</v>
      </c>
    </row>
    <row r="119" spans="1:110" x14ac:dyDescent="0.45">
      <c r="A119" t="s">
        <v>13</v>
      </c>
      <c r="B119">
        <f>COUNT(A3:A102)</f>
        <v>100</v>
      </c>
      <c r="C119">
        <f t="shared" ref="C119:AJ119" si="24">COUNT(B3:B102)</f>
        <v>100</v>
      </c>
      <c r="D119">
        <f t="shared" si="24"/>
        <v>100</v>
      </c>
      <c r="E119">
        <f t="shared" si="24"/>
        <v>100</v>
      </c>
      <c r="F119">
        <f t="shared" si="24"/>
        <v>100</v>
      </c>
      <c r="G119">
        <f t="shared" si="24"/>
        <v>100</v>
      </c>
      <c r="H119">
        <f t="shared" si="24"/>
        <v>100</v>
      </c>
      <c r="I119">
        <f t="shared" si="24"/>
        <v>100</v>
      </c>
      <c r="J119">
        <f t="shared" si="24"/>
        <v>100</v>
      </c>
      <c r="K119">
        <f t="shared" si="24"/>
        <v>100</v>
      </c>
      <c r="L119">
        <f t="shared" si="24"/>
        <v>100</v>
      </c>
      <c r="M119">
        <f t="shared" si="24"/>
        <v>100</v>
      </c>
      <c r="N119">
        <f t="shared" si="24"/>
        <v>100</v>
      </c>
      <c r="O119">
        <f t="shared" si="24"/>
        <v>100</v>
      </c>
      <c r="P119">
        <f t="shared" si="24"/>
        <v>100</v>
      </c>
      <c r="Q119">
        <f t="shared" si="24"/>
        <v>100</v>
      </c>
      <c r="R119">
        <f t="shared" si="24"/>
        <v>100</v>
      </c>
      <c r="S119">
        <f t="shared" si="24"/>
        <v>100</v>
      </c>
      <c r="T119">
        <f t="shared" si="24"/>
        <v>100</v>
      </c>
      <c r="U119">
        <f t="shared" si="24"/>
        <v>100</v>
      </c>
      <c r="V119">
        <f t="shared" si="24"/>
        <v>100</v>
      </c>
      <c r="W119">
        <f t="shared" si="24"/>
        <v>100</v>
      </c>
      <c r="X119">
        <f t="shared" si="24"/>
        <v>100</v>
      </c>
      <c r="Y119">
        <f t="shared" si="24"/>
        <v>100</v>
      </c>
      <c r="Z119">
        <f t="shared" si="24"/>
        <v>100</v>
      </c>
      <c r="AA119">
        <f t="shared" si="24"/>
        <v>100</v>
      </c>
      <c r="AB119" s="20">
        <f t="shared" si="24"/>
        <v>100</v>
      </c>
      <c r="AC119" s="20">
        <f t="shared" si="24"/>
        <v>100</v>
      </c>
      <c r="AD119" s="20">
        <f t="shared" si="24"/>
        <v>100</v>
      </c>
      <c r="AE119">
        <f t="shared" si="24"/>
        <v>100</v>
      </c>
      <c r="AF119">
        <f t="shared" si="24"/>
        <v>100</v>
      </c>
      <c r="AG119">
        <f t="shared" si="24"/>
        <v>100</v>
      </c>
      <c r="AH119">
        <f t="shared" si="24"/>
        <v>100</v>
      </c>
      <c r="AI119">
        <f t="shared" si="24"/>
        <v>100</v>
      </c>
      <c r="AJ119">
        <f t="shared" si="24"/>
        <v>100</v>
      </c>
      <c r="AL119" t="s">
        <v>1</v>
      </c>
      <c r="AM119" s="11">
        <f>AVERAGE(A3:A102)</f>
        <v>1.1933565247090838E-13</v>
      </c>
      <c r="AN119" s="12">
        <f t="shared" ref="AN119:BU119" si="25">AVERAGE(B3:B102)</f>
        <v>1.2890244427410339E-13</v>
      </c>
      <c r="AO119" s="12">
        <f t="shared" si="25"/>
        <v>1.1927347998152946E-13</v>
      </c>
      <c r="AP119" s="12">
        <f t="shared" si="25"/>
        <v>1.2887690914453701E-13</v>
      </c>
      <c r="AQ119" s="12">
        <f t="shared" si="25"/>
        <v>1.1868617200150278E-13</v>
      </c>
      <c r="AR119" s="12">
        <f t="shared" si="25"/>
        <v>1.2932210857741172E-13</v>
      </c>
      <c r="AS119" s="12">
        <f t="shared" si="25"/>
        <v>1.1891820861364933E-13</v>
      </c>
      <c r="AT119" s="12">
        <f t="shared" si="25"/>
        <v>1.2889467271293105E-13</v>
      </c>
      <c r="AU119" s="12">
        <f t="shared" si="25"/>
        <v>1.1912804076530349E-13</v>
      </c>
      <c r="AV119" s="12">
        <f t="shared" si="25"/>
        <v>1.2889467271293105E-13</v>
      </c>
      <c r="AW119" s="12">
        <f t="shared" si="25"/>
        <v>1.2029377494115986E-13</v>
      </c>
      <c r="AX119" s="12">
        <f t="shared" si="25"/>
        <v>1.2660317239010474E-13</v>
      </c>
      <c r="AY119" s="12">
        <f t="shared" si="25"/>
        <v>1.2028489315696289E-13</v>
      </c>
      <c r="AZ119" s="12">
        <f t="shared" si="25"/>
        <v>1.2614576050395916E-13</v>
      </c>
      <c r="BA119" s="12">
        <f t="shared" si="25"/>
        <v>1.2048917419349391E-13</v>
      </c>
      <c r="BB119" s="12">
        <f t="shared" si="25"/>
        <v>1.2747691791048465E-13</v>
      </c>
      <c r="BC119" s="12">
        <f t="shared" si="25"/>
        <v>1.1908807273641692E-13</v>
      </c>
      <c r="BD119" s="12">
        <f t="shared" si="25"/>
        <v>1.2648881941856835E-13</v>
      </c>
      <c r="BE119" s="12">
        <f t="shared" si="25"/>
        <v>1.1893042106692019E-13</v>
      </c>
      <c r="BF119" s="12">
        <f t="shared" si="25"/>
        <v>1.2648881941856835E-13</v>
      </c>
      <c r="BG119" s="12">
        <f t="shared" si="25"/>
        <v>1.2012391081839226E-13</v>
      </c>
      <c r="BH119" s="12">
        <f t="shared" si="25"/>
        <v>1.351163625429304E-13</v>
      </c>
      <c r="BI119" s="12">
        <f t="shared" si="25"/>
        <v>1.1938672273004109E-13</v>
      </c>
      <c r="BJ119" s="12">
        <f t="shared" si="25"/>
        <v>1.2022605133665781E-13</v>
      </c>
      <c r="BK119" s="12">
        <f t="shared" si="25"/>
        <v>1.351163625429304E-13</v>
      </c>
      <c r="BL119" s="12">
        <f t="shared" si="25"/>
        <v>1.1938672273004109E-13</v>
      </c>
      <c r="BM119" s="12">
        <f t="shared" si="25"/>
        <v>1.2029932605628303E-13</v>
      </c>
      <c r="BN119" s="12">
        <f t="shared" si="25"/>
        <v>1.3588130620689714E-13</v>
      </c>
      <c r="BO119" s="12">
        <f t="shared" si="25"/>
        <v>1.1937895116886878E-13</v>
      </c>
      <c r="BP119" s="12">
        <f t="shared" si="25"/>
        <v>1.1998402271728954E-13</v>
      </c>
      <c r="BQ119" s="12">
        <f t="shared" si="25"/>
        <v>1.351163625429304E-13</v>
      </c>
      <c r="BR119" s="12">
        <f t="shared" si="25"/>
        <v>1.1938672273004109E-13</v>
      </c>
      <c r="BS119" s="12">
        <f t="shared" si="25"/>
        <v>1.1998402271728954E-13</v>
      </c>
      <c r="BT119" s="12">
        <f t="shared" si="25"/>
        <v>1.351163625429304E-13</v>
      </c>
      <c r="BU119" s="13">
        <f t="shared" si="25"/>
        <v>1.1938672273004109E-13</v>
      </c>
    </row>
    <row r="120" spans="1:110" x14ac:dyDescent="0.45">
      <c r="A120" t="s">
        <v>14</v>
      </c>
      <c r="B120">
        <f>GEOMEAN(A3:A102)</f>
        <v>1.1933121357712615E-13</v>
      </c>
      <c r="C120">
        <f t="shared" ref="C120:AJ120" si="26">GEOMEAN(B3:B102)</f>
        <v>1.2882811712164997E-13</v>
      </c>
      <c r="D120">
        <f t="shared" si="26"/>
        <v>1.1926981004549239E-13</v>
      </c>
      <c r="E120">
        <f t="shared" si="26"/>
        <v>1.2880403125489949E-13</v>
      </c>
      <c r="F120">
        <f t="shared" si="26"/>
        <v>1.1868315777520188E-13</v>
      </c>
      <c r="G120">
        <f t="shared" si="26"/>
        <v>1.2924408145944211E-13</v>
      </c>
      <c r="H120">
        <f t="shared" si="26"/>
        <v>1.1891543103196117E-13</v>
      </c>
      <c r="I120">
        <f t="shared" si="26"/>
        <v>1.288223146763988E-13</v>
      </c>
      <c r="J120">
        <f t="shared" si="26"/>
        <v>1.1912581552512425E-13</v>
      </c>
      <c r="K120">
        <f t="shared" si="26"/>
        <v>1.288223146763988E-13</v>
      </c>
      <c r="L120">
        <f t="shared" si="26"/>
        <v>1.2028844566189694E-13</v>
      </c>
      <c r="M120">
        <f t="shared" si="26"/>
        <v>1.2657037798552369E-13</v>
      </c>
      <c r="N120">
        <f t="shared" si="26"/>
        <v>1.2028041896323954E-13</v>
      </c>
      <c r="O120">
        <f t="shared" si="26"/>
        <v>1.2610859430791108E-13</v>
      </c>
      <c r="P120">
        <f t="shared" si="26"/>
        <v>1.2048312245735693E-13</v>
      </c>
      <c r="Q120">
        <f t="shared" si="26"/>
        <v>1.274308008960067E-13</v>
      </c>
      <c r="R120">
        <f t="shared" si="26"/>
        <v>1.1908520629877878E-13</v>
      </c>
      <c r="S120">
        <f t="shared" si="26"/>
        <v>1.2645415916368803E-13</v>
      </c>
      <c r="T120">
        <f t="shared" si="26"/>
        <v>1.1892764489619004E-13</v>
      </c>
      <c r="U120">
        <f t="shared" si="26"/>
        <v>1.2645415916368803E-13</v>
      </c>
      <c r="V120">
        <f t="shared" si="26"/>
        <v>1.2011772906537955E-13</v>
      </c>
      <c r="W120">
        <f t="shared" si="26"/>
        <v>1.3488884905781191E-13</v>
      </c>
      <c r="X120">
        <f t="shared" si="26"/>
        <v>1.1938658624573977E-13</v>
      </c>
      <c r="Y120">
        <f t="shared" si="26"/>
        <v>1.2022140917184466E-13</v>
      </c>
      <c r="Z120">
        <f t="shared" si="26"/>
        <v>1.3488884905781191E-13</v>
      </c>
      <c r="AA120">
        <f t="shared" si="26"/>
        <v>1.1938658624573977E-13</v>
      </c>
      <c r="AB120" s="20">
        <f t="shared" si="26"/>
        <v>1.2029309339792691E-13</v>
      </c>
      <c r="AC120" s="20">
        <f t="shared" si="26"/>
        <v>1.3564086669836939E-13</v>
      </c>
      <c r="AD120" s="20">
        <f t="shared" si="26"/>
        <v>1.1937885428169456E-13</v>
      </c>
      <c r="AE120">
        <f t="shared" si="26"/>
        <v>1.1997807616495339E-13</v>
      </c>
      <c r="AF120">
        <f t="shared" si="26"/>
        <v>1.3488884905781191E-13</v>
      </c>
      <c r="AG120">
        <f t="shared" si="26"/>
        <v>1.1938658624573977E-13</v>
      </c>
      <c r="AH120">
        <f t="shared" si="26"/>
        <v>1.1997807616495339E-13</v>
      </c>
      <c r="AI120">
        <f t="shared" si="26"/>
        <v>1.3488884905781191E-13</v>
      </c>
      <c r="AJ120">
        <f t="shared" si="26"/>
        <v>1.1938658624573977E-13</v>
      </c>
    </row>
    <row r="121" spans="1:110" x14ac:dyDescent="0.45">
      <c r="A121" t="s">
        <v>15</v>
      </c>
      <c r="B121">
        <f>HARMEAN(A3:A102)</f>
        <v>1.1932678558649375E-13</v>
      </c>
      <c r="C121">
        <f t="shared" ref="C121:AJ121" si="27">HARMEAN(B3:B102)</f>
        <v>1.2875497720812512E-13</v>
      </c>
      <c r="D121">
        <f t="shared" si="27"/>
        <v>1.192661417422221E-13</v>
      </c>
      <c r="E121">
        <f t="shared" si="27"/>
        <v>1.287323198827434E-13</v>
      </c>
      <c r="F121">
        <f t="shared" si="27"/>
        <v>1.1868014778076685E-13</v>
      </c>
      <c r="G121">
        <f t="shared" si="27"/>
        <v>1.2916735468417268E-13</v>
      </c>
      <c r="H121">
        <f t="shared" si="27"/>
        <v>1.189126529611949E-13</v>
      </c>
      <c r="I121">
        <f t="shared" si="27"/>
        <v>1.2875098454273419E-13</v>
      </c>
      <c r="J121">
        <f t="shared" si="27"/>
        <v>1.1912359012371507E-13</v>
      </c>
      <c r="K121">
        <f t="shared" si="27"/>
        <v>1.2875098454273419E-13</v>
      </c>
      <c r="L121">
        <f t="shared" si="27"/>
        <v>1.2028312394609067E-13</v>
      </c>
      <c r="M121">
        <f t="shared" si="27"/>
        <v>1.2653770282170095E-13</v>
      </c>
      <c r="N121">
        <f t="shared" si="27"/>
        <v>1.2027594889989424E-13</v>
      </c>
      <c r="O121">
        <f t="shared" si="27"/>
        <v>1.2607165027339706E-13</v>
      </c>
      <c r="P121">
        <f t="shared" si="27"/>
        <v>1.2047707580094632E-13</v>
      </c>
      <c r="Q121">
        <f t="shared" si="27"/>
        <v>1.2738485759065016E-13</v>
      </c>
      <c r="R121">
        <f t="shared" si="27"/>
        <v>1.1908233564146864E-13</v>
      </c>
      <c r="S121">
        <f t="shared" si="27"/>
        <v>1.2641968739088284E-13</v>
      </c>
      <c r="T121">
        <f t="shared" si="27"/>
        <v>1.189248709398193E-13</v>
      </c>
      <c r="U121">
        <f t="shared" si="27"/>
        <v>1.2641968739088284E-13</v>
      </c>
      <c r="V121">
        <f t="shared" si="27"/>
        <v>1.2011158369733767E-13</v>
      </c>
      <c r="W121">
        <f t="shared" si="27"/>
        <v>1.3466566627723698E-13</v>
      </c>
      <c r="X121">
        <f t="shared" si="27"/>
        <v>1.1938644978626283E-13</v>
      </c>
      <c r="Y121">
        <f t="shared" si="27"/>
        <v>1.2021677151969932E-13</v>
      </c>
      <c r="Z121">
        <f t="shared" si="27"/>
        <v>1.3466566627723698E-13</v>
      </c>
      <c r="AA121">
        <f t="shared" si="27"/>
        <v>1.1938644978626283E-13</v>
      </c>
      <c r="AB121" s="20">
        <f t="shared" si="27"/>
        <v>1.2028685583651793E-13</v>
      </c>
      <c r="AC121" s="20">
        <f t="shared" si="27"/>
        <v>1.3540647465609157E-13</v>
      </c>
      <c r="AD121" s="20">
        <f t="shared" si="27"/>
        <v>1.193787574132027E-13</v>
      </c>
      <c r="AE121">
        <f t="shared" si="27"/>
        <v>1.1997213112546099E-13</v>
      </c>
      <c r="AF121">
        <f t="shared" si="27"/>
        <v>1.3466566627723698E-13</v>
      </c>
      <c r="AG121">
        <f t="shared" si="27"/>
        <v>1.1938644978626283E-13</v>
      </c>
      <c r="AH121">
        <f t="shared" si="27"/>
        <v>1.1997213112546099E-13</v>
      </c>
      <c r="AI121">
        <f t="shared" si="27"/>
        <v>1.3466566627723698E-13</v>
      </c>
      <c r="AJ121">
        <f t="shared" si="27"/>
        <v>1.1938644978626283E-13</v>
      </c>
      <c r="AL121" t="s">
        <v>20</v>
      </c>
      <c r="AM121" s="3">
        <f>IF(MIN(AM114:BU114)&gt;=0,0,MIN(AM114:BU114))</f>
        <v>0</v>
      </c>
    </row>
    <row r="122" spans="1:110" x14ac:dyDescent="0.45">
      <c r="A122" t="s">
        <v>16</v>
      </c>
      <c r="B122">
        <f>AVEDEV(A3:A102)</f>
        <v>8.0184747730520417E-16</v>
      </c>
      <c r="C122">
        <f t="shared" ref="C122:AJ122" si="28">AVEDEV(B3:B102)</f>
        <v>3.3417713041216989E-15</v>
      </c>
      <c r="D122">
        <f t="shared" si="28"/>
        <v>7.5495165674506127E-16</v>
      </c>
      <c r="E122">
        <f t="shared" si="28"/>
        <v>3.2622793355585419E-15</v>
      </c>
      <c r="F122">
        <f t="shared" si="28"/>
        <v>7.0323746825795997E-16</v>
      </c>
      <c r="G122">
        <f t="shared" si="28"/>
        <v>3.5741409831758017E-15</v>
      </c>
      <c r="H122">
        <f t="shared" si="28"/>
        <v>6.7004179982165858E-16</v>
      </c>
      <c r="I122">
        <f t="shared" si="28"/>
        <v>3.3169467172910889E-15</v>
      </c>
      <c r="J122">
        <f t="shared" si="28"/>
        <v>5.9630078652611118E-16</v>
      </c>
      <c r="K122">
        <f t="shared" si="28"/>
        <v>3.3169467172910889E-15</v>
      </c>
      <c r="L122">
        <f t="shared" si="28"/>
        <v>9.0161211829814549E-16</v>
      </c>
      <c r="M122">
        <f t="shared" si="28"/>
        <v>2.3248514224861224E-15</v>
      </c>
      <c r="N122">
        <f t="shared" si="28"/>
        <v>8.4996454319261483E-16</v>
      </c>
      <c r="O122">
        <f t="shared" si="28"/>
        <v>2.4007906773704438E-15</v>
      </c>
      <c r="P122">
        <f t="shared" si="28"/>
        <v>9.6580521358202477E-16</v>
      </c>
      <c r="Q122">
        <f t="shared" si="28"/>
        <v>2.6846969092276336E-15</v>
      </c>
      <c r="R122">
        <f t="shared" si="28"/>
        <v>6.5114580394257052E-16</v>
      </c>
      <c r="S122">
        <f t="shared" si="28"/>
        <v>2.3870905252466036E-15</v>
      </c>
      <c r="T122">
        <f t="shared" si="28"/>
        <v>6.3375971137697576E-16</v>
      </c>
      <c r="U122">
        <f t="shared" si="28"/>
        <v>2.3870905252466036E-15</v>
      </c>
      <c r="V122">
        <f t="shared" si="28"/>
        <v>9.3245411392220838E-16</v>
      </c>
      <c r="W122">
        <f t="shared" si="28"/>
        <v>6.4017680045936391E-15</v>
      </c>
      <c r="X122">
        <f t="shared" si="28"/>
        <v>1.5250023466243793E-16</v>
      </c>
      <c r="Y122">
        <f t="shared" si="28"/>
        <v>8.1490370007496211E-16</v>
      </c>
      <c r="Z122">
        <f t="shared" si="28"/>
        <v>6.4017680045936391E-15</v>
      </c>
      <c r="AA122">
        <f t="shared" si="28"/>
        <v>1.5250023466243793E-16</v>
      </c>
      <c r="AB122" s="20">
        <f t="shared" si="28"/>
        <v>9.5798924348859097E-16</v>
      </c>
      <c r="AC122" s="20">
        <f t="shared" si="28"/>
        <v>6.3556271356901342E-15</v>
      </c>
      <c r="AD122" s="20">
        <f t="shared" si="28"/>
        <v>1.2136958105190718E-16</v>
      </c>
      <c r="AE122">
        <f t="shared" si="28"/>
        <v>9.67137481211519E-16</v>
      </c>
      <c r="AF122">
        <f t="shared" si="28"/>
        <v>6.4017680045936391E-15</v>
      </c>
      <c r="AG122">
        <f t="shared" si="28"/>
        <v>1.5250023466243793E-16</v>
      </c>
      <c r="AH122">
        <f t="shared" si="28"/>
        <v>9.67137481211519E-16</v>
      </c>
      <c r="AI122">
        <f t="shared" si="28"/>
        <v>6.4017680045936391E-15</v>
      </c>
      <c r="AJ122">
        <f t="shared" si="28"/>
        <v>1.5250023466243793E-16</v>
      </c>
    </row>
    <row r="123" spans="1:110" x14ac:dyDescent="0.45">
      <c r="A123" t="s">
        <v>17</v>
      </c>
      <c r="B123">
        <f>[1]!MAD(A3:A102)</f>
        <v>6.6613381477499295E-16</v>
      </c>
      <c r="C123">
        <f>[1]!MAD(B3:B102)</f>
        <v>2.1094237467879994E-15</v>
      </c>
      <c r="D123">
        <f>[1]!MAD(C3:C102)</f>
        <v>6.1062266354349531E-16</v>
      </c>
      <c r="E123">
        <f>[1]!MAD(D3:D102)</f>
        <v>2.0539125955565017E-15</v>
      </c>
      <c r="F123">
        <f>[1]!MAD(E3:E102)</f>
        <v>5.5511151231250254E-16</v>
      </c>
      <c r="G123">
        <f>[1]!MAD(F3:F102)</f>
        <v>2.7200464103320248E-15</v>
      </c>
      <c r="H123">
        <f>[1]!MAD(G3:G102)</f>
        <v>6.1062266354400018E-16</v>
      </c>
      <c r="I123">
        <f>[1]!MAD(H3:H102)</f>
        <v>2.2204460492504898E-15</v>
      </c>
      <c r="J123">
        <f>[1]!MAD(I3:I102)</f>
        <v>4.9960036108152239E-16</v>
      </c>
      <c r="K123">
        <f>[1]!MAD(J3:J102)</f>
        <v>2.2204460492504898E-15</v>
      </c>
      <c r="L123">
        <f>[1]!MAD(K3:K102)</f>
        <v>7.2164496600647797E-16</v>
      </c>
      <c r="M123">
        <f>[1]!MAD(L3:L102)</f>
        <v>1.9428902930944783E-15</v>
      </c>
      <c r="N123">
        <f>[1]!MAD(M3:M102)</f>
        <v>6.6613381477600269E-16</v>
      </c>
      <c r="O123">
        <f>[1]!MAD(N3:N102)</f>
        <v>2.109423746788479E-15</v>
      </c>
      <c r="P123">
        <f>[1]!MAD(O3:O102)</f>
        <v>7.7715611723798823E-16</v>
      </c>
      <c r="Q123">
        <f>[1]!MAD(P3:P102)</f>
        <v>2.1649348980184999E-15</v>
      </c>
      <c r="R123">
        <f>[1]!MAD(Q3:Q102)</f>
        <v>5.5511151231248992E-16</v>
      </c>
      <c r="S123">
        <f>[1]!MAD(R3:R102)</f>
        <v>2.0539125955564891E-15</v>
      </c>
      <c r="T123">
        <f>[1]!MAD(S3:S102)</f>
        <v>5.5511151231202291E-16</v>
      </c>
      <c r="U123">
        <f>[1]!MAD(T3:T102)</f>
        <v>2.0539125955564891E-15</v>
      </c>
      <c r="V123">
        <f>[1]!MAD(U3:U102)</f>
        <v>7.7715611723798823E-16</v>
      </c>
      <c r="W123">
        <f>[1]!MAD(V3:V102)</f>
        <v>5.4400928206635069E-15</v>
      </c>
      <c r="X123">
        <f>[1]!MAD(W3:W102)</f>
        <v>1.1102230246299528E-16</v>
      </c>
      <c r="Y123">
        <f>[1]!MAD(X3:X102)</f>
        <v>6.1062266354451767E-16</v>
      </c>
      <c r="Z123">
        <f>[1]!MAD(Y3:Y102)</f>
        <v>5.4400928206635069E-15</v>
      </c>
      <c r="AA123">
        <f>[1]!MAD(Z3:Z102)</f>
        <v>1.1102230246299528E-16</v>
      </c>
      <c r="AB123" s="20">
        <f>[1]!MAD(AA3:AA102)</f>
        <v>7.7715611723798823E-16</v>
      </c>
      <c r="AC123" s="20">
        <f>[1]!MAD(AB3:AB102)</f>
        <v>4.7184478546570036E-15</v>
      </c>
      <c r="AD123" s="20">
        <f>[1]!MAD(AC3:AC102)</f>
        <v>1.1102230246201078E-16</v>
      </c>
      <c r="AE123">
        <f>[1]!MAD(AD3:AD102)</f>
        <v>8.8817841969999901E-16</v>
      </c>
      <c r="AF123">
        <f>[1]!MAD(AE3:AE102)</f>
        <v>5.4400928206635069E-15</v>
      </c>
      <c r="AG123">
        <f>[1]!MAD(AF3:AF102)</f>
        <v>1.1102230246299528E-16</v>
      </c>
      <c r="AH123">
        <f>[1]!MAD(AG3:AG102)</f>
        <v>8.8817841969999901E-16</v>
      </c>
      <c r="AI123">
        <f>[1]!MAD(AH3:AH102)</f>
        <v>5.4400928206635069E-15</v>
      </c>
      <c r="AJ123">
        <f>[1]!MAD(AI3:AI102)</f>
        <v>1.1102230246299528E-16</v>
      </c>
      <c r="AL123" t="s">
        <v>21</v>
      </c>
      <c r="AM123" t="s">
        <v>30</v>
      </c>
      <c r="AN123" t="s">
        <v>30</v>
      </c>
      <c r="AO123" t="s">
        <v>30</v>
      </c>
      <c r="AP123" t="s">
        <v>30</v>
      </c>
      <c r="AQ123" t="s">
        <v>30</v>
      </c>
      <c r="AR123" t="s">
        <v>30</v>
      </c>
      <c r="AS123">
        <f>G84</f>
        <v>1.20237153566904E-13</v>
      </c>
      <c r="AT123" t="s">
        <v>30</v>
      </c>
      <c r="AU123" t="s">
        <v>30</v>
      </c>
      <c r="AV123" t="s">
        <v>30</v>
      </c>
      <c r="AW123" t="s">
        <v>30</v>
      </c>
      <c r="AX123" t="s">
        <v>30</v>
      </c>
      <c r="AY123" t="s">
        <v>30</v>
      </c>
      <c r="AZ123" t="s">
        <v>30</v>
      </c>
      <c r="BA123" t="s">
        <v>30</v>
      </c>
      <c r="BB123">
        <f>P28</f>
        <v>1.23123733430929E-13</v>
      </c>
      <c r="BC123" t="s">
        <v>30</v>
      </c>
      <c r="BD123" t="s">
        <v>30</v>
      </c>
      <c r="BE123" t="s">
        <v>30</v>
      </c>
      <c r="BF123" t="s">
        <v>30</v>
      </c>
      <c r="BG123" t="s">
        <v>30</v>
      </c>
      <c r="BH123">
        <f>V56</f>
        <v>1.2745360322696701E-13</v>
      </c>
      <c r="BI123" t="s">
        <v>30</v>
      </c>
      <c r="BJ123" t="s">
        <v>30</v>
      </c>
      <c r="BK123">
        <f>Y56</f>
        <v>1.2745360322696701E-13</v>
      </c>
      <c r="BL123" t="s">
        <v>30</v>
      </c>
      <c r="BM123">
        <f>AA43</f>
        <v>1.20237153566904E-13</v>
      </c>
      <c r="BN123">
        <f>AB56</f>
        <v>1.37445610448594E-13</v>
      </c>
      <c r="BO123" t="s">
        <v>30</v>
      </c>
      <c r="BP123" t="s">
        <v>30</v>
      </c>
      <c r="BQ123">
        <f>AE56</f>
        <v>1.2745360322696701E-13</v>
      </c>
      <c r="BR123" t="s">
        <v>30</v>
      </c>
      <c r="BS123" t="s">
        <v>30</v>
      </c>
      <c r="BT123">
        <f>AH56</f>
        <v>1.2745360322696701E-13</v>
      </c>
      <c r="BU123" t="s">
        <v>30</v>
      </c>
    </row>
    <row r="124" spans="1:110" x14ac:dyDescent="0.45">
      <c r="A124" s="1" t="s">
        <v>18</v>
      </c>
      <c r="B124" s="1">
        <f>[1]!IQR(A3:A102,FALSE)</f>
        <v>1.2490009027027457E-15</v>
      </c>
      <c r="C124" s="1">
        <f>[1]!IQR(B3:B102,FALSE)</f>
        <v>4.7739590058879964E-15</v>
      </c>
      <c r="D124" s="1">
        <f>[1]!IQR(C3:C102,FALSE)</f>
        <v>1.3322676295499859E-15</v>
      </c>
      <c r="E124" s="1">
        <f>[1]!IQR(D3:D102,FALSE)</f>
        <v>4.2743586448067517E-15</v>
      </c>
      <c r="F124" s="1">
        <f>[1]!IQR(E3:E102,FALSE)</f>
        <v>1.3322676295500111E-15</v>
      </c>
      <c r="G124" s="1">
        <f>[1]!IQR(F3:F102,FALSE)</f>
        <v>5.8009153036667711E-15</v>
      </c>
      <c r="H124" s="1">
        <f>[1]!IQR(G3:G102,FALSE)</f>
        <v>1.249000902702771E-15</v>
      </c>
      <c r="I124" s="1">
        <f>[1]!IQR(H3:H102,FALSE)</f>
        <v>4.8017145815037516E-15</v>
      </c>
      <c r="J124" s="1">
        <f>[1]!IQR(I3:I102,FALSE)</f>
        <v>9.9920072216198455E-16</v>
      </c>
      <c r="K124" s="1">
        <f>[1]!IQR(J3:J102,FALSE)</f>
        <v>4.8017145815037516E-15</v>
      </c>
      <c r="L124" s="1">
        <f>[1]!IQR(K3:K102,FALSE)</f>
        <v>1.4432899320130064E-15</v>
      </c>
      <c r="M124" s="1">
        <f>[1]!IQR(L3:L102,FALSE)</f>
        <v>4.0245584642664954E-15</v>
      </c>
      <c r="N124" s="1">
        <f>[1]!IQR(M3:M102,FALSE)</f>
        <v>1.2490009027035031E-15</v>
      </c>
      <c r="O124" s="1">
        <f>[1]!IQR(N3:N102,FALSE)</f>
        <v>4.3021142204230117E-15</v>
      </c>
      <c r="P124" s="1">
        <f>[1]!IQR(O3:O102,FALSE)</f>
        <v>1.6930901125537424E-15</v>
      </c>
      <c r="Q124" s="1">
        <f>[1]!IQR(P3:P102,FALSE)</f>
        <v>4.3853809472692674E-15</v>
      </c>
      <c r="R124" s="1">
        <f>[1]!IQR(Q3:Q102,FALSE)</f>
        <v>9.992007221629943E-16</v>
      </c>
      <c r="S124" s="1">
        <f>[1]!IQR(R3:R102,FALSE)</f>
        <v>4.0245584642664954E-15</v>
      </c>
      <c r="T124" s="1">
        <f>[1]!IQR(S3:S102,FALSE)</f>
        <v>1.0269562977777649E-15</v>
      </c>
      <c r="U124" s="1">
        <f>[1]!IQR(T3:T102,FALSE)</f>
        <v>4.0245584642664954E-15</v>
      </c>
      <c r="V124" s="1">
        <f>[1]!IQR(U3:U102,FALSE)</f>
        <v>1.4710455076287616E-15</v>
      </c>
      <c r="W124" s="1">
        <f>[1]!IQR(V3:V102,FALSE)</f>
        <v>1.124100812432976E-14</v>
      </c>
      <c r="X124" s="1">
        <f>[1]!IQR(W3:W102,FALSE)</f>
        <v>3.3306690738800135E-16</v>
      </c>
      <c r="Y124" s="1">
        <f>[1]!IQR(X3:X102,FALSE)</f>
        <v>1.2212453270880004E-15</v>
      </c>
      <c r="Z124" s="1">
        <f>[1]!IQR(Y3:Y102,FALSE)</f>
        <v>1.124100812432976E-14</v>
      </c>
      <c r="AA124" s="1">
        <f>[1]!IQR(Z3:Z102,FALSE)</f>
        <v>3.3306690738800135E-16</v>
      </c>
      <c r="AB124" s="21">
        <f>[1]!IQR(AA3:AA102,FALSE)</f>
        <v>1.5820678100915044E-15</v>
      </c>
      <c r="AC124" s="21">
        <f>[1]!IQR(AB3:AB102,FALSE)</f>
        <v>9.4368957093137296E-15</v>
      </c>
      <c r="AD124" s="21">
        <f>[1]!IQR(AC3:AC102,FALSE)</f>
        <v>2.2204460492500606E-16</v>
      </c>
      <c r="AE124" s="1">
        <f>[1]!IQR(AD3:AD102,FALSE)</f>
        <v>1.776356839399998E-15</v>
      </c>
      <c r="AF124" s="1">
        <f>[1]!IQR(AE3:AE102,FALSE)</f>
        <v>1.124100812432976E-14</v>
      </c>
      <c r="AG124" s="1">
        <f>[1]!IQR(AF3:AF102,FALSE)</f>
        <v>3.3306690738800135E-16</v>
      </c>
      <c r="AH124" s="1">
        <f>[1]!IQR(AG3:AG102,FALSE)</f>
        <v>1.776356839399998E-15</v>
      </c>
      <c r="AI124" s="1">
        <f>[1]!IQR(AH3:AH102,FALSE)</f>
        <v>1.124100812432976E-14</v>
      </c>
      <c r="AJ124" s="1">
        <f>[1]!IQR(AI3:AI102,FALSE)</f>
        <v>3.3306690738800135E-16</v>
      </c>
      <c r="BB124">
        <f>P56</f>
        <v>1.2778667013435499E-13</v>
      </c>
    </row>
    <row r="125" spans="1:110" x14ac:dyDescent="0.45">
      <c r="AB125" s="20"/>
      <c r="AC125" s="20"/>
      <c r="AD125" s="20"/>
    </row>
    <row r="126" spans="1:110" x14ac:dyDescent="0.45">
      <c r="A126" t="s">
        <v>38</v>
      </c>
    </row>
    <row r="128" spans="1:110" x14ac:dyDescent="0.45">
      <c r="B128" t="str">
        <f>A2</f>
        <v>UF Bitdiff Cbrt</v>
      </c>
      <c r="C128" t="str">
        <f t="shared" ref="C128:AJ128" si="29">B2</f>
        <v>UF BitdiffVA Cbrt</v>
      </c>
      <c r="D128" t="str">
        <f t="shared" si="29"/>
        <v>UF HardLog Cbrt</v>
      </c>
      <c r="E128" t="str">
        <f t="shared" si="29"/>
        <v>UF HardLogVA Cbrt</v>
      </c>
      <c r="F128" t="str">
        <f t="shared" si="29"/>
        <v>UF Log Cbrt</v>
      </c>
      <c r="G128" t="str">
        <f t="shared" si="29"/>
        <v>UF LogVA Cbrt</v>
      </c>
      <c r="H128" t="str">
        <f t="shared" si="29"/>
        <v>UF Mul Cbrt</v>
      </c>
      <c r="I128" t="str">
        <f t="shared" si="29"/>
        <v>UF MulVA Cbrt</v>
      </c>
      <c r="J128" t="str">
        <f t="shared" si="29"/>
        <v>UF NoLog Cbrt</v>
      </c>
      <c r="K128" t="str">
        <f t="shared" si="29"/>
        <v>UF NoLogVA Cbrt</v>
      </c>
      <c r="L128" t="str">
        <f t="shared" si="29"/>
        <v>UFDistr Bitdiff Cbrt</v>
      </c>
      <c r="M128" t="str">
        <f t="shared" si="29"/>
        <v>UFDistr BitdiffVA Cbrt</v>
      </c>
      <c r="N128" t="str">
        <f t="shared" si="29"/>
        <v>UFDistr HardLog Cbrt</v>
      </c>
      <c r="O128" t="str">
        <f t="shared" si="29"/>
        <v>UFDistr HardLogVA Cbrt</v>
      </c>
      <c r="P128" t="str">
        <f t="shared" si="29"/>
        <v>UFDistr Log Cbrt</v>
      </c>
      <c r="Q128" t="str">
        <f t="shared" si="29"/>
        <v>UFDistr LogVA Cbrt</v>
      </c>
      <c r="R128" t="str">
        <f t="shared" si="29"/>
        <v>UFDistr Mul Cbrt</v>
      </c>
      <c r="S128" t="str">
        <f t="shared" si="29"/>
        <v>UFDistr MulVA Cbrt</v>
      </c>
      <c r="T128" t="str">
        <f t="shared" si="29"/>
        <v>UFDistr NoLog Cbrt</v>
      </c>
      <c r="U128" t="str">
        <f t="shared" si="29"/>
        <v>UFDistr NoLogVA Cbrt</v>
      </c>
      <c r="V128" t="str">
        <f t="shared" si="29"/>
        <v>UFCenter Bitdiff Cbrt</v>
      </c>
      <c r="W128" t="str">
        <f t="shared" si="29"/>
        <v>UFCenter BitdiffVA Cbrt</v>
      </c>
      <c r="X128" t="str">
        <f t="shared" si="29"/>
        <v>UFCenter BitdiffFN Cbrt</v>
      </c>
      <c r="Y128" t="str">
        <f t="shared" si="29"/>
        <v>UFCenter HardLog Cbrt</v>
      </c>
      <c r="Z128" t="str">
        <f t="shared" si="29"/>
        <v>UFCenter HardLogVA Cbrt</v>
      </c>
      <c r="AA128" t="str">
        <f t="shared" si="29"/>
        <v>UFCenter HardLogFN Cbrt</v>
      </c>
      <c r="AB128" t="str">
        <f t="shared" si="29"/>
        <v>UFCenter Log Cbrt</v>
      </c>
      <c r="AC128" t="str">
        <f t="shared" si="29"/>
        <v>UFCenter LogVA Cbrt</v>
      </c>
      <c r="AD128" t="str">
        <f t="shared" si="29"/>
        <v>UFCenter LogFN Cbrt</v>
      </c>
      <c r="AE128" t="str">
        <f t="shared" si="29"/>
        <v>UFCenter Mul Cbrt</v>
      </c>
      <c r="AF128" t="str">
        <f t="shared" si="29"/>
        <v>UFCenter MulVA Cbrt</v>
      </c>
      <c r="AG128" t="str">
        <f t="shared" si="29"/>
        <v>UFCenter MulFN Cbrt</v>
      </c>
      <c r="AH128" t="str">
        <f t="shared" si="29"/>
        <v>UFCenter NoLog Cbrt</v>
      </c>
      <c r="AI128" t="str">
        <f t="shared" si="29"/>
        <v>UFCenter NoLogVA Cbrt</v>
      </c>
      <c r="AJ128" t="str">
        <f t="shared" si="29"/>
        <v>UFCenter NoLogFN Cbrt</v>
      </c>
    </row>
    <row r="129" spans="1:37" x14ac:dyDescent="0.45">
      <c r="A129" t="s">
        <v>39</v>
      </c>
      <c r="B129" s="5">
        <f>MEDIAN(A3:A102)</f>
        <v>1.19348975147204E-13</v>
      </c>
      <c r="C129" s="6">
        <f t="shared" ref="C129:AJ129" si="30">MEDIAN(B3:B102)</f>
        <v>1.2800871473927999E-13</v>
      </c>
      <c r="D129" s="6">
        <f t="shared" si="30"/>
        <v>1.1929346399597251E-13</v>
      </c>
      <c r="E129" s="6">
        <f t="shared" si="30"/>
        <v>1.2800871473927999E-13</v>
      </c>
      <c r="F129" s="6">
        <f t="shared" si="30"/>
        <v>1.1857181902996601E-13</v>
      </c>
      <c r="G129" s="6">
        <f t="shared" si="30"/>
        <v>1.2850831510036152E-13</v>
      </c>
      <c r="H129" s="6">
        <f t="shared" si="30"/>
        <v>1.19015908239816E-13</v>
      </c>
      <c r="I129" s="6">
        <f t="shared" si="30"/>
        <v>1.2811973704174299E-13</v>
      </c>
      <c r="J129" s="6">
        <f t="shared" si="30"/>
        <v>1.1907141939104748E-13</v>
      </c>
      <c r="K129" s="6">
        <f t="shared" si="30"/>
        <v>1.2811973704174299E-13</v>
      </c>
      <c r="L129" s="6">
        <f t="shared" si="30"/>
        <v>1.2018164241567249E-13</v>
      </c>
      <c r="M129" s="6">
        <f t="shared" si="30"/>
        <v>1.2639889135357352E-13</v>
      </c>
      <c r="N129" s="6">
        <f t="shared" si="30"/>
        <v>1.20126131264441E-13</v>
      </c>
      <c r="O129" s="6">
        <f t="shared" si="30"/>
        <v>1.2601031329495451E-13</v>
      </c>
      <c r="P129" s="6">
        <f t="shared" si="30"/>
        <v>1.20570220474292E-13</v>
      </c>
      <c r="Q129" s="6">
        <f t="shared" si="30"/>
        <v>1.2762013668066149E-13</v>
      </c>
      <c r="R129" s="6">
        <f t="shared" si="30"/>
        <v>1.1912693054227899E-13</v>
      </c>
      <c r="S129" s="6">
        <f t="shared" si="30"/>
        <v>1.2617684674864849E-13</v>
      </c>
      <c r="T129" s="6">
        <f t="shared" si="30"/>
        <v>1.1890488593735399E-13</v>
      </c>
      <c r="U129" s="6">
        <f t="shared" si="30"/>
        <v>1.2617684674864849E-13</v>
      </c>
      <c r="V129" s="6">
        <f t="shared" si="30"/>
        <v>1.2001510896197899E-13</v>
      </c>
      <c r="W129" s="6">
        <f t="shared" si="30"/>
        <v>1.3439249713087449E-13</v>
      </c>
      <c r="X129" s="6">
        <f t="shared" si="30"/>
        <v>1.19348975147204E-13</v>
      </c>
      <c r="Y129" s="6">
        <f t="shared" si="30"/>
        <v>1.2018164241567249E-13</v>
      </c>
      <c r="Z129" s="6">
        <f t="shared" si="30"/>
        <v>1.3439249713087449E-13</v>
      </c>
      <c r="AA129" s="6">
        <f t="shared" si="30"/>
        <v>1.19348975147204E-13</v>
      </c>
      <c r="AB129" s="6">
        <f t="shared" si="30"/>
        <v>1.2034817586936601E-13</v>
      </c>
      <c r="AC129" s="6">
        <f t="shared" si="30"/>
        <v>1.3522516439934399E-13</v>
      </c>
      <c r="AD129" s="6">
        <f t="shared" si="30"/>
        <v>1.19348975147204E-13</v>
      </c>
      <c r="AE129" s="6">
        <f t="shared" si="30"/>
        <v>1.2001510896197899E-13</v>
      </c>
      <c r="AF129" s="6">
        <f t="shared" si="30"/>
        <v>1.3439249713087449E-13</v>
      </c>
      <c r="AG129" s="6">
        <f t="shared" si="30"/>
        <v>1.19348975147204E-13</v>
      </c>
      <c r="AH129" s="6">
        <f t="shared" si="30"/>
        <v>1.2001510896197899E-13</v>
      </c>
      <c r="AI129" s="6">
        <f t="shared" si="30"/>
        <v>1.3439249713087449E-13</v>
      </c>
      <c r="AJ129" s="7">
        <f t="shared" si="30"/>
        <v>1.19348975147204E-13</v>
      </c>
    </row>
    <row r="130" spans="1:37" x14ac:dyDescent="0.45">
      <c r="A130" t="s">
        <v>40</v>
      </c>
      <c r="B130" s="8">
        <f>[1]!RANK_SUM(A3:AI102, 1,1)</f>
        <v>175050</v>
      </c>
      <c r="C130" s="9">
        <f>[1]!RANK_SUM(A3:AI102, 2,1)</f>
        <v>175050</v>
      </c>
      <c r="D130" s="9">
        <f>[1]!RANK_SUM(A3:AI102, 3,1)</f>
        <v>175050</v>
      </c>
      <c r="E130" s="9">
        <f>[1]!RANK_SUM(A3:AI102, 4,1)</f>
        <v>175050</v>
      </c>
      <c r="F130" s="9">
        <f>[1]!RANK_SUM(A3:AI102, 5,1)</f>
        <v>175050</v>
      </c>
      <c r="G130" s="9">
        <f>[1]!RANK_SUM(A3:AI102, 6,1)</f>
        <v>175050</v>
      </c>
      <c r="H130" s="9">
        <f>[1]!RANK_SUM(A3:AI102, 7,1)</f>
        <v>175050</v>
      </c>
      <c r="I130" s="9">
        <f>[1]!RANK_SUM(A3:AI102, 8,1)</f>
        <v>175050</v>
      </c>
      <c r="J130" s="9">
        <f>[1]!RANK_SUM(A3:AI102, 9,1)</f>
        <v>175050</v>
      </c>
      <c r="K130" s="9">
        <f>[1]!RANK_SUM(A3:AI102, 10,1)</f>
        <v>175050</v>
      </c>
      <c r="L130" s="9">
        <f>[1]!RANK_SUM(A3:AI102, 11,1)</f>
        <v>175050</v>
      </c>
      <c r="M130" s="9">
        <f>[1]!RANK_SUM(A3:AI102, 12,1)</f>
        <v>175050</v>
      </c>
      <c r="N130" s="9">
        <f>[1]!RANK_SUM(A3:AI102, 13,1)</f>
        <v>175050</v>
      </c>
      <c r="O130" s="9">
        <f>[1]!RANK_SUM(A3:AI102, 14,1)</f>
        <v>175050</v>
      </c>
      <c r="P130" s="9">
        <f>[1]!RANK_SUM(A3:AI102, 15,1)</f>
        <v>175050</v>
      </c>
      <c r="Q130" s="9">
        <f>[1]!RANK_SUM(A3:AI102, 16,1)</f>
        <v>175050</v>
      </c>
      <c r="R130" s="9">
        <f>[1]!RANK_SUM(A3:AI102, 17,1)</f>
        <v>175050</v>
      </c>
      <c r="S130" s="9">
        <f>[1]!RANK_SUM(A3:AI102, 18,1)</f>
        <v>175050</v>
      </c>
      <c r="T130" s="9">
        <f>[1]!RANK_SUM(A3:AI102, 19,1)</f>
        <v>175050</v>
      </c>
      <c r="U130" s="9">
        <f>[1]!RANK_SUM(A3:AI102, 20,1)</f>
        <v>175050</v>
      </c>
      <c r="V130" s="9">
        <f>[1]!RANK_SUM(A3:AI102, 21,1)</f>
        <v>175050</v>
      </c>
      <c r="W130" s="9">
        <f>[1]!RANK_SUM(A3:AI102, 22,1)</f>
        <v>175050</v>
      </c>
      <c r="X130" s="9">
        <f>[1]!RANK_SUM(A3:AI102, 23,1)</f>
        <v>175050</v>
      </c>
      <c r="Y130" s="9">
        <f>[1]!RANK_SUM(A3:AI102, 24,1)</f>
        <v>175050</v>
      </c>
      <c r="Z130" s="9">
        <f>[1]!RANK_SUM(A3:AI102, 25,1)</f>
        <v>175050</v>
      </c>
      <c r="AA130" s="9">
        <f>[1]!RANK_SUM(A3:AI102, 26,1)</f>
        <v>175050</v>
      </c>
      <c r="AB130" s="9">
        <f>[1]!RANK_SUM(A3:AI102, 27,1)</f>
        <v>175050</v>
      </c>
      <c r="AC130" s="9">
        <f>[1]!RANK_SUM(A3:AI102, 28,1)</f>
        <v>175050</v>
      </c>
      <c r="AD130" s="9">
        <f>[1]!RANK_SUM(A3:AI102, 29,1)</f>
        <v>175050</v>
      </c>
      <c r="AE130" s="9">
        <f>[1]!RANK_SUM(A3:AI102, 30,1)</f>
        <v>175050</v>
      </c>
      <c r="AF130" s="9">
        <f>[1]!RANK_SUM(A3:AI102, 31,1)</f>
        <v>175050</v>
      </c>
      <c r="AG130" s="9">
        <f>[1]!RANK_SUM(A3:AI102, 32,1)</f>
        <v>175050</v>
      </c>
      <c r="AH130" s="9">
        <f>[1]!RANK_SUM(A3:AI102, 33,1)</f>
        <v>175050</v>
      </c>
      <c r="AI130" s="9">
        <f>[1]!RANK_SUM(A3:AI102, 34,1)</f>
        <v>175050</v>
      </c>
      <c r="AJ130" s="10">
        <f>[1]!RANK_SUM(A3:AI102, 35,1)</f>
        <v>175050</v>
      </c>
    </row>
    <row r="131" spans="1:37" x14ac:dyDescent="0.45">
      <c r="A131" t="s">
        <v>41</v>
      </c>
      <c r="B131" s="8">
        <f>COUNT(A3:A102)</f>
        <v>100</v>
      </c>
      <c r="C131" s="9">
        <f t="shared" ref="C131:AJ131" si="31">COUNT(B3:B102)</f>
        <v>100</v>
      </c>
      <c r="D131" s="9">
        <f t="shared" si="31"/>
        <v>100</v>
      </c>
      <c r="E131" s="9">
        <f t="shared" si="31"/>
        <v>100</v>
      </c>
      <c r="F131" s="9">
        <f t="shared" si="31"/>
        <v>100</v>
      </c>
      <c r="G131" s="9">
        <f t="shared" si="31"/>
        <v>100</v>
      </c>
      <c r="H131" s="9">
        <f t="shared" si="31"/>
        <v>100</v>
      </c>
      <c r="I131" s="9">
        <f t="shared" si="31"/>
        <v>100</v>
      </c>
      <c r="J131" s="9">
        <f t="shared" si="31"/>
        <v>100</v>
      </c>
      <c r="K131" s="9">
        <f t="shared" si="31"/>
        <v>100</v>
      </c>
      <c r="L131" s="9">
        <f t="shared" si="31"/>
        <v>100</v>
      </c>
      <c r="M131" s="9">
        <f t="shared" si="31"/>
        <v>100</v>
      </c>
      <c r="N131" s="9">
        <f t="shared" si="31"/>
        <v>100</v>
      </c>
      <c r="O131" s="9">
        <f t="shared" si="31"/>
        <v>100</v>
      </c>
      <c r="P131" s="9">
        <f t="shared" si="31"/>
        <v>100</v>
      </c>
      <c r="Q131" s="9">
        <f t="shared" si="31"/>
        <v>100</v>
      </c>
      <c r="R131" s="9">
        <f t="shared" si="31"/>
        <v>100</v>
      </c>
      <c r="S131" s="9">
        <f t="shared" si="31"/>
        <v>100</v>
      </c>
      <c r="T131" s="9">
        <f t="shared" si="31"/>
        <v>100</v>
      </c>
      <c r="U131" s="9">
        <f t="shared" si="31"/>
        <v>100</v>
      </c>
      <c r="V131" s="9">
        <f t="shared" si="31"/>
        <v>100</v>
      </c>
      <c r="W131" s="9">
        <f t="shared" si="31"/>
        <v>100</v>
      </c>
      <c r="X131" s="9">
        <f t="shared" si="31"/>
        <v>100</v>
      </c>
      <c r="Y131" s="9">
        <f t="shared" si="31"/>
        <v>100</v>
      </c>
      <c r="Z131" s="9">
        <f t="shared" si="31"/>
        <v>100</v>
      </c>
      <c r="AA131" s="9">
        <f t="shared" si="31"/>
        <v>100</v>
      </c>
      <c r="AB131" s="9">
        <f t="shared" si="31"/>
        <v>100</v>
      </c>
      <c r="AC131" s="9">
        <f t="shared" si="31"/>
        <v>100</v>
      </c>
      <c r="AD131" s="9">
        <f t="shared" si="31"/>
        <v>100</v>
      </c>
      <c r="AE131" s="9">
        <f t="shared" si="31"/>
        <v>100</v>
      </c>
      <c r="AF131" s="9">
        <f t="shared" si="31"/>
        <v>100</v>
      </c>
      <c r="AG131" s="9">
        <f t="shared" si="31"/>
        <v>100</v>
      </c>
      <c r="AH131" s="9">
        <f t="shared" si="31"/>
        <v>100</v>
      </c>
      <c r="AI131" s="9">
        <f t="shared" si="31"/>
        <v>100</v>
      </c>
      <c r="AJ131" s="10">
        <f t="shared" si="31"/>
        <v>100</v>
      </c>
      <c r="AK131" s="16">
        <f>SUM(B131:AJ131)</f>
        <v>3500</v>
      </c>
    </row>
    <row r="132" spans="1:37" x14ac:dyDescent="0.45">
      <c r="A132" t="s">
        <v>42</v>
      </c>
      <c r="B132" s="11">
        <f>B130^2/B131</f>
        <v>306425025</v>
      </c>
      <c r="C132" s="12">
        <f t="shared" ref="C132:AJ132" si="32">C130^2/C131</f>
        <v>306425025</v>
      </c>
      <c r="D132" s="12">
        <f t="shared" si="32"/>
        <v>306425025</v>
      </c>
      <c r="E132" s="12">
        <f t="shared" si="32"/>
        <v>306425025</v>
      </c>
      <c r="F132" s="12">
        <f t="shared" si="32"/>
        <v>306425025</v>
      </c>
      <c r="G132" s="12">
        <f t="shared" si="32"/>
        <v>306425025</v>
      </c>
      <c r="H132" s="12">
        <f t="shared" si="32"/>
        <v>306425025</v>
      </c>
      <c r="I132" s="12">
        <f t="shared" si="32"/>
        <v>306425025</v>
      </c>
      <c r="J132" s="12">
        <f t="shared" si="32"/>
        <v>306425025</v>
      </c>
      <c r="K132" s="12">
        <f t="shared" si="32"/>
        <v>306425025</v>
      </c>
      <c r="L132" s="12">
        <f t="shared" si="32"/>
        <v>306425025</v>
      </c>
      <c r="M132" s="12">
        <f t="shared" si="32"/>
        <v>306425025</v>
      </c>
      <c r="N132" s="12">
        <f t="shared" si="32"/>
        <v>306425025</v>
      </c>
      <c r="O132" s="12">
        <f t="shared" si="32"/>
        <v>306425025</v>
      </c>
      <c r="P132" s="12">
        <f t="shared" si="32"/>
        <v>306425025</v>
      </c>
      <c r="Q132" s="12">
        <f t="shared" si="32"/>
        <v>306425025</v>
      </c>
      <c r="R132" s="12">
        <f t="shared" si="32"/>
        <v>306425025</v>
      </c>
      <c r="S132" s="12">
        <f t="shared" si="32"/>
        <v>306425025</v>
      </c>
      <c r="T132" s="12">
        <f t="shared" si="32"/>
        <v>306425025</v>
      </c>
      <c r="U132" s="12">
        <f t="shared" si="32"/>
        <v>306425025</v>
      </c>
      <c r="V132" s="12">
        <f t="shared" si="32"/>
        <v>306425025</v>
      </c>
      <c r="W132" s="12">
        <f t="shared" si="32"/>
        <v>306425025</v>
      </c>
      <c r="X132" s="12">
        <f t="shared" si="32"/>
        <v>306425025</v>
      </c>
      <c r="Y132" s="12">
        <f t="shared" si="32"/>
        <v>306425025</v>
      </c>
      <c r="Z132" s="12">
        <f t="shared" si="32"/>
        <v>306425025</v>
      </c>
      <c r="AA132" s="12">
        <f t="shared" si="32"/>
        <v>306425025</v>
      </c>
      <c r="AB132" s="12">
        <f t="shared" si="32"/>
        <v>306425025</v>
      </c>
      <c r="AC132" s="12">
        <f t="shared" si="32"/>
        <v>306425025</v>
      </c>
      <c r="AD132" s="12">
        <f t="shared" si="32"/>
        <v>306425025</v>
      </c>
      <c r="AE132" s="12">
        <f t="shared" si="32"/>
        <v>306425025</v>
      </c>
      <c r="AF132" s="12">
        <f t="shared" si="32"/>
        <v>306425025</v>
      </c>
      <c r="AG132" s="12">
        <f t="shared" si="32"/>
        <v>306425025</v>
      </c>
      <c r="AH132" s="12">
        <f t="shared" si="32"/>
        <v>306425025</v>
      </c>
      <c r="AI132" s="12">
        <f t="shared" si="32"/>
        <v>306425025</v>
      </c>
      <c r="AJ132" s="13">
        <f t="shared" si="32"/>
        <v>306425025</v>
      </c>
      <c r="AK132" s="17">
        <f>SUM(B132:AJ132)</f>
        <v>10724875875</v>
      </c>
    </row>
    <row r="133" spans="1:37" x14ac:dyDescent="0.45">
      <c r="A133" t="s">
        <v>43</v>
      </c>
      <c r="AK133" s="17">
        <f>12*AK132/(AK131*(AK131+1))-3*(AK131+1)</f>
        <v>0</v>
      </c>
    </row>
    <row r="134" spans="1:37" x14ac:dyDescent="0.45">
      <c r="A134" t="s">
        <v>44</v>
      </c>
      <c r="AK134" s="17">
        <f>AK133/(1-[1]!TiesCorrection(A3:AI102)/(3500*(3500^2-1)))</f>
        <v>0</v>
      </c>
    </row>
    <row r="135" spans="1:37" x14ac:dyDescent="0.45">
      <c r="A135" t="s">
        <v>45</v>
      </c>
      <c r="AK135" s="17">
        <f>COUNTA(B128:AJ128)-1</f>
        <v>34</v>
      </c>
    </row>
    <row r="136" spans="1:37" x14ac:dyDescent="0.45">
      <c r="A136" t="s">
        <v>33</v>
      </c>
      <c r="AK136" s="17">
        <f>_xlfn.CHISQ.DIST.RT(AK134,AK135)</f>
        <v>1</v>
      </c>
    </row>
    <row r="137" spans="1:37" x14ac:dyDescent="0.45">
      <c r="A137" t="s">
        <v>34</v>
      </c>
      <c r="AK137" s="17">
        <v>0.05</v>
      </c>
    </row>
    <row r="138" spans="1:37" x14ac:dyDescent="0.45">
      <c r="A138" t="s">
        <v>46</v>
      </c>
      <c r="AK138" s="18" t="str">
        <f>IF(AK136&lt;AK137,"yes","no")</f>
        <v>no</v>
      </c>
    </row>
  </sheetData>
  <conditionalFormatting sqref="B107:AJ107">
    <cfRule type="top10" dxfId="39" priority="9" bottom="1" rank="1"/>
    <cfRule type="top10" dxfId="38" priority="10" rank="1"/>
  </conditionalFormatting>
  <conditionalFormatting sqref="B109:AJ109">
    <cfRule type="top10" dxfId="37" priority="7" bottom="1" rank="1"/>
    <cfRule type="top10" dxfId="36" priority="8" rank="1"/>
  </conditionalFormatting>
  <conditionalFormatting sqref="B111:AJ111">
    <cfRule type="top10" dxfId="35" priority="5" bottom="1" rank="1"/>
    <cfRule type="top10" dxfId="34" priority="6" rank="1"/>
  </conditionalFormatting>
  <conditionalFormatting sqref="B116:AJ116">
    <cfRule type="top10" dxfId="33" priority="3" bottom="1" rank="1"/>
    <cfRule type="top10" dxfId="32" priority="4" rank="1"/>
  </conditionalFormatting>
  <conditionalFormatting sqref="B117:AJ117">
    <cfRule type="top10" dxfId="31" priority="1" bottom="1" rank="1"/>
    <cfRule type="top10" dxfId="30" priority="2" rank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38"/>
  <sheetViews>
    <sheetView topLeftCell="A85" zoomScale="70" zoomScaleNormal="70" workbookViewId="0">
      <selection activeCell="I41" sqref="I41"/>
    </sheetView>
  </sheetViews>
  <sheetFormatPr defaultRowHeight="14.25" x14ac:dyDescent="0.45"/>
  <sheetData>
    <row r="1" spans="1:35" x14ac:dyDescent="0.45">
      <c r="A1" t="s">
        <v>84</v>
      </c>
    </row>
    <row r="2" spans="1:35" x14ac:dyDescent="0.4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</row>
    <row r="3" spans="1:35" x14ac:dyDescent="0.45">
      <c r="A3">
        <v>18458</v>
      </c>
      <c r="B3">
        <v>2317</v>
      </c>
      <c r="C3">
        <v>32893</v>
      </c>
      <c r="D3">
        <v>2380</v>
      </c>
      <c r="E3">
        <v>29915</v>
      </c>
      <c r="F3">
        <v>2327</v>
      </c>
      <c r="G3">
        <v>2334</v>
      </c>
      <c r="H3">
        <v>2253</v>
      </c>
      <c r="I3">
        <v>3284</v>
      </c>
      <c r="J3">
        <v>2475</v>
      </c>
      <c r="K3">
        <v>4934</v>
      </c>
      <c r="L3">
        <v>2467</v>
      </c>
      <c r="M3">
        <v>4804</v>
      </c>
      <c r="N3">
        <v>2279</v>
      </c>
      <c r="O3">
        <v>4371</v>
      </c>
      <c r="P3">
        <v>2243</v>
      </c>
      <c r="Q3">
        <v>2971</v>
      </c>
      <c r="R3">
        <v>1884</v>
      </c>
      <c r="S3">
        <v>2673</v>
      </c>
      <c r="T3">
        <v>2186</v>
      </c>
      <c r="U3">
        <v>2021</v>
      </c>
      <c r="V3">
        <v>2013</v>
      </c>
      <c r="W3">
        <v>2338</v>
      </c>
      <c r="X3">
        <v>2195</v>
      </c>
      <c r="Y3">
        <v>2313</v>
      </c>
      <c r="Z3">
        <v>2398</v>
      </c>
      <c r="AA3">
        <v>2008</v>
      </c>
      <c r="AB3">
        <v>2312</v>
      </c>
      <c r="AC3">
        <v>2327</v>
      </c>
      <c r="AD3">
        <v>2102</v>
      </c>
      <c r="AE3">
        <v>2004</v>
      </c>
      <c r="AF3">
        <v>2331</v>
      </c>
      <c r="AG3">
        <v>2194</v>
      </c>
      <c r="AH3">
        <v>2319</v>
      </c>
      <c r="AI3">
        <v>2400</v>
      </c>
    </row>
    <row r="4" spans="1:35" x14ac:dyDescent="0.45">
      <c r="A4">
        <v>14975</v>
      </c>
      <c r="B4">
        <v>2628</v>
      </c>
      <c r="C4">
        <v>26527</v>
      </c>
      <c r="D4">
        <v>2183</v>
      </c>
      <c r="E4">
        <v>17481</v>
      </c>
      <c r="F4">
        <v>2481</v>
      </c>
      <c r="G4">
        <v>2946</v>
      </c>
      <c r="H4">
        <v>2273</v>
      </c>
      <c r="I4">
        <v>3504</v>
      </c>
      <c r="J4">
        <v>2375</v>
      </c>
      <c r="K4">
        <v>7349</v>
      </c>
      <c r="L4">
        <v>2278</v>
      </c>
      <c r="M4">
        <v>4388</v>
      </c>
      <c r="N4">
        <v>2388</v>
      </c>
      <c r="O4">
        <v>4540</v>
      </c>
      <c r="P4">
        <v>1841</v>
      </c>
      <c r="Q4">
        <v>2435</v>
      </c>
      <c r="R4">
        <v>2484</v>
      </c>
      <c r="S4">
        <v>3359</v>
      </c>
      <c r="T4">
        <v>2479</v>
      </c>
      <c r="U4">
        <v>2342</v>
      </c>
      <c r="V4">
        <v>2040</v>
      </c>
      <c r="W4">
        <v>5030</v>
      </c>
      <c r="X4">
        <v>2164</v>
      </c>
      <c r="Y4">
        <v>2480</v>
      </c>
      <c r="Z4">
        <v>2458</v>
      </c>
      <c r="AA4">
        <v>1848</v>
      </c>
      <c r="AB4">
        <v>2096</v>
      </c>
      <c r="AC4">
        <v>2217</v>
      </c>
      <c r="AD4">
        <v>2295</v>
      </c>
      <c r="AE4">
        <v>2264</v>
      </c>
      <c r="AF4">
        <v>2478</v>
      </c>
      <c r="AG4">
        <v>2305</v>
      </c>
      <c r="AH4">
        <v>2183</v>
      </c>
      <c r="AI4">
        <v>2325</v>
      </c>
    </row>
    <row r="5" spans="1:35" x14ac:dyDescent="0.45">
      <c r="A5">
        <v>44177</v>
      </c>
      <c r="B5">
        <v>2312</v>
      </c>
      <c r="C5">
        <v>28596</v>
      </c>
      <c r="D5">
        <v>2440</v>
      </c>
      <c r="E5">
        <v>28050</v>
      </c>
      <c r="F5">
        <v>2364</v>
      </c>
      <c r="G5">
        <v>3103</v>
      </c>
      <c r="H5">
        <v>2704</v>
      </c>
      <c r="I5">
        <v>2132</v>
      </c>
      <c r="J5">
        <v>2224</v>
      </c>
      <c r="K5">
        <v>14800</v>
      </c>
      <c r="L5">
        <v>1627</v>
      </c>
      <c r="M5">
        <v>4959</v>
      </c>
      <c r="N5">
        <v>2504</v>
      </c>
      <c r="O5">
        <v>4723</v>
      </c>
      <c r="P5">
        <v>2350</v>
      </c>
      <c r="Q5">
        <v>3386</v>
      </c>
      <c r="R5">
        <v>2209</v>
      </c>
      <c r="S5">
        <v>3360</v>
      </c>
      <c r="T5">
        <v>2523</v>
      </c>
      <c r="U5">
        <v>2220</v>
      </c>
      <c r="V5">
        <v>4651</v>
      </c>
      <c r="W5">
        <v>2587</v>
      </c>
      <c r="X5">
        <v>2423</v>
      </c>
      <c r="Y5">
        <v>2563</v>
      </c>
      <c r="Z5">
        <v>2351</v>
      </c>
      <c r="AA5">
        <v>2334</v>
      </c>
      <c r="AB5">
        <v>2153</v>
      </c>
      <c r="AC5">
        <v>2528</v>
      </c>
      <c r="AD5">
        <v>2372</v>
      </c>
      <c r="AE5">
        <v>2177</v>
      </c>
      <c r="AF5">
        <v>2540</v>
      </c>
      <c r="AG5">
        <v>2357</v>
      </c>
      <c r="AH5">
        <v>2523</v>
      </c>
      <c r="AI5">
        <v>2383</v>
      </c>
    </row>
    <row r="6" spans="1:35" x14ac:dyDescent="0.45">
      <c r="A6">
        <v>37241</v>
      </c>
      <c r="B6">
        <v>2414</v>
      </c>
      <c r="C6">
        <v>23901</v>
      </c>
      <c r="D6">
        <v>2497</v>
      </c>
      <c r="E6">
        <v>39083</v>
      </c>
      <c r="F6">
        <v>2436</v>
      </c>
      <c r="G6">
        <v>2767</v>
      </c>
      <c r="H6">
        <v>2202</v>
      </c>
      <c r="I6">
        <v>2322</v>
      </c>
      <c r="J6">
        <v>2146</v>
      </c>
      <c r="K6">
        <v>17049</v>
      </c>
      <c r="L6">
        <v>2210</v>
      </c>
      <c r="M6">
        <v>7425</v>
      </c>
      <c r="N6">
        <v>2366</v>
      </c>
      <c r="O6">
        <v>7139</v>
      </c>
      <c r="P6">
        <v>2172</v>
      </c>
      <c r="Q6">
        <v>2829</v>
      </c>
      <c r="R6">
        <v>2607</v>
      </c>
      <c r="S6">
        <v>3246</v>
      </c>
      <c r="T6">
        <v>2388</v>
      </c>
      <c r="U6">
        <v>2636</v>
      </c>
      <c r="V6">
        <v>2125</v>
      </c>
      <c r="W6">
        <v>2436</v>
      </c>
      <c r="X6">
        <v>2116</v>
      </c>
      <c r="Y6">
        <v>2269</v>
      </c>
      <c r="Z6">
        <v>2350</v>
      </c>
      <c r="AA6">
        <v>2101</v>
      </c>
      <c r="AB6">
        <v>2286</v>
      </c>
      <c r="AC6">
        <v>2442</v>
      </c>
      <c r="AD6">
        <v>2136</v>
      </c>
      <c r="AE6">
        <v>2130</v>
      </c>
      <c r="AF6">
        <v>2443</v>
      </c>
      <c r="AG6">
        <v>2139</v>
      </c>
      <c r="AH6">
        <v>2291</v>
      </c>
      <c r="AI6">
        <v>2250</v>
      </c>
    </row>
    <row r="7" spans="1:35" x14ac:dyDescent="0.45">
      <c r="A7">
        <v>29084</v>
      </c>
      <c r="B7">
        <v>2358</v>
      </c>
      <c r="C7">
        <v>22108</v>
      </c>
      <c r="D7">
        <v>2366</v>
      </c>
      <c r="E7">
        <v>20687</v>
      </c>
      <c r="F7">
        <v>2517</v>
      </c>
      <c r="G7">
        <v>2905</v>
      </c>
      <c r="H7">
        <v>2376</v>
      </c>
      <c r="I7">
        <v>3013</v>
      </c>
      <c r="J7">
        <v>2335</v>
      </c>
      <c r="K7">
        <v>5539</v>
      </c>
      <c r="L7">
        <v>2724</v>
      </c>
      <c r="M7">
        <v>5712</v>
      </c>
      <c r="N7">
        <v>2522</v>
      </c>
      <c r="O7">
        <v>5473</v>
      </c>
      <c r="P7">
        <v>4779</v>
      </c>
      <c r="Q7">
        <v>3533</v>
      </c>
      <c r="R7">
        <v>2501</v>
      </c>
      <c r="S7">
        <v>3480</v>
      </c>
      <c r="T7">
        <v>2458</v>
      </c>
      <c r="U7">
        <v>2158</v>
      </c>
      <c r="V7">
        <v>2259</v>
      </c>
      <c r="W7">
        <v>2358</v>
      </c>
      <c r="X7">
        <v>2381</v>
      </c>
      <c r="Y7">
        <v>2170</v>
      </c>
      <c r="Z7">
        <v>2645</v>
      </c>
      <c r="AA7">
        <v>1470</v>
      </c>
      <c r="AB7">
        <v>1859</v>
      </c>
      <c r="AC7">
        <v>2457</v>
      </c>
      <c r="AD7">
        <v>2255</v>
      </c>
      <c r="AE7">
        <v>2231</v>
      </c>
      <c r="AF7">
        <v>2358</v>
      </c>
      <c r="AG7">
        <v>2377</v>
      </c>
      <c r="AH7">
        <v>2309</v>
      </c>
      <c r="AI7">
        <v>2571</v>
      </c>
    </row>
    <row r="8" spans="1:35" x14ac:dyDescent="0.45">
      <c r="A8">
        <v>23525</v>
      </c>
      <c r="B8">
        <v>2411</v>
      </c>
      <c r="C8">
        <v>21629</v>
      </c>
      <c r="D8">
        <v>2404</v>
      </c>
      <c r="E8">
        <v>21944</v>
      </c>
      <c r="F8">
        <v>2467</v>
      </c>
      <c r="G8">
        <v>3033</v>
      </c>
      <c r="H8">
        <v>2653</v>
      </c>
      <c r="I8">
        <v>2937</v>
      </c>
      <c r="J8">
        <v>2371</v>
      </c>
      <c r="K8">
        <v>5456</v>
      </c>
      <c r="L8">
        <v>2641</v>
      </c>
      <c r="M8">
        <v>8210</v>
      </c>
      <c r="N8">
        <v>2494</v>
      </c>
      <c r="O8">
        <v>5286</v>
      </c>
      <c r="P8">
        <v>1669</v>
      </c>
      <c r="Q8">
        <v>2409</v>
      </c>
      <c r="R8">
        <v>2818</v>
      </c>
      <c r="S8">
        <v>3666</v>
      </c>
      <c r="T8">
        <v>2507</v>
      </c>
      <c r="U8">
        <v>2514</v>
      </c>
      <c r="V8">
        <v>2337</v>
      </c>
      <c r="W8">
        <v>2507</v>
      </c>
      <c r="X8">
        <v>2426</v>
      </c>
      <c r="Y8">
        <v>4873</v>
      </c>
      <c r="Z8">
        <v>2553</v>
      </c>
      <c r="AA8">
        <v>2432</v>
      </c>
      <c r="AB8">
        <v>2330</v>
      </c>
      <c r="AC8">
        <v>2507</v>
      </c>
      <c r="AD8">
        <v>2478</v>
      </c>
      <c r="AE8">
        <v>2347</v>
      </c>
      <c r="AF8">
        <v>2507</v>
      </c>
      <c r="AG8">
        <v>2424</v>
      </c>
      <c r="AH8">
        <v>2336</v>
      </c>
      <c r="AI8">
        <v>2452</v>
      </c>
    </row>
    <row r="9" spans="1:35" x14ac:dyDescent="0.45">
      <c r="A9">
        <v>15516</v>
      </c>
      <c r="B9">
        <v>2312</v>
      </c>
      <c r="C9">
        <v>9264</v>
      </c>
      <c r="D9">
        <v>2321</v>
      </c>
      <c r="E9">
        <v>7984</v>
      </c>
      <c r="F9">
        <v>2494</v>
      </c>
      <c r="G9">
        <v>2322</v>
      </c>
      <c r="H9">
        <v>2375</v>
      </c>
      <c r="I9">
        <v>2922</v>
      </c>
      <c r="J9">
        <v>2418</v>
      </c>
      <c r="K9">
        <v>4931</v>
      </c>
      <c r="L9">
        <v>2506</v>
      </c>
      <c r="M9">
        <v>3986</v>
      </c>
      <c r="N9">
        <v>3101</v>
      </c>
      <c r="O9">
        <v>4711</v>
      </c>
      <c r="P9">
        <v>2201</v>
      </c>
      <c r="Q9">
        <v>2979</v>
      </c>
      <c r="R9">
        <v>2908</v>
      </c>
      <c r="S9">
        <v>3313</v>
      </c>
      <c r="T9">
        <v>2415</v>
      </c>
      <c r="U9">
        <v>2430</v>
      </c>
      <c r="V9">
        <v>2394</v>
      </c>
      <c r="W9">
        <v>2430</v>
      </c>
      <c r="X9">
        <v>2468</v>
      </c>
      <c r="Y9">
        <v>2413</v>
      </c>
      <c r="Z9">
        <v>2498</v>
      </c>
      <c r="AA9">
        <v>2034</v>
      </c>
      <c r="AB9">
        <v>2440</v>
      </c>
      <c r="AC9">
        <v>2418</v>
      </c>
      <c r="AD9">
        <v>2444</v>
      </c>
      <c r="AE9">
        <v>2409</v>
      </c>
      <c r="AF9">
        <v>2422</v>
      </c>
      <c r="AG9">
        <v>2485</v>
      </c>
      <c r="AH9">
        <v>2427</v>
      </c>
      <c r="AI9">
        <v>2424</v>
      </c>
    </row>
    <row r="10" spans="1:35" x14ac:dyDescent="0.45">
      <c r="A10">
        <v>25024</v>
      </c>
      <c r="B10">
        <v>2482</v>
      </c>
      <c r="C10">
        <v>16703</v>
      </c>
      <c r="D10">
        <v>2362</v>
      </c>
      <c r="E10">
        <v>33364</v>
      </c>
      <c r="F10">
        <v>3055</v>
      </c>
      <c r="G10">
        <v>1674</v>
      </c>
      <c r="H10">
        <v>1864</v>
      </c>
      <c r="I10">
        <v>3002</v>
      </c>
      <c r="J10">
        <v>2210</v>
      </c>
      <c r="K10">
        <v>4700</v>
      </c>
      <c r="L10">
        <v>2305</v>
      </c>
      <c r="M10">
        <v>5211</v>
      </c>
      <c r="N10">
        <v>2388</v>
      </c>
      <c r="O10">
        <v>4500</v>
      </c>
      <c r="P10">
        <v>2202</v>
      </c>
      <c r="Q10">
        <v>3032</v>
      </c>
      <c r="R10">
        <v>2474</v>
      </c>
      <c r="S10">
        <v>3250</v>
      </c>
      <c r="T10">
        <v>2187</v>
      </c>
      <c r="U10">
        <v>2270</v>
      </c>
      <c r="V10">
        <v>2146</v>
      </c>
      <c r="W10">
        <v>2189</v>
      </c>
      <c r="X10">
        <v>2149</v>
      </c>
      <c r="Y10">
        <v>2187</v>
      </c>
      <c r="Z10">
        <v>2432</v>
      </c>
      <c r="AA10">
        <v>1980</v>
      </c>
      <c r="AB10">
        <v>1969</v>
      </c>
      <c r="AC10">
        <v>2187</v>
      </c>
      <c r="AD10">
        <v>2251</v>
      </c>
      <c r="AE10">
        <v>4171</v>
      </c>
      <c r="AF10">
        <v>2210</v>
      </c>
      <c r="AG10">
        <v>2327</v>
      </c>
      <c r="AH10">
        <v>2138</v>
      </c>
      <c r="AI10">
        <v>2351</v>
      </c>
    </row>
    <row r="11" spans="1:35" x14ac:dyDescent="0.45">
      <c r="A11">
        <v>14743</v>
      </c>
      <c r="B11">
        <v>2436</v>
      </c>
      <c r="C11">
        <v>34724</v>
      </c>
      <c r="D11">
        <v>2359</v>
      </c>
      <c r="E11">
        <v>21772</v>
      </c>
      <c r="F11">
        <v>2501</v>
      </c>
      <c r="G11">
        <v>2860</v>
      </c>
      <c r="H11">
        <v>2461</v>
      </c>
      <c r="I11">
        <v>2875</v>
      </c>
      <c r="J11">
        <v>2464</v>
      </c>
      <c r="K11">
        <v>7698</v>
      </c>
      <c r="L11">
        <v>2543</v>
      </c>
      <c r="M11">
        <v>4267</v>
      </c>
      <c r="N11">
        <v>2560</v>
      </c>
      <c r="O11">
        <v>5191</v>
      </c>
      <c r="P11">
        <v>2724</v>
      </c>
      <c r="Q11">
        <v>3240</v>
      </c>
      <c r="R11">
        <v>2592</v>
      </c>
      <c r="S11">
        <v>3544</v>
      </c>
      <c r="T11">
        <v>2474</v>
      </c>
      <c r="U11">
        <v>2454</v>
      </c>
      <c r="V11">
        <v>2295</v>
      </c>
      <c r="W11">
        <v>2488</v>
      </c>
      <c r="X11">
        <v>2541</v>
      </c>
      <c r="Y11">
        <v>2368</v>
      </c>
      <c r="Z11">
        <v>2425</v>
      </c>
      <c r="AA11">
        <v>1475</v>
      </c>
      <c r="AB11">
        <v>1861</v>
      </c>
      <c r="AC11">
        <v>2374</v>
      </c>
      <c r="AD11">
        <v>1627</v>
      </c>
      <c r="AE11">
        <v>2364</v>
      </c>
      <c r="AF11">
        <v>4835</v>
      </c>
      <c r="AG11">
        <v>2325</v>
      </c>
      <c r="AH11">
        <v>2285</v>
      </c>
      <c r="AI11">
        <v>2573</v>
      </c>
    </row>
    <row r="12" spans="1:35" x14ac:dyDescent="0.45">
      <c r="A12">
        <v>22925</v>
      </c>
      <c r="B12">
        <v>2524</v>
      </c>
      <c r="C12">
        <v>13716</v>
      </c>
      <c r="D12">
        <v>2259</v>
      </c>
      <c r="E12">
        <v>13612</v>
      </c>
      <c r="F12">
        <v>2508</v>
      </c>
      <c r="G12">
        <v>3225</v>
      </c>
      <c r="H12">
        <v>2409</v>
      </c>
      <c r="I12">
        <v>3093</v>
      </c>
      <c r="J12">
        <v>2314</v>
      </c>
      <c r="K12">
        <v>5789</v>
      </c>
      <c r="L12">
        <v>2956</v>
      </c>
      <c r="M12">
        <v>4201</v>
      </c>
      <c r="N12">
        <v>2275</v>
      </c>
      <c r="O12">
        <v>4961</v>
      </c>
      <c r="P12">
        <v>2389</v>
      </c>
      <c r="Q12">
        <v>3151</v>
      </c>
      <c r="R12">
        <v>2865</v>
      </c>
      <c r="S12">
        <v>3343</v>
      </c>
      <c r="T12">
        <v>2475</v>
      </c>
      <c r="U12">
        <v>2312</v>
      </c>
      <c r="V12">
        <v>2227</v>
      </c>
      <c r="W12">
        <v>2473</v>
      </c>
      <c r="X12">
        <v>2318</v>
      </c>
      <c r="Y12">
        <v>2288</v>
      </c>
      <c r="Z12">
        <v>2434</v>
      </c>
      <c r="AA12">
        <v>1612</v>
      </c>
      <c r="AB12">
        <v>1978</v>
      </c>
      <c r="AC12">
        <v>2233</v>
      </c>
      <c r="AD12">
        <v>1796</v>
      </c>
      <c r="AE12">
        <v>2220</v>
      </c>
      <c r="AF12">
        <v>2500</v>
      </c>
      <c r="AG12">
        <v>2438</v>
      </c>
      <c r="AH12">
        <v>2216</v>
      </c>
      <c r="AI12">
        <v>2319</v>
      </c>
    </row>
    <row r="13" spans="1:35" x14ac:dyDescent="0.45">
      <c r="A13">
        <v>14467</v>
      </c>
      <c r="B13">
        <v>2423</v>
      </c>
      <c r="C13">
        <v>17739</v>
      </c>
      <c r="D13">
        <v>2581</v>
      </c>
      <c r="E13">
        <v>20327</v>
      </c>
      <c r="F13">
        <v>3940</v>
      </c>
      <c r="G13">
        <v>2989</v>
      </c>
      <c r="H13">
        <v>2438</v>
      </c>
      <c r="I13">
        <v>3278</v>
      </c>
      <c r="J13">
        <v>2518</v>
      </c>
      <c r="K13">
        <v>5049</v>
      </c>
      <c r="L13">
        <v>2568</v>
      </c>
      <c r="M13">
        <v>6723</v>
      </c>
      <c r="N13">
        <v>2895</v>
      </c>
      <c r="O13">
        <v>5100</v>
      </c>
      <c r="P13">
        <v>2417</v>
      </c>
      <c r="Q13">
        <v>3496</v>
      </c>
      <c r="R13">
        <v>2058</v>
      </c>
      <c r="S13">
        <v>2527</v>
      </c>
      <c r="T13">
        <v>2413</v>
      </c>
      <c r="U13">
        <v>2075</v>
      </c>
      <c r="V13">
        <v>2052</v>
      </c>
      <c r="W13">
        <v>2196</v>
      </c>
      <c r="X13">
        <v>2575</v>
      </c>
      <c r="Y13">
        <v>2130</v>
      </c>
      <c r="Z13">
        <v>2492</v>
      </c>
      <c r="AA13">
        <v>1966</v>
      </c>
      <c r="AB13">
        <v>2146</v>
      </c>
      <c r="AC13">
        <v>2359</v>
      </c>
      <c r="AD13">
        <v>2320</v>
      </c>
      <c r="AE13">
        <v>1939</v>
      </c>
      <c r="AF13">
        <v>2327</v>
      </c>
      <c r="AG13">
        <v>2376</v>
      </c>
      <c r="AH13">
        <v>2163</v>
      </c>
      <c r="AI13">
        <v>2363</v>
      </c>
    </row>
    <row r="14" spans="1:35" x14ac:dyDescent="0.45">
      <c r="A14">
        <v>14227</v>
      </c>
      <c r="B14">
        <v>2415</v>
      </c>
      <c r="C14">
        <v>20307</v>
      </c>
      <c r="D14">
        <v>2067</v>
      </c>
      <c r="E14">
        <v>26099</v>
      </c>
      <c r="F14">
        <v>2468</v>
      </c>
      <c r="G14">
        <v>2828</v>
      </c>
      <c r="H14">
        <v>2452</v>
      </c>
      <c r="I14">
        <v>3264</v>
      </c>
      <c r="J14">
        <v>2343</v>
      </c>
      <c r="K14">
        <v>4311</v>
      </c>
      <c r="L14">
        <v>2358</v>
      </c>
      <c r="M14">
        <v>4061</v>
      </c>
      <c r="N14">
        <v>2488</v>
      </c>
      <c r="O14">
        <v>4426</v>
      </c>
      <c r="P14">
        <v>1708</v>
      </c>
      <c r="Q14">
        <v>2203</v>
      </c>
      <c r="R14">
        <v>2426</v>
      </c>
      <c r="S14">
        <v>3145</v>
      </c>
      <c r="T14">
        <v>2210</v>
      </c>
      <c r="U14">
        <v>2318</v>
      </c>
      <c r="V14">
        <v>2146</v>
      </c>
      <c r="W14">
        <v>2478</v>
      </c>
      <c r="X14">
        <v>2784</v>
      </c>
      <c r="Y14">
        <v>2167</v>
      </c>
      <c r="Z14">
        <v>2383</v>
      </c>
      <c r="AA14">
        <v>2241</v>
      </c>
      <c r="AB14">
        <v>1974</v>
      </c>
      <c r="AC14">
        <v>2462</v>
      </c>
      <c r="AD14">
        <v>2316</v>
      </c>
      <c r="AE14">
        <v>2054</v>
      </c>
      <c r="AF14">
        <v>2446</v>
      </c>
      <c r="AG14">
        <v>2677</v>
      </c>
      <c r="AH14">
        <v>4445</v>
      </c>
      <c r="AI14">
        <v>2309</v>
      </c>
    </row>
    <row r="15" spans="1:35" x14ac:dyDescent="0.45">
      <c r="A15">
        <v>24414</v>
      </c>
      <c r="B15">
        <v>2352</v>
      </c>
      <c r="C15">
        <v>20822</v>
      </c>
      <c r="D15">
        <v>2227</v>
      </c>
      <c r="E15">
        <v>23412</v>
      </c>
      <c r="F15">
        <v>2352</v>
      </c>
      <c r="G15">
        <v>3187</v>
      </c>
      <c r="H15">
        <v>2460</v>
      </c>
      <c r="I15">
        <v>2813</v>
      </c>
      <c r="J15">
        <v>2353</v>
      </c>
      <c r="K15">
        <v>10279</v>
      </c>
      <c r="L15">
        <v>2401</v>
      </c>
      <c r="M15">
        <v>9130</v>
      </c>
      <c r="N15">
        <v>2685</v>
      </c>
      <c r="O15">
        <v>4563</v>
      </c>
      <c r="P15">
        <v>2437</v>
      </c>
      <c r="Q15">
        <v>2976</v>
      </c>
      <c r="R15">
        <v>2402</v>
      </c>
      <c r="S15">
        <v>3140</v>
      </c>
      <c r="T15">
        <v>2368</v>
      </c>
      <c r="U15">
        <v>2184</v>
      </c>
      <c r="V15">
        <v>2171</v>
      </c>
      <c r="W15">
        <v>2355</v>
      </c>
      <c r="X15">
        <v>2331</v>
      </c>
      <c r="Y15">
        <v>2137</v>
      </c>
      <c r="Z15">
        <v>2245</v>
      </c>
      <c r="AA15">
        <v>2274</v>
      </c>
      <c r="AB15">
        <v>2279</v>
      </c>
      <c r="AC15">
        <v>2739</v>
      </c>
      <c r="AD15">
        <v>2620</v>
      </c>
      <c r="AE15">
        <v>2146</v>
      </c>
      <c r="AF15">
        <v>2380</v>
      </c>
      <c r="AG15">
        <v>2256</v>
      </c>
      <c r="AH15">
        <v>2144</v>
      </c>
      <c r="AI15">
        <v>2296</v>
      </c>
    </row>
    <row r="16" spans="1:35" x14ac:dyDescent="0.45">
      <c r="A16">
        <v>22117</v>
      </c>
      <c r="B16">
        <v>2295</v>
      </c>
      <c r="C16">
        <v>25740</v>
      </c>
      <c r="D16">
        <v>2860</v>
      </c>
      <c r="E16">
        <v>20738</v>
      </c>
      <c r="F16">
        <v>2582</v>
      </c>
      <c r="G16">
        <v>2826</v>
      </c>
      <c r="H16">
        <v>2315</v>
      </c>
      <c r="I16">
        <v>3135</v>
      </c>
      <c r="J16">
        <v>2510</v>
      </c>
      <c r="K16">
        <v>21632</v>
      </c>
      <c r="L16">
        <v>2504</v>
      </c>
      <c r="M16">
        <v>13650</v>
      </c>
      <c r="N16">
        <v>2848</v>
      </c>
      <c r="O16">
        <v>5906</v>
      </c>
      <c r="P16">
        <v>2466</v>
      </c>
      <c r="Q16">
        <v>3359</v>
      </c>
      <c r="R16">
        <v>2011</v>
      </c>
      <c r="S16">
        <v>3416</v>
      </c>
      <c r="T16">
        <v>2329</v>
      </c>
      <c r="U16">
        <v>2468</v>
      </c>
      <c r="V16">
        <v>2279</v>
      </c>
      <c r="W16">
        <v>2542</v>
      </c>
      <c r="X16">
        <v>2713</v>
      </c>
      <c r="Y16">
        <v>2123</v>
      </c>
      <c r="Z16">
        <v>2681</v>
      </c>
      <c r="AA16">
        <v>2444</v>
      </c>
      <c r="AB16">
        <v>2157</v>
      </c>
      <c r="AC16">
        <v>2506</v>
      </c>
      <c r="AD16">
        <v>2283</v>
      </c>
      <c r="AE16">
        <v>2501</v>
      </c>
      <c r="AF16">
        <v>2507</v>
      </c>
      <c r="AG16">
        <v>2243</v>
      </c>
      <c r="AH16">
        <v>4819</v>
      </c>
      <c r="AI16">
        <v>2193</v>
      </c>
    </row>
    <row r="17" spans="1:35" x14ac:dyDescent="0.45">
      <c r="A17">
        <v>13839</v>
      </c>
      <c r="B17">
        <v>2398</v>
      </c>
      <c r="C17">
        <v>23327</v>
      </c>
      <c r="D17">
        <v>2321</v>
      </c>
      <c r="E17">
        <v>21199</v>
      </c>
      <c r="F17">
        <v>2524</v>
      </c>
      <c r="G17">
        <v>2709</v>
      </c>
      <c r="H17">
        <v>2102</v>
      </c>
      <c r="I17">
        <v>2947</v>
      </c>
      <c r="J17">
        <v>2378</v>
      </c>
      <c r="K17">
        <v>4726</v>
      </c>
      <c r="L17">
        <v>2264</v>
      </c>
      <c r="M17">
        <v>5907</v>
      </c>
      <c r="N17">
        <v>2371</v>
      </c>
      <c r="O17">
        <v>4991</v>
      </c>
      <c r="P17">
        <v>2218</v>
      </c>
      <c r="Q17">
        <v>3365</v>
      </c>
      <c r="R17">
        <v>1966</v>
      </c>
      <c r="S17">
        <v>2720</v>
      </c>
      <c r="T17">
        <v>2293</v>
      </c>
      <c r="U17">
        <v>1479</v>
      </c>
      <c r="V17">
        <v>2088</v>
      </c>
      <c r="W17">
        <v>2438</v>
      </c>
      <c r="X17">
        <v>2074</v>
      </c>
      <c r="Y17">
        <v>2362</v>
      </c>
      <c r="Z17">
        <v>2402</v>
      </c>
      <c r="AA17">
        <v>2065</v>
      </c>
      <c r="AB17">
        <v>4537</v>
      </c>
      <c r="AC17">
        <v>2483</v>
      </c>
      <c r="AD17">
        <v>2461</v>
      </c>
      <c r="AE17">
        <v>2147</v>
      </c>
      <c r="AF17">
        <v>2481</v>
      </c>
      <c r="AG17">
        <v>2209</v>
      </c>
      <c r="AH17">
        <v>2422</v>
      </c>
      <c r="AI17">
        <v>2248</v>
      </c>
    </row>
    <row r="18" spans="1:35" x14ac:dyDescent="0.45">
      <c r="A18">
        <v>26844</v>
      </c>
      <c r="B18">
        <v>2503</v>
      </c>
      <c r="C18">
        <v>28980</v>
      </c>
      <c r="D18">
        <v>2183</v>
      </c>
      <c r="E18">
        <v>10648</v>
      </c>
      <c r="F18">
        <v>3198</v>
      </c>
      <c r="G18">
        <v>2752</v>
      </c>
      <c r="H18">
        <v>2267</v>
      </c>
      <c r="I18">
        <v>3245</v>
      </c>
      <c r="J18">
        <v>2260</v>
      </c>
      <c r="K18">
        <v>5109</v>
      </c>
      <c r="L18">
        <v>2369</v>
      </c>
      <c r="M18">
        <v>6827</v>
      </c>
      <c r="N18">
        <v>2423</v>
      </c>
      <c r="O18">
        <v>5011</v>
      </c>
      <c r="P18">
        <v>2460</v>
      </c>
      <c r="Q18">
        <v>3240</v>
      </c>
      <c r="R18">
        <v>2661</v>
      </c>
      <c r="S18">
        <v>5432</v>
      </c>
      <c r="T18">
        <v>2146</v>
      </c>
      <c r="U18">
        <v>2156</v>
      </c>
      <c r="V18">
        <v>2100</v>
      </c>
      <c r="W18">
        <v>2416</v>
      </c>
      <c r="X18">
        <v>2155</v>
      </c>
      <c r="Y18">
        <v>2055</v>
      </c>
      <c r="Z18">
        <v>2322</v>
      </c>
      <c r="AA18">
        <v>2016</v>
      </c>
      <c r="AB18">
        <v>2079</v>
      </c>
      <c r="AC18">
        <v>2416</v>
      </c>
      <c r="AD18">
        <v>2080</v>
      </c>
      <c r="AE18">
        <v>2132</v>
      </c>
      <c r="AF18">
        <v>4550</v>
      </c>
      <c r="AG18">
        <v>2676</v>
      </c>
      <c r="AH18">
        <v>2144</v>
      </c>
      <c r="AI18">
        <v>2200</v>
      </c>
    </row>
    <row r="19" spans="1:35" x14ac:dyDescent="0.45">
      <c r="A19">
        <v>15224</v>
      </c>
      <c r="B19">
        <v>2215</v>
      </c>
      <c r="C19">
        <v>18427</v>
      </c>
      <c r="D19">
        <v>2249</v>
      </c>
      <c r="E19">
        <v>17276</v>
      </c>
      <c r="F19">
        <v>2621</v>
      </c>
      <c r="G19">
        <v>2084</v>
      </c>
      <c r="H19">
        <v>2208</v>
      </c>
      <c r="I19">
        <v>2699</v>
      </c>
      <c r="J19">
        <v>7088</v>
      </c>
      <c r="K19">
        <v>4878</v>
      </c>
      <c r="L19">
        <v>2281</v>
      </c>
      <c r="M19">
        <v>8991</v>
      </c>
      <c r="N19">
        <v>2480</v>
      </c>
      <c r="O19">
        <v>4890</v>
      </c>
      <c r="P19">
        <v>4241</v>
      </c>
      <c r="Q19">
        <v>2888</v>
      </c>
      <c r="R19">
        <v>2237</v>
      </c>
      <c r="S19">
        <v>2707</v>
      </c>
      <c r="T19">
        <v>2246</v>
      </c>
      <c r="U19">
        <v>2186</v>
      </c>
      <c r="V19">
        <v>2488</v>
      </c>
      <c r="W19">
        <v>2390</v>
      </c>
      <c r="X19">
        <v>2381</v>
      </c>
      <c r="Y19">
        <v>2214</v>
      </c>
      <c r="Z19">
        <v>2414</v>
      </c>
      <c r="AA19">
        <v>2149</v>
      </c>
      <c r="AB19">
        <v>2201</v>
      </c>
      <c r="AC19">
        <v>4882</v>
      </c>
      <c r="AD19">
        <v>2182</v>
      </c>
      <c r="AE19">
        <v>2501</v>
      </c>
      <c r="AF19">
        <v>2377</v>
      </c>
      <c r="AG19">
        <v>2453</v>
      </c>
      <c r="AH19">
        <v>2193</v>
      </c>
      <c r="AI19">
        <v>2451</v>
      </c>
    </row>
    <row r="20" spans="1:35" x14ac:dyDescent="0.45">
      <c r="A20">
        <v>23081</v>
      </c>
      <c r="B20">
        <v>2514</v>
      </c>
      <c r="C20">
        <v>40063</v>
      </c>
      <c r="D20">
        <v>2005</v>
      </c>
      <c r="E20">
        <v>25251</v>
      </c>
      <c r="F20">
        <v>2974</v>
      </c>
      <c r="G20">
        <v>2268</v>
      </c>
      <c r="H20">
        <v>2393</v>
      </c>
      <c r="I20">
        <v>2989</v>
      </c>
      <c r="J20">
        <v>2419</v>
      </c>
      <c r="K20">
        <v>8848</v>
      </c>
      <c r="L20">
        <v>2467</v>
      </c>
      <c r="M20">
        <v>6292</v>
      </c>
      <c r="N20">
        <v>2705</v>
      </c>
      <c r="O20">
        <v>5908</v>
      </c>
      <c r="P20">
        <v>2321</v>
      </c>
      <c r="Q20">
        <v>3198</v>
      </c>
      <c r="R20">
        <v>2461</v>
      </c>
      <c r="S20">
        <v>3760</v>
      </c>
      <c r="T20">
        <v>2926</v>
      </c>
      <c r="U20">
        <v>2657</v>
      </c>
      <c r="V20">
        <v>3152</v>
      </c>
      <c r="W20">
        <v>5585</v>
      </c>
      <c r="X20">
        <v>2267</v>
      </c>
      <c r="Y20">
        <v>2337</v>
      </c>
      <c r="Z20">
        <v>2519</v>
      </c>
      <c r="AA20">
        <v>2360</v>
      </c>
      <c r="AB20">
        <v>3059</v>
      </c>
      <c r="AC20">
        <v>2900</v>
      </c>
      <c r="AD20">
        <v>2773</v>
      </c>
      <c r="AE20">
        <v>3124</v>
      </c>
      <c r="AF20">
        <v>5608</v>
      </c>
      <c r="AG20">
        <v>5586</v>
      </c>
      <c r="AH20">
        <v>6106</v>
      </c>
      <c r="AI20">
        <v>2974</v>
      </c>
    </row>
    <row r="21" spans="1:35" x14ac:dyDescent="0.45">
      <c r="A21">
        <v>26714</v>
      </c>
      <c r="B21">
        <v>2462</v>
      </c>
      <c r="C21">
        <v>37070</v>
      </c>
      <c r="D21">
        <v>2209</v>
      </c>
      <c r="E21">
        <v>34407</v>
      </c>
      <c r="F21">
        <v>2870</v>
      </c>
      <c r="G21">
        <v>2474</v>
      </c>
      <c r="H21">
        <v>2338</v>
      </c>
      <c r="I21">
        <v>3185</v>
      </c>
      <c r="J21">
        <v>2677</v>
      </c>
      <c r="K21">
        <v>11754</v>
      </c>
      <c r="L21">
        <v>2369</v>
      </c>
      <c r="M21">
        <v>4293</v>
      </c>
      <c r="N21">
        <v>2662</v>
      </c>
      <c r="O21">
        <v>8860</v>
      </c>
      <c r="P21">
        <v>2381</v>
      </c>
      <c r="Q21">
        <v>3473</v>
      </c>
      <c r="R21">
        <v>2612</v>
      </c>
      <c r="S21">
        <v>4034</v>
      </c>
      <c r="T21">
        <v>2441</v>
      </c>
      <c r="U21">
        <v>2691</v>
      </c>
      <c r="V21">
        <v>2631</v>
      </c>
      <c r="W21">
        <v>2432</v>
      </c>
      <c r="X21">
        <v>2461</v>
      </c>
      <c r="Y21">
        <v>2632</v>
      </c>
      <c r="Z21">
        <v>2619</v>
      </c>
      <c r="AA21">
        <v>2639</v>
      </c>
      <c r="AB21">
        <v>5049</v>
      </c>
      <c r="AC21">
        <v>2451</v>
      </c>
      <c r="AD21">
        <v>2602</v>
      </c>
      <c r="AE21">
        <v>2651</v>
      </c>
      <c r="AF21">
        <v>2423</v>
      </c>
      <c r="AG21">
        <v>2636</v>
      </c>
      <c r="AH21">
        <v>2373</v>
      </c>
      <c r="AI21">
        <v>2748</v>
      </c>
    </row>
    <row r="22" spans="1:35" x14ac:dyDescent="0.45">
      <c r="A22">
        <v>26851</v>
      </c>
      <c r="B22">
        <v>2117</v>
      </c>
      <c r="C22">
        <v>40527</v>
      </c>
      <c r="D22">
        <v>2239</v>
      </c>
      <c r="E22">
        <v>37991</v>
      </c>
      <c r="F22">
        <v>2280</v>
      </c>
      <c r="G22">
        <v>2770</v>
      </c>
      <c r="H22">
        <v>2015</v>
      </c>
      <c r="I22">
        <v>3064</v>
      </c>
      <c r="J22">
        <v>2283</v>
      </c>
      <c r="K22">
        <v>4953</v>
      </c>
      <c r="L22">
        <v>2245</v>
      </c>
      <c r="M22">
        <v>9168</v>
      </c>
      <c r="N22">
        <v>2366</v>
      </c>
      <c r="O22">
        <v>4889</v>
      </c>
      <c r="P22">
        <v>2220</v>
      </c>
      <c r="Q22">
        <v>3069</v>
      </c>
      <c r="R22">
        <v>1591</v>
      </c>
      <c r="S22">
        <v>2650</v>
      </c>
      <c r="T22">
        <v>2379</v>
      </c>
      <c r="U22">
        <v>1883</v>
      </c>
      <c r="V22">
        <v>2331</v>
      </c>
      <c r="W22">
        <v>2367</v>
      </c>
      <c r="X22">
        <v>2072</v>
      </c>
      <c r="Y22">
        <v>2111</v>
      </c>
      <c r="Z22">
        <v>2403</v>
      </c>
      <c r="AA22">
        <v>2402</v>
      </c>
      <c r="AB22">
        <v>2236</v>
      </c>
      <c r="AC22">
        <v>2427</v>
      </c>
      <c r="AD22">
        <v>2291</v>
      </c>
      <c r="AE22">
        <v>2317</v>
      </c>
      <c r="AF22">
        <v>2313</v>
      </c>
      <c r="AG22">
        <v>2160</v>
      </c>
      <c r="AH22">
        <v>2089</v>
      </c>
      <c r="AI22">
        <v>2426</v>
      </c>
    </row>
    <row r="23" spans="1:35" x14ac:dyDescent="0.45">
      <c r="A23">
        <v>6652</v>
      </c>
      <c r="B23">
        <v>2131</v>
      </c>
      <c r="C23">
        <v>15337</v>
      </c>
      <c r="D23">
        <v>1841</v>
      </c>
      <c r="E23">
        <v>22351</v>
      </c>
      <c r="F23">
        <v>2481</v>
      </c>
      <c r="G23">
        <v>3070</v>
      </c>
      <c r="H23">
        <v>2572</v>
      </c>
      <c r="I23">
        <v>3616</v>
      </c>
      <c r="J23">
        <v>2533</v>
      </c>
      <c r="K23">
        <v>6913</v>
      </c>
      <c r="L23">
        <v>2536</v>
      </c>
      <c r="M23">
        <v>5493</v>
      </c>
      <c r="N23">
        <v>2154</v>
      </c>
      <c r="O23">
        <v>6915</v>
      </c>
      <c r="P23">
        <v>1846</v>
      </c>
      <c r="Q23">
        <v>2944</v>
      </c>
      <c r="R23">
        <v>2596</v>
      </c>
      <c r="S23">
        <v>3227</v>
      </c>
      <c r="T23">
        <v>2453</v>
      </c>
      <c r="U23">
        <v>2141</v>
      </c>
      <c r="V23">
        <v>2090</v>
      </c>
      <c r="W23">
        <v>2458</v>
      </c>
      <c r="X23">
        <v>2311</v>
      </c>
      <c r="Y23">
        <v>2452</v>
      </c>
      <c r="Z23">
        <v>2376</v>
      </c>
      <c r="AA23">
        <v>2221</v>
      </c>
      <c r="AB23">
        <v>2062</v>
      </c>
      <c r="AC23">
        <v>2408</v>
      </c>
      <c r="AD23">
        <v>2509</v>
      </c>
      <c r="AE23">
        <v>2127</v>
      </c>
      <c r="AF23">
        <v>2475</v>
      </c>
      <c r="AG23">
        <v>2317</v>
      </c>
      <c r="AH23">
        <v>2374</v>
      </c>
      <c r="AI23">
        <v>2603</v>
      </c>
    </row>
    <row r="24" spans="1:35" x14ac:dyDescent="0.45">
      <c r="A24">
        <v>16176</v>
      </c>
      <c r="B24">
        <v>2252</v>
      </c>
      <c r="C24">
        <v>16320</v>
      </c>
      <c r="D24">
        <v>1905</v>
      </c>
      <c r="E24">
        <v>13082</v>
      </c>
      <c r="F24">
        <v>2789</v>
      </c>
      <c r="G24">
        <v>2373</v>
      </c>
      <c r="H24">
        <v>2059</v>
      </c>
      <c r="I24">
        <v>5965</v>
      </c>
      <c r="J24">
        <v>2232</v>
      </c>
      <c r="K24">
        <v>5072</v>
      </c>
      <c r="L24">
        <v>2524</v>
      </c>
      <c r="M24">
        <v>4683</v>
      </c>
      <c r="N24">
        <v>2349</v>
      </c>
      <c r="O24">
        <v>4773</v>
      </c>
      <c r="P24">
        <v>2161</v>
      </c>
      <c r="Q24">
        <v>3134</v>
      </c>
      <c r="R24">
        <v>2350</v>
      </c>
      <c r="S24">
        <v>3281</v>
      </c>
      <c r="T24">
        <v>2302</v>
      </c>
      <c r="U24">
        <v>2187</v>
      </c>
      <c r="V24">
        <v>2161</v>
      </c>
      <c r="W24">
        <v>2353</v>
      </c>
      <c r="X24">
        <v>2129</v>
      </c>
      <c r="Y24">
        <v>2177</v>
      </c>
      <c r="Z24">
        <v>2334</v>
      </c>
      <c r="AA24">
        <v>2236</v>
      </c>
      <c r="AB24">
        <v>2132</v>
      </c>
      <c r="AC24">
        <v>2317</v>
      </c>
      <c r="AD24">
        <v>2165</v>
      </c>
      <c r="AE24">
        <v>2121</v>
      </c>
      <c r="AF24">
        <v>2317</v>
      </c>
      <c r="AG24">
        <v>2231</v>
      </c>
      <c r="AH24">
        <v>2174</v>
      </c>
      <c r="AI24">
        <v>2278</v>
      </c>
    </row>
    <row r="25" spans="1:35" x14ac:dyDescent="0.45">
      <c r="A25">
        <v>16154</v>
      </c>
      <c r="B25">
        <v>2326</v>
      </c>
      <c r="C25">
        <v>12711</v>
      </c>
      <c r="D25">
        <v>2195</v>
      </c>
      <c r="E25">
        <v>21848</v>
      </c>
      <c r="F25">
        <v>2442</v>
      </c>
      <c r="G25">
        <v>2918</v>
      </c>
      <c r="H25">
        <v>2298</v>
      </c>
      <c r="I25">
        <v>2478</v>
      </c>
      <c r="J25">
        <v>2414</v>
      </c>
      <c r="K25">
        <v>8107</v>
      </c>
      <c r="L25">
        <v>2304</v>
      </c>
      <c r="M25">
        <v>8787</v>
      </c>
      <c r="N25">
        <v>2221</v>
      </c>
      <c r="O25">
        <v>5634</v>
      </c>
      <c r="P25">
        <v>2279</v>
      </c>
      <c r="Q25">
        <v>3147</v>
      </c>
      <c r="R25">
        <v>2168</v>
      </c>
      <c r="S25">
        <v>2954</v>
      </c>
      <c r="T25">
        <v>2098</v>
      </c>
      <c r="U25">
        <v>2239</v>
      </c>
      <c r="V25">
        <v>2058</v>
      </c>
      <c r="W25">
        <v>2324</v>
      </c>
      <c r="X25">
        <v>2289</v>
      </c>
      <c r="Y25">
        <v>2299</v>
      </c>
      <c r="Z25">
        <v>2201</v>
      </c>
      <c r="AA25">
        <v>2135</v>
      </c>
      <c r="AB25">
        <v>2273</v>
      </c>
      <c r="AC25">
        <v>2440</v>
      </c>
      <c r="AD25">
        <v>2142</v>
      </c>
      <c r="AE25">
        <v>4456</v>
      </c>
      <c r="AF25">
        <v>2375</v>
      </c>
      <c r="AG25">
        <v>4359</v>
      </c>
      <c r="AH25">
        <v>2267</v>
      </c>
      <c r="AI25">
        <v>2227</v>
      </c>
    </row>
    <row r="26" spans="1:35" x14ac:dyDescent="0.45">
      <c r="A26">
        <v>34124</v>
      </c>
      <c r="B26">
        <v>2199</v>
      </c>
      <c r="C26">
        <v>31276</v>
      </c>
      <c r="D26">
        <v>2079</v>
      </c>
      <c r="E26">
        <v>36724</v>
      </c>
      <c r="F26">
        <v>2417</v>
      </c>
      <c r="G26">
        <v>2188</v>
      </c>
      <c r="H26">
        <v>2179</v>
      </c>
      <c r="I26">
        <v>2835</v>
      </c>
      <c r="J26">
        <v>2215</v>
      </c>
      <c r="K26">
        <v>4608</v>
      </c>
      <c r="L26">
        <v>2239</v>
      </c>
      <c r="M26">
        <v>13430</v>
      </c>
      <c r="N26">
        <v>2260</v>
      </c>
      <c r="O26">
        <v>16453</v>
      </c>
      <c r="P26">
        <v>2017</v>
      </c>
      <c r="Q26">
        <v>2979</v>
      </c>
      <c r="R26">
        <v>2313</v>
      </c>
      <c r="S26">
        <v>3158</v>
      </c>
      <c r="T26">
        <v>2321</v>
      </c>
      <c r="U26">
        <v>2287</v>
      </c>
      <c r="V26">
        <v>2297</v>
      </c>
      <c r="W26">
        <v>2331</v>
      </c>
      <c r="X26">
        <v>2435</v>
      </c>
      <c r="Y26">
        <v>2202</v>
      </c>
      <c r="Z26">
        <v>2455</v>
      </c>
      <c r="AA26">
        <v>2007</v>
      </c>
      <c r="AB26">
        <v>8836</v>
      </c>
      <c r="AC26">
        <v>2346</v>
      </c>
      <c r="AD26">
        <v>2269</v>
      </c>
      <c r="AE26">
        <v>4423</v>
      </c>
      <c r="AF26">
        <v>2346</v>
      </c>
      <c r="AG26">
        <v>2172</v>
      </c>
      <c r="AH26">
        <v>2316</v>
      </c>
      <c r="AI26">
        <v>2319</v>
      </c>
    </row>
    <row r="27" spans="1:35" x14ac:dyDescent="0.45">
      <c r="A27">
        <v>14491</v>
      </c>
      <c r="B27">
        <v>2632</v>
      </c>
      <c r="C27">
        <v>10113</v>
      </c>
      <c r="D27">
        <v>2259</v>
      </c>
      <c r="E27">
        <v>14670</v>
      </c>
      <c r="F27">
        <v>2914</v>
      </c>
      <c r="G27">
        <v>2961</v>
      </c>
      <c r="H27">
        <v>2632</v>
      </c>
      <c r="I27">
        <v>3021</v>
      </c>
      <c r="J27">
        <v>2179</v>
      </c>
      <c r="K27">
        <v>5101</v>
      </c>
      <c r="L27">
        <v>2092</v>
      </c>
      <c r="M27">
        <v>3856</v>
      </c>
      <c r="N27">
        <v>2407</v>
      </c>
      <c r="O27">
        <v>5066</v>
      </c>
      <c r="P27">
        <v>1189</v>
      </c>
      <c r="Q27">
        <v>2760</v>
      </c>
      <c r="R27">
        <v>2565</v>
      </c>
      <c r="S27">
        <v>3090</v>
      </c>
      <c r="T27">
        <v>2048</v>
      </c>
      <c r="U27">
        <v>2329</v>
      </c>
      <c r="V27">
        <v>1976</v>
      </c>
      <c r="W27">
        <v>5174</v>
      </c>
      <c r="X27">
        <v>2353</v>
      </c>
      <c r="Y27">
        <v>2219</v>
      </c>
      <c r="Z27">
        <v>2437</v>
      </c>
      <c r="AA27">
        <v>1989</v>
      </c>
      <c r="AB27">
        <v>2070</v>
      </c>
      <c r="AC27">
        <v>2650</v>
      </c>
      <c r="AD27">
        <v>2413</v>
      </c>
      <c r="AE27">
        <v>2449</v>
      </c>
      <c r="AF27">
        <v>2629</v>
      </c>
      <c r="AG27">
        <v>2281</v>
      </c>
      <c r="AH27">
        <v>2029</v>
      </c>
      <c r="AI27">
        <v>2252</v>
      </c>
    </row>
    <row r="28" spans="1:35" x14ac:dyDescent="0.45">
      <c r="A28">
        <v>15603</v>
      </c>
      <c r="B28">
        <v>2778</v>
      </c>
      <c r="C28">
        <v>22373</v>
      </c>
      <c r="D28">
        <v>2544</v>
      </c>
      <c r="E28">
        <v>27016</v>
      </c>
      <c r="F28">
        <v>2769</v>
      </c>
      <c r="G28">
        <v>2918</v>
      </c>
      <c r="H28">
        <v>2783</v>
      </c>
      <c r="I28">
        <v>5810</v>
      </c>
      <c r="J28">
        <v>2547</v>
      </c>
      <c r="K28">
        <v>5613</v>
      </c>
      <c r="L28">
        <v>2468</v>
      </c>
      <c r="M28">
        <v>3610</v>
      </c>
      <c r="N28">
        <v>2295</v>
      </c>
      <c r="O28">
        <v>4067</v>
      </c>
      <c r="P28">
        <v>1603</v>
      </c>
      <c r="Q28">
        <v>2494</v>
      </c>
      <c r="R28">
        <v>2420</v>
      </c>
      <c r="S28">
        <v>3042</v>
      </c>
      <c r="T28">
        <v>2323</v>
      </c>
      <c r="U28">
        <v>2380</v>
      </c>
      <c r="V28">
        <v>2349</v>
      </c>
      <c r="W28">
        <v>2779</v>
      </c>
      <c r="X28">
        <v>2335</v>
      </c>
      <c r="Y28">
        <v>2248</v>
      </c>
      <c r="Z28">
        <v>2508</v>
      </c>
      <c r="AA28">
        <v>2225</v>
      </c>
      <c r="AB28">
        <v>2261</v>
      </c>
      <c r="AC28">
        <v>2777</v>
      </c>
      <c r="AD28">
        <v>2366</v>
      </c>
      <c r="AE28">
        <v>2279</v>
      </c>
      <c r="AF28">
        <v>5103</v>
      </c>
      <c r="AG28">
        <v>2161</v>
      </c>
      <c r="AH28">
        <v>2278</v>
      </c>
      <c r="AI28">
        <v>2438</v>
      </c>
    </row>
    <row r="29" spans="1:35" x14ac:dyDescent="0.45">
      <c r="A29">
        <v>19855</v>
      </c>
      <c r="B29">
        <v>2516</v>
      </c>
      <c r="C29">
        <v>26872</v>
      </c>
      <c r="D29">
        <v>2528</v>
      </c>
      <c r="E29">
        <v>20085</v>
      </c>
      <c r="F29">
        <v>2737</v>
      </c>
      <c r="G29">
        <v>5733</v>
      </c>
      <c r="H29">
        <v>2470</v>
      </c>
      <c r="I29">
        <v>2761</v>
      </c>
      <c r="J29">
        <v>2575</v>
      </c>
      <c r="K29">
        <v>7328</v>
      </c>
      <c r="L29">
        <v>2645</v>
      </c>
      <c r="M29">
        <v>4155</v>
      </c>
      <c r="N29">
        <v>2787</v>
      </c>
      <c r="O29">
        <v>4860</v>
      </c>
      <c r="P29">
        <v>1844</v>
      </c>
      <c r="Q29">
        <v>2767</v>
      </c>
      <c r="R29">
        <v>2567</v>
      </c>
      <c r="S29">
        <v>3361</v>
      </c>
      <c r="T29">
        <v>2503</v>
      </c>
      <c r="U29">
        <v>2468</v>
      </c>
      <c r="V29">
        <v>2477</v>
      </c>
      <c r="W29">
        <v>2501</v>
      </c>
      <c r="X29">
        <v>2461</v>
      </c>
      <c r="Y29">
        <v>2480</v>
      </c>
      <c r="Z29">
        <v>2479</v>
      </c>
      <c r="AA29">
        <v>2335</v>
      </c>
      <c r="AB29">
        <v>2409</v>
      </c>
      <c r="AC29">
        <v>2511</v>
      </c>
      <c r="AD29">
        <v>2448</v>
      </c>
      <c r="AE29">
        <v>2455</v>
      </c>
      <c r="AF29">
        <v>2499</v>
      </c>
      <c r="AG29">
        <v>2477</v>
      </c>
      <c r="AH29">
        <v>2536</v>
      </c>
      <c r="AI29">
        <v>2418</v>
      </c>
    </row>
    <row r="30" spans="1:35" x14ac:dyDescent="0.45">
      <c r="A30">
        <v>17003</v>
      </c>
      <c r="B30">
        <v>2172</v>
      </c>
      <c r="C30">
        <v>45188</v>
      </c>
      <c r="D30">
        <v>1993</v>
      </c>
      <c r="E30">
        <v>32994</v>
      </c>
      <c r="F30">
        <v>2564</v>
      </c>
      <c r="G30">
        <v>2757</v>
      </c>
      <c r="H30">
        <v>2474</v>
      </c>
      <c r="I30">
        <v>2846</v>
      </c>
      <c r="J30">
        <v>2435</v>
      </c>
      <c r="K30">
        <v>5999</v>
      </c>
      <c r="L30">
        <v>2133</v>
      </c>
      <c r="M30">
        <v>8843</v>
      </c>
      <c r="N30">
        <v>2664</v>
      </c>
      <c r="O30">
        <v>4586</v>
      </c>
      <c r="P30">
        <v>1711</v>
      </c>
      <c r="Q30">
        <v>2879</v>
      </c>
      <c r="R30">
        <v>3091</v>
      </c>
      <c r="S30">
        <v>3511</v>
      </c>
      <c r="T30">
        <v>2513</v>
      </c>
      <c r="U30">
        <v>2486</v>
      </c>
      <c r="V30">
        <v>2342</v>
      </c>
      <c r="W30">
        <v>2558</v>
      </c>
      <c r="X30">
        <v>2165</v>
      </c>
      <c r="Y30">
        <v>2237</v>
      </c>
      <c r="Z30">
        <v>2324</v>
      </c>
      <c r="AA30">
        <v>2177</v>
      </c>
      <c r="AB30">
        <v>2130</v>
      </c>
      <c r="AC30">
        <v>2540</v>
      </c>
      <c r="AD30">
        <v>2236</v>
      </c>
      <c r="AE30">
        <v>2226</v>
      </c>
      <c r="AF30">
        <v>2570</v>
      </c>
      <c r="AG30">
        <v>2226</v>
      </c>
      <c r="AH30">
        <v>2240</v>
      </c>
      <c r="AI30">
        <v>2339</v>
      </c>
    </row>
    <row r="31" spans="1:35" x14ac:dyDescent="0.45">
      <c r="A31">
        <v>31484</v>
      </c>
      <c r="B31">
        <v>2163</v>
      </c>
      <c r="C31">
        <v>31247</v>
      </c>
      <c r="D31">
        <v>2274</v>
      </c>
      <c r="E31">
        <v>17404</v>
      </c>
      <c r="F31">
        <v>3030</v>
      </c>
      <c r="G31">
        <v>3580</v>
      </c>
      <c r="H31">
        <v>2239</v>
      </c>
      <c r="I31">
        <v>3059</v>
      </c>
      <c r="J31">
        <v>2958</v>
      </c>
      <c r="K31">
        <v>5609</v>
      </c>
      <c r="L31">
        <v>2585</v>
      </c>
      <c r="M31">
        <v>6465</v>
      </c>
      <c r="N31">
        <v>2337</v>
      </c>
      <c r="O31">
        <v>4464</v>
      </c>
      <c r="P31">
        <v>2705</v>
      </c>
      <c r="Q31">
        <v>3315</v>
      </c>
      <c r="R31">
        <v>3015</v>
      </c>
      <c r="S31">
        <v>3823</v>
      </c>
      <c r="T31">
        <v>2524</v>
      </c>
      <c r="U31">
        <v>2507</v>
      </c>
      <c r="V31">
        <v>2457</v>
      </c>
      <c r="W31">
        <v>2515</v>
      </c>
      <c r="X31">
        <v>2308</v>
      </c>
      <c r="Y31">
        <v>2524</v>
      </c>
      <c r="Z31">
        <v>2646</v>
      </c>
      <c r="AA31">
        <v>2028</v>
      </c>
      <c r="AB31">
        <v>2098</v>
      </c>
      <c r="AC31">
        <v>2572</v>
      </c>
      <c r="AD31">
        <v>2465</v>
      </c>
      <c r="AE31">
        <v>2431</v>
      </c>
      <c r="AF31">
        <v>2520</v>
      </c>
      <c r="AG31">
        <v>2428</v>
      </c>
      <c r="AH31">
        <v>2102</v>
      </c>
      <c r="AI31">
        <v>2251</v>
      </c>
    </row>
    <row r="32" spans="1:35" x14ac:dyDescent="0.45">
      <c r="A32">
        <v>52572</v>
      </c>
      <c r="B32">
        <v>2517</v>
      </c>
      <c r="C32">
        <v>37671</v>
      </c>
      <c r="D32">
        <v>2458</v>
      </c>
      <c r="E32">
        <v>15690</v>
      </c>
      <c r="F32">
        <v>2605</v>
      </c>
      <c r="G32">
        <v>3483</v>
      </c>
      <c r="H32">
        <v>2795</v>
      </c>
      <c r="I32">
        <v>2184</v>
      </c>
      <c r="J32">
        <v>2886</v>
      </c>
      <c r="K32">
        <v>10134</v>
      </c>
      <c r="L32">
        <v>3000</v>
      </c>
      <c r="M32">
        <v>12372</v>
      </c>
      <c r="N32">
        <v>2936</v>
      </c>
      <c r="O32">
        <v>5988</v>
      </c>
      <c r="P32">
        <v>1433</v>
      </c>
      <c r="Q32">
        <v>3779</v>
      </c>
      <c r="R32">
        <v>2314</v>
      </c>
      <c r="S32">
        <v>3275</v>
      </c>
      <c r="T32">
        <v>2240</v>
      </c>
      <c r="U32">
        <v>2416</v>
      </c>
      <c r="V32">
        <v>2208</v>
      </c>
      <c r="W32">
        <v>2305</v>
      </c>
      <c r="X32">
        <v>2350</v>
      </c>
      <c r="Y32">
        <v>2262</v>
      </c>
      <c r="Z32">
        <v>2574</v>
      </c>
      <c r="AA32">
        <v>2202</v>
      </c>
      <c r="AB32">
        <v>2221</v>
      </c>
      <c r="AC32">
        <v>2374</v>
      </c>
      <c r="AD32">
        <v>2356</v>
      </c>
      <c r="AE32">
        <v>2309</v>
      </c>
      <c r="AF32">
        <v>2336</v>
      </c>
      <c r="AG32">
        <v>3275</v>
      </c>
      <c r="AH32">
        <v>2300</v>
      </c>
      <c r="AI32">
        <v>2383</v>
      </c>
    </row>
    <row r="33" spans="1:35" x14ac:dyDescent="0.45">
      <c r="A33">
        <v>32400</v>
      </c>
      <c r="B33">
        <v>2009</v>
      </c>
      <c r="C33">
        <v>39611</v>
      </c>
      <c r="D33">
        <v>1866</v>
      </c>
      <c r="E33">
        <v>46106</v>
      </c>
      <c r="F33">
        <v>2731</v>
      </c>
      <c r="G33">
        <v>1809</v>
      </c>
      <c r="H33">
        <v>2178</v>
      </c>
      <c r="I33">
        <v>2845</v>
      </c>
      <c r="J33">
        <v>2240</v>
      </c>
      <c r="K33">
        <v>12317</v>
      </c>
      <c r="L33">
        <v>2247</v>
      </c>
      <c r="M33">
        <v>7447</v>
      </c>
      <c r="N33">
        <v>2324</v>
      </c>
      <c r="O33">
        <v>5133</v>
      </c>
      <c r="P33">
        <v>2096</v>
      </c>
      <c r="Q33">
        <v>3085</v>
      </c>
      <c r="R33">
        <v>2204</v>
      </c>
      <c r="S33">
        <v>3901</v>
      </c>
      <c r="T33">
        <v>2524</v>
      </c>
      <c r="U33">
        <v>2591</v>
      </c>
      <c r="V33">
        <v>2511</v>
      </c>
      <c r="W33">
        <v>2607</v>
      </c>
      <c r="X33">
        <v>2398</v>
      </c>
      <c r="Y33">
        <v>2518</v>
      </c>
      <c r="Z33">
        <v>2594</v>
      </c>
      <c r="AA33">
        <v>6891</v>
      </c>
      <c r="AB33">
        <v>2548</v>
      </c>
      <c r="AC33">
        <v>2564</v>
      </c>
      <c r="AD33">
        <v>2558</v>
      </c>
      <c r="AE33">
        <v>4955</v>
      </c>
      <c r="AF33">
        <v>2552</v>
      </c>
      <c r="AG33">
        <v>2412</v>
      </c>
      <c r="AH33">
        <v>2527</v>
      </c>
      <c r="AI33">
        <v>2567</v>
      </c>
    </row>
    <row r="34" spans="1:35" x14ac:dyDescent="0.45">
      <c r="A34">
        <v>17195</v>
      </c>
      <c r="B34">
        <v>2289</v>
      </c>
      <c r="C34">
        <v>39727</v>
      </c>
      <c r="D34">
        <v>2202</v>
      </c>
      <c r="E34">
        <v>47557</v>
      </c>
      <c r="F34">
        <v>3353</v>
      </c>
      <c r="G34">
        <v>3123</v>
      </c>
      <c r="H34">
        <v>2758</v>
      </c>
      <c r="I34">
        <v>3116</v>
      </c>
      <c r="J34">
        <v>2720</v>
      </c>
      <c r="K34">
        <v>8925</v>
      </c>
      <c r="L34">
        <v>2450</v>
      </c>
      <c r="M34">
        <v>5292</v>
      </c>
      <c r="N34">
        <v>2324</v>
      </c>
      <c r="O34">
        <v>5193</v>
      </c>
      <c r="P34">
        <v>2334</v>
      </c>
      <c r="Q34">
        <v>3474</v>
      </c>
      <c r="R34">
        <v>2092</v>
      </c>
      <c r="S34">
        <v>3373</v>
      </c>
      <c r="T34">
        <v>2214</v>
      </c>
      <c r="U34">
        <v>2248</v>
      </c>
      <c r="V34">
        <v>2369</v>
      </c>
      <c r="W34">
        <v>2737</v>
      </c>
      <c r="X34">
        <v>2273</v>
      </c>
      <c r="Y34">
        <v>2434</v>
      </c>
      <c r="Z34">
        <v>2513</v>
      </c>
      <c r="AA34">
        <v>2163</v>
      </c>
      <c r="AB34">
        <v>2216</v>
      </c>
      <c r="AC34">
        <v>2777</v>
      </c>
      <c r="AD34">
        <v>2423</v>
      </c>
      <c r="AE34">
        <v>2351</v>
      </c>
      <c r="AF34">
        <v>2716</v>
      </c>
      <c r="AG34">
        <v>2696</v>
      </c>
      <c r="AH34">
        <v>2449</v>
      </c>
      <c r="AI34">
        <v>2648</v>
      </c>
    </row>
    <row r="35" spans="1:35" x14ac:dyDescent="0.45">
      <c r="A35">
        <v>6924</v>
      </c>
      <c r="B35">
        <v>2880</v>
      </c>
      <c r="C35">
        <v>32739</v>
      </c>
      <c r="D35">
        <v>2594</v>
      </c>
      <c r="E35">
        <v>14756</v>
      </c>
      <c r="F35">
        <v>3319</v>
      </c>
      <c r="G35">
        <v>3093</v>
      </c>
      <c r="H35">
        <v>2320</v>
      </c>
      <c r="I35">
        <v>3842</v>
      </c>
      <c r="J35">
        <v>2627</v>
      </c>
      <c r="K35">
        <v>5464</v>
      </c>
      <c r="L35">
        <v>3101</v>
      </c>
      <c r="M35">
        <v>11838</v>
      </c>
      <c r="N35">
        <v>2324</v>
      </c>
      <c r="O35">
        <v>5437</v>
      </c>
      <c r="P35">
        <v>2702</v>
      </c>
      <c r="Q35">
        <v>3619</v>
      </c>
      <c r="R35">
        <v>2922</v>
      </c>
      <c r="S35">
        <v>3221</v>
      </c>
      <c r="T35">
        <v>2758</v>
      </c>
      <c r="U35">
        <v>2334</v>
      </c>
      <c r="V35">
        <v>2111</v>
      </c>
      <c r="W35">
        <v>2293</v>
      </c>
      <c r="X35">
        <v>2803</v>
      </c>
      <c r="Y35">
        <v>2599</v>
      </c>
      <c r="Z35">
        <v>2889</v>
      </c>
      <c r="AA35">
        <v>1584</v>
      </c>
      <c r="AB35">
        <v>1798</v>
      </c>
      <c r="AC35">
        <v>2512</v>
      </c>
      <c r="AD35">
        <v>2410</v>
      </c>
      <c r="AE35">
        <v>2045</v>
      </c>
      <c r="AF35">
        <v>2293</v>
      </c>
      <c r="AG35">
        <v>2845</v>
      </c>
      <c r="AH35">
        <v>2722</v>
      </c>
      <c r="AI35">
        <v>2730</v>
      </c>
    </row>
    <row r="36" spans="1:35" x14ac:dyDescent="0.45">
      <c r="A36">
        <v>32655</v>
      </c>
      <c r="B36">
        <v>2183</v>
      </c>
      <c r="C36">
        <v>26100</v>
      </c>
      <c r="D36">
        <v>2816</v>
      </c>
      <c r="E36">
        <v>17048</v>
      </c>
      <c r="F36">
        <v>2364</v>
      </c>
      <c r="G36">
        <v>3095</v>
      </c>
      <c r="H36">
        <v>2318</v>
      </c>
      <c r="I36">
        <v>2629</v>
      </c>
      <c r="J36">
        <v>2395</v>
      </c>
      <c r="K36">
        <v>5616</v>
      </c>
      <c r="L36">
        <v>4731</v>
      </c>
      <c r="M36">
        <v>4151</v>
      </c>
      <c r="N36">
        <v>2359</v>
      </c>
      <c r="O36">
        <v>4578</v>
      </c>
      <c r="P36">
        <v>1913</v>
      </c>
      <c r="Q36">
        <v>3432</v>
      </c>
      <c r="R36">
        <v>2753</v>
      </c>
      <c r="S36">
        <v>3840</v>
      </c>
      <c r="T36">
        <v>2520</v>
      </c>
      <c r="U36">
        <v>2652</v>
      </c>
      <c r="V36">
        <v>2479</v>
      </c>
      <c r="W36">
        <v>2574</v>
      </c>
      <c r="X36">
        <v>2187</v>
      </c>
      <c r="Y36">
        <v>2193</v>
      </c>
      <c r="Z36">
        <v>2416</v>
      </c>
      <c r="AA36">
        <v>2578</v>
      </c>
      <c r="AB36">
        <v>2484</v>
      </c>
      <c r="AC36">
        <v>2622</v>
      </c>
      <c r="AD36">
        <v>2568</v>
      </c>
      <c r="AE36">
        <v>2496</v>
      </c>
      <c r="AF36">
        <v>2574</v>
      </c>
      <c r="AG36">
        <v>2202</v>
      </c>
      <c r="AH36">
        <v>2517</v>
      </c>
      <c r="AI36">
        <v>2644</v>
      </c>
    </row>
    <row r="37" spans="1:35" x14ac:dyDescent="0.45">
      <c r="A37">
        <v>9747</v>
      </c>
      <c r="B37">
        <v>2214</v>
      </c>
      <c r="C37">
        <v>32497</v>
      </c>
      <c r="D37">
        <v>2230</v>
      </c>
      <c r="E37">
        <v>20681</v>
      </c>
      <c r="F37">
        <v>2604</v>
      </c>
      <c r="G37">
        <v>2078</v>
      </c>
      <c r="H37">
        <v>1909</v>
      </c>
      <c r="I37">
        <v>2836</v>
      </c>
      <c r="J37">
        <v>2481</v>
      </c>
      <c r="K37">
        <v>15507</v>
      </c>
      <c r="L37">
        <v>2375</v>
      </c>
      <c r="M37">
        <v>6562</v>
      </c>
      <c r="N37">
        <v>2345</v>
      </c>
      <c r="O37">
        <v>4917</v>
      </c>
      <c r="P37">
        <v>2345</v>
      </c>
      <c r="Q37">
        <v>2959</v>
      </c>
      <c r="R37">
        <v>2355</v>
      </c>
      <c r="S37">
        <v>3319</v>
      </c>
      <c r="T37">
        <v>2342</v>
      </c>
      <c r="U37">
        <v>2570</v>
      </c>
      <c r="V37">
        <v>2476</v>
      </c>
      <c r="W37">
        <v>2428</v>
      </c>
      <c r="X37">
        <v>3247</v>
      </c>
      <c r="Y37">
        <v>2523</v>
      </c>
      <c r="Z37">
        <v>2690</v>
      </c>
      <c r="AA37">
        <v>2456</v>
      </c>
      <c r="AB37">
        <v>2332</v>
      </c>
      <c r="AC37">
        <v>2506</v>
      </c>
      <c r="AD37">
        <v>2493</v>
      </c>
      <c r="AE37">
        <v>2515</v>
      </c>
      <c r="AF37">
        <v>2427</v>
      </c>
      <c r="AG37">
        <v>2565</v>
      </c>
      <c r="AH37">
        <v>2542</v>
      </c>
      <c r="AI37">
        <v>2395</v>
      </c>
    </row>
    <row r="38" spans="1:35" x14ac:dyDescent="0.45">
      <c r="A38">
        <v>12933</v>
      </c>
      <c r="B38">
        <v>2327</v>
      </c>
      <c r="C38">
        <v>15780</v>
      </c>
      <c r="D38">
        <v>1698</v>
      </c>
      <c r="E38">
        <v>28815</v>
      </c>
      <c r="F38">
        <v>3865</v>
      </c>
      <c r="G38">
        <v>2976</v>
      </c>
      <c r="H38">
        <v>2349</v>
      </c>
      <c r="I38">
        <v>3138</v>
      </c>
      <c r="J38">
        <v>2577</v>
      </c>
      <c r="K38">
        <v>14458</v>
      </c>
      <c r="L38">
        <v>1701</v>
      </c>
      <c r="M38">
        <v>6724</v>
      </c>
      <c r="N38">
        <v>2422</v>
      </c>
      <c r="O38">
        <v>5261</v>
      </c>
      <c r="P38">
        <v>1774</v>
      </c>
      <c r="Q38">
        <v>3595</v>
      </c>
      <c r="R38">
        <v>2735</v>
      </c>
      <c r="S38">
        <v>3754</v>
      </c>
      <c r="T38">
        <v>2526</v>
      </c>
      <c r="U38">
        <v>5162</v>
      </c>
      <c r="V38">
        <v>2541</v>
      </c>
      <c r="W38">
        <v>2539</v>
      </c>
      <c r="X38">
        <v>2281</v>
      </c>
      <c r="Y38">
        <v>2533</v>
      </c>
      <c r="Z38">
        <v>2249</v>
      </c>
      <c r="AA38">
        <v>2286</v>
      </c>
      <c r="AB38">
        <v>2802</v>
      </c>
      <c r="AC38">
        <v>2535</v>
      </c>
      <c r="AD38">
        <v>2646</v>
      </c>
      <c r="AE38">
        <v>2602</v>
      </c>
      <c r="AF38">
        <v>2535</v>
      </c>
      <c r="AG38">
        <v>2438</v>
      </c>
      <c r="AH38">
        <v>2430</v>
      </c>
      <c r="AI38">
        <v>2309</v>
      </c>
    </row>
    <row r="39" spans="1:35" x14ac:dyDescent="0.45">
      <c r="A39">
        <v>10934</v>
      </c>
      <c r="B39">
        <v>2867</v>
      </c>
      <c r="C39">
        <v>19080</v>
      </c>
      <c r="D39">
        <v>2722</v>
      </c>
      <c r="E39">
        <v>26211</v>
      </c>
      <c r="F39">
        <v>2435</v>
      </c>
      <c r="G39">
        <v>3244</v>
      </c>
      <c r="H39">
        <v>2381</v>
      </c>
      <c r="I39">
        <v>3335</v>
      </c>
      <c r="J39">
        <v>2456</v>
      </c>
      <c r="K39">
        <v>9176</v>
      </c>
      <c r="L39">
        <v>2513</v>
      </c>
      <c r="M39">
        <v>8890</v>
      </c>
      <c r="N39">
        <v>2701</v>
      </c>
      <c r="O39">
        <v>9149</v>
      </c>
      <c r="P39">
        <v>2435</v>
      </c>
      <c r="Q39">
        <v>3571</v>
      </c>
      <c r="R39">
        <v>1329</v>
      </c>
      <c r="S39">
        <v>2983</v>
      </c>
      <c r="T39">
        <v>2604</v>
      </c>
      <c r="U39">
        <v>2898</v>
      </c>
      <c r="V39">
        <v>2295</v>
      </c>
      <c r="W39">
        <v>2441</v>
      </c>
      <c r="X39">
        <v>2391</v>
      </c>
      <c r="Y39">
        <v>2379</v>
      </c>
      <c r="Z39">
        <v>2536</v>
      </c>
      <c r="AA39">
        <v>2140</v>
      </c>
      <c r="AB39">
        <v>2068</v>
      </c>
      <c r="AC39">
        <v>2440</v>
      </c>
      <c r="AD39">
        <v>2291</v>
      </c>
      <c r="AE39">
        <v>2291</v>
      </c>
      <c r="AF39">
        <v>2443</v>
      </c>
      <c r="AG39">
        <v>2297</v>
      </c>
      <c r="AH39">
        <v>2465</v>
      </c>
      <c r="AI39">
        <v>2266</v>
      </c>
    </row>
    <row r="40" spans="1:35" x14ac:dyDescent="0.45">
      <c r="A40">
        <v>17115</v>
      </c>
      <c r="B40">
        <v>2112</v>
      </c>
      <c r="C40">
        <v>18701</v>
      </c>
      <c r="D40">
        <v>2192</v>
      </c>
      <c r="E40">
        <v>19204</v>
      </c>
      <c r="F40">
        <v>2618</v>
      </c>
      <c r="G40">
        <v>2314</v>
      </c>
      <c r="H40">
        <v>1944</v>
      </c>
      <c r="I40">
        <v>2956</v>
      </c>
      <c r="J40">
        <v>2188</v>
      </c>
      <c r="K40">
        <v>8126</v>
      </c>
      <c r="L40">
        <v>2621</v>
      </c>
      <c r="M40">
        <v>4598</v>
      </c>
      <c r="N40">
        <v>2352</v>
      </c>
      <c r="O40">
        <v>4754</v>
      </c>
      <c r="P40">
        <v>2474</v>
      </c>
      <c r="Q40">
        <v>3378</v>
      </c>
      <c r="R40">
        <v>2348</v>
      </c>
      <c r="S40">
        <v>3497</v>
      </c>
      <c r="T40">
        <v>2544</v>
      </c>
      <c r="U40">
        <v>2299</v>
      </c>
      <c r="V40">
        <v>2182</v>
      </c>
      <c r="W40">
        <v>2554</v>
      </c>
      <c r="X40">
        <v>2315</v>
      </c>
      <c r="Y40">
        <v>2400</v>
      </c>
      <c r="Z40">
        <v>3033</v>
      </c>
      <c r="AA40">
        <v>2144</v>
      </c>
      <c r="AB40">
        <v>2202</v>
      </c>
      <c r="AC40">
        <v>2531</v>
      </c>
      <c r="AD40">
        <v>2367</v>
      </c>
      <c r="AE40">
        <v>2190</v>
      </c>
      <c r="AF40">
        <v>2555</v>
      </c>
      <c r="AG40">
        <v>2253</v>
      </c>
      <c r="AH40">
        <v>2384</v>
      </c>
      <c r="AI40">
        <v>2435</v>
      </c>
    </row>
    <row r="41" spans="1:35" x14ac:dyDescent="0.45">
      <c r="A41">
        <v>19757</v>
      </c>
      <c r="B41">
        <v>2482</v>
      </c>
      <c r="C41">
        <v>19602</v>
      </c>
      <c r="D41">
        <v>2362</v>
      </c>
      <c r="E41">
        <v>27807</v>
      </c>
      <c r="F41">
        <v>3111</v>
      </c>
      <c r="G41">
        <v>3327</v>
      </c>
      <c r="H41">
        <v>5281</v>
      </c>
      <c r="I41">
        <v>3312</v>
      </c>
      <c r="J41">
        <v>2634</v>
      </c>
      <c r="K41">
        <v>6915</v>
      </c>
      <c r="L41">
        <v>3200</v>
      </c>
      <c r="M41">
        <v>4514</v>
      </c>
      <c r="N41">
        <v>2906</v>
      </c>
      <c r="O41">
        <v>6589</v>
      </c>
      <c r="P41">
        <v>2488</v>
      </c>
      <c r="Q41">
        <v>3673</v>
      </c>
      <c r="R41">
        <v>1974</v>
      </c>
      <c r="S41">
        <v>2892</v>
      </c>
      <c r="T41">
        <v>2674</v>
      </c>
      <c r="U41">
        <v>2641</v>
      </c>
      <c r="V41">
        <v>2820</v>
      </c>
      <c r="W41">
        <v>2690</v>
      </c>
      <c r="X41">
        <v>2441</v>
      </c>
      <c r="Y41">
        <v>2508</v>
      </c>
      <c r="Z41">
        <v>2329</v>
      </c>
      <c r="AA41">
        <v>2251</v>
      </c>
      <c r="AB41">
        <v>2440</v>
      </c>
      <c r="AC41">
        <v>2713</v>
      </c>
      <c r="AD41">
        <v>2744</v>
      </c>
      <c r="AE41">
        <v>5251</v>
      </c>
      <c r="AF41">
        <v>2711</v>
      </c>
      <c r="AG41">
        <v>2141</v>
      </c>
      <c r="AH41">
        <v>7948</v>
      </c>
      <c r="AI41">
        <v>2328</v>
      </c>
    </row>
    <row r="42" spans="1:35" x14ac:dyDescent="0.45">
      <c r="A42">
        <v>17101</v>
      </c>
      <c r="B42">
        <v>2415</v>
      </c>
      <c r="C42">
        <v>15455</v>
      </c>
      <c r="D42">
        <v>2449</v>
      </c>
      <c r="E42">
        <v>19797</v>
      </c>
      <c r="F42">
        <v>2852</v>
      </c>
      <c r="G42">
        <v>3311</v>
      </c>
      <c r="H42">
        <v>2559</v>
      </c>
      <c r="I42">
        <v>2985</v>
      </c>
      <c r="J42">
        <v>2512</v>
      </c>
      <c r="K42">
        <v>5102</v>
      </c>
      <c r="L42">
        <v>2517</v>
      </c>
      <c r="M42">
        <v>6395</v>
      </c>
      <c r="N42">
        <v>2566</v>
      </c>
      <c r="O42">
        <v>4449</v>
      </c>
      <c r="P42">
        <v>2153</v>
      </c>
      <c r="Q42">
        <v>2793</v>
      </c>
      <c r="R42">
        <v>2373</v>
      </c>
      <c r="S42">
        <v>3453</v>
      </c>
      <c r="T42">
        <v>2697</v>
      </c>
      <c r="U42">
        <v>2401</v>
      </c>
      <c r="V42">
        <v>2310</v>
      </c>
      <c r="W42">
        <v>2608</v>
      </c>
      <c r="X42">
        <v>2357</v>
      </c>
      <c r="Y42">
        <v>2494</v>
      </c>
      <c r="Z42">
        <v>2795</v>
      </c>
      <c r="AA42">
        <v>2401</v>
      </c>
      <c r="AB42">
        <v>2474</v>
      </c>
      <c r="AC42">
        <v>2606</v>
      </c>
      <c r="AD42">
        <v>2379</v>
      </c>
      <c r="AE42">
        <v>2541</v>
      </c>
      <c r="AF42">
        <v>2530</v>
      </c>
      <c r="AG42">
        <v>2445</v>
      </c>
      <c r="AH42">
        <v>2562</v>
      </c>
      <c r="AI42">
        <v>2404</v>
      </c>
    </row>
    <row r="43" spans="1:35" x14ac:dyDescent="0.45">
      <c r="A43">
        <v>29115</v>
      </c>
      <c r="B43">
        <v>2608</v>
      </c>
      <c r="C43">
        <v>34788</v>
      </c>
      <c r="D43">
        <v>2422</v>
      </c>
      <c r="E43">
        <v>19261</v>
      </c>
      <c r="F43">
        <v>2776</v>
      </c>
      <c r="G43">
        <v>3126</v>
      </c>
      <c r="H43">
        <v>2688</v>
      </c>
      <c r="I43">
        <v>3112</v>
      </c>
      <c r="J43">
        <v>2705</v>
      </c>
      <c r="K43">
        <v>6673</v>
      </c>
      <c r="L43">
        <v>2840</v>
      </c>
      <c r="M43">
        <v>7407</v>
      </c>
      <c r="N43">
        <v>4908</v>
      </c>
      <c r="O43">
        <v>5161</v>
      </c>
      <c r="P43">
        <v>2928</v>
      </c>
      <c r="Q43">
        <v>3956</v>
      </c>
      <c r="R43">
        <v>1694</v>
      </c>
      <c r="S43">
        <v>2117</v>
      </c>
      <c r="T43">
        <v>2775</v>
      </c>
      <c r="U43">
        <v>1603</v>
      </c>
      <c r="V43">
        <v>2332</v>
      </c>
      <c r="W43">
        <v>2598</v>
      </c>
      <c r="X43">
        <v>2529</v>
      </c>
      <c r="Y43">
        <v>2426</v>
      </c>
      <c r="Z43">
        <v>2903</v>
      </c>
      <c r="AA43">
        <v>2381</v>
      </c>
      <c r="AB43">
        <v>2198</v>
      </c>
      <c r="AC43">
        <v>2588</v>
      </c>
      <c r="AD43">
        <v>2314</v>
      </c>
      <c r="AE43">
        <v>2305</v>
      </c>
      <c r="AF43">
        <v>2610</v>
      </c>
      <c r="AG43">
        <v>2546</v>
      </c>
      <c r="AH43">
        <v>2330</v>
      </c>
      <c r="AI43">
        <v>2860</v>
      </c>
    </row>
    <row r="44" spans="1:35" x14ac:dyDescent="0.45">
      <c r="A44">
        <v>28401</v>
      </c>
      <c r="B44">
        <v>2769</v>
      </c>
      <c r="C44">
        <v>32199</v>
      </c>
      <c r="D44">
        <v>2854</v>
      </c>
      <c r="E44">
        <v>20509</v>
      </c>
      <c r="F44">
        <v>3206</v>
      </c>
      <c r="G44">
        <v>3186</v>
      </c>
      <c r="H44">
        <v>2680</v>
      </c>
      <c r="I44">
        <v>3654</v>
      </c>
      <c r="J44">
        <v>2974</v>
      </c>
      <c r="K44">
        <v>6784</v>
      </c>
      <c r="L44">
        <v>2671</v>
      </c>
      <c r="M44">
        <v>6606</v>
      </c>
      <c r="N44">
        <v>2551</v>
      </c>
      <c r="O44">
        <v>5253</v>
      </c>
      <c r="P44">
        <v>2734</v>
      </c>
      <c r="Q44">
        <v>3702</v>
      </c>
      <c r="R44">
        <v>1659</v>
      </c>
      <c r="S44">
        <v>3148</v>
      </c>
      <c r="T44">
        <v>2739</v>
      </c>
      <c r="U44">
        <v>1995</v>
      </c>
      <c r="V44">
        <v>2474</v>
      </c>
      <c r="W44">
        <v>2393</v>
      </c>
      <c r="X44">
        <v>2834</v>
      </c>
      <c r="Y44">
        <v>2363</v>
      </c>
      <c r="Z44">
        <v>2723</v>
      </c>
      <c r="AA44">
        <v>2403</v>
      </c>
      <c r="AB44">
        <v>2190</v>
      </c>
      <c r="AC44">
        <v>2349</v>
      </c>
      <c r="AD44">
        <v>2486</v>
      </c>
      <c r="AE44">
        <v>2309</v>
      </c>
      <c r="AF44">
        <v>2359</v>
      </c>
      <c r="AG44">
        <v>2367</v>
      </c>
      <c r="AH44">
        <v>2331</v>
      </c>
      <c r="AI44">
        <v>2525</v>
      </c>
    </row>
    <row r="45" spans="1:35" x14ac:dyDescent="0.45">
      <c r="A45">
        <v>16789</v>
      </c>
      <c r="B45">
        <v>2599</v>
      </c>
      <c r="C45">
        <v>20786</v>
      </c>
      <c r="D45">
        <v>2611</v>
      </c>
      <c r="E45">
        <v>29507</v>
      </c>
      <c r="F45">
        <v>2972</v>
      </c>
      <c r="G45">
        <v>3164</v>
      </c>
      <c r="H45">
        <v>3300</v>
      </c>
      <c r="I45">
        <v>2576</v>
      </c>
      <c r="J45">
        <v>2417</v>
      </c>
      <c r="K45">
        <v>10469</v>
      </c>
      <c r="L45">
        <v>2697</v>
      </c>
      <c r="M45">
        <v>3774</v>
      </c>
      <c r="N45">
        <v>2371</v>
      </c>
      <c r="O45">
        <v>4952</v>
      </c>
      <c r="P45">
        <v>2063</v>
      </c>
      <c r="Q45">
        <v>3461</v>
      </c>
      <c r="R45">
        <v>2621</v>
      </c>
      <c r="S45">
        <v>3393</v>
      </c>
      <c r="T45">
        <v>2639</v>
      </c>
      <c r="U45">
        <v>2611</v>
      </c>
      <c r="V45">
        <v>2550</v>
      </c>
      <c r="W45">
        <v>2681</v>
      </c>
      <c r="X45">
        <v>2664</v>
      </c>
      <c r="Y45">
        <v>2577</v>
      </c>
      <c r="Z45">
        <v>2787</v>
      </c>
      <c r="AA45">
        <v>2302</v>
      </c>
      <c r="AB45">
        <v>2479</v>
      </c>
      <c r="AC45">
        <v>2641</v>
      </c>
      <c r="AD45">
        <v>2601</v>
      </c>
      <c r="AE45">
        <v>2505</v>
      </c>
      <c r="AF45">
        <v>5237</v>
      </c>
      <c r="AG45">
        <v>2645</v>
      </c>
      <c r="AH45">
        <v>2637</v>
      </c>
      <c r="AI45">
        <v>2591</v>
      </c>
    </row>
    <row r="46" spans="1:35" x14ac:dyDescent="0.45">
      <c r="A46">
        <v>18924</v>
      </c>
      <c r="B46">
        <v>2503</v>
      </c>
      <c r="C46">
        <v>19569</v>
      </c>
      <c r="D46">
        <v>2024</v>
      </c>
      <c r="E46">
        <v>18725</v>
      </c>
      <c r="F46">
        <v>3227</v>
      </c>
      <c r="G46">
        <v>2923</v>
      </c>
      <c r="H46">
        <v>2705</v>
      </c>
      <c r="I46">
        <v>6155</v>
      </c>
      <c r="J46">
        <v>2779</v>
      </c>
      <c r="K46">
        <v>8111</v>
      </c>
      <c r="L46">
        <v>2520</v>
      </c>
      <c r="M46">
        <v>6151</v>
      </c>
      <c r="N46">
        <v>2883</v>
      </c>
      <c r="O46">
        <v>10560</v>
      </c>
      <c r="P46">
        <v>2711</v>
      </c>
      <c r="Q46">
        <v>3756</v>
      </c>
      <c r="R46">
        <v>2788</v>
      </c>
      <c r="S46">
        <v>4228</v>
      </c>
      <c r="T46">
        <v>8078</v>
      </c>
      <c r="U46">
        <v>2552</v>
      </c>
      <c r="V46">
        <v>2549</v>
      </c>
      <c r="W46">
        <v>3109</v>
      </c>
      <c r="X46">
        <v>2842</v>
      </c>
      <c r="Y46">
        <v>2400</v>
      </c>
      <c r="Z46">
        <v>2483</v>
      </c>
      <c r="AA46">
        <v>2480</v>
      </c>
      <c r="AB46">
        <v>2422</v>
      </c>
      <c r="AC46">
        <v>3135</v>
      </c>
      <c r="AD46">
        <v>2477</v>
      </c>
      <c r="AE46">
        <v>4989</v>
      </c>
      <c r="AF46">
        <v>3095</v>
      </c>
      <c r="AG46">
        <v>2712</v>
      </c>
      <c r="AH46">
        <v>2451</v>
      </c>
      <c r="AI46">
        <v>2848</v>
      </c>
    </row>
    <row r="47" spans="1:35" x14ac:dyDescent="0.45">
      <c r="A47">
        <v>41333</v>
      </c>
      <c r="B47">
        <v>2393</v>
      </c>
      <c r="C47">
        <v>21696</v>
      </c>
      <c r="D47">
        <v>2303</v>
      </c>
      <c r="E47">
        <v>37247</v>
      </c>
      <c r="F47">
        <v>2528</v>
      </c>
      <c r="G47">
        <v>3193</v>
      </c>
      <c r="H47">
        <v>2531</v>
      </c>
      <c r="I47">
        <v>3155</v>
      </c>
      <c r="J47">
        <v>2591</v>
      </c>
      <c r="K47">
        <v>9762</v>
      </c>
      <c r="L47">
        <v>2535</v>
      </c>
      <c r="M47">
        <v>3602</v>
      </c>
      <c r="N47">
        <v>2531</v>
      </c>
      <c r="O47">
        <v>5088</v>
      </c>
      <c r="P47">
        <v>1655</v>
      </c>
      <c r="Q47">
        <v>2366</v>
      </c>
      <c r="R47">
        <v>3065</v>
      </c>
      <c r="S47">
        <v>3387</v>
      </c>
      <c r="T47">
        <v>2424</v>
      </c>
      <c r="U47">
        <v>2359</v>
      </c>
      <c r="V47">
        <v>2168</v>
      </c>
      <c r="W47">
        <v>2432</v>
      </c>
      <c r="X47">
        <v>2379</v>
      </c>
      <c r="Y47">
        <v>2189</v>
      </c>
      <c r="Z47">
        <v>2387</v>
      </c>
      <c r="AA47">
        <v>2139</v>
      </c>
      <c r="AB47">
        <v>2354</v>
      </c>
      <c r="AC47">
        <v>2462</v>
      </c>
      <c r="AD47">
        <v>2178</v>
      </c>
      <c r="AE47">
        <v>2204</v>
      </c>
      <c r="AF47">
        <v>2439</v>
      </c>
      <c r="AG47">
        <v>2278</v>
      </c>
      <c r="AH47">
        <v>2239</v>
      </c>
      <c r="AI47">
        <v>2402</v>
      </c>
    </row>
    <row r="48" spans="1:35" x14ac:dyDescent="0.45">
      <c r="A48">
        <v>29271</v>
      </c>
      <c r="B48">
        <v>2556</v>
      </c>
      <c r="C48">
        <v>31286</v>
      </c>
      <c r="D48">
        <v>2347</v>
      </c>
      <c r="E48">
        <v>16934</v>
      </c>
      <c r="F48">
        <v>2695</v>
      </c>
      <c r="G48">
        <v>2579</v>
      </c>
      <c r="H48">
        <v>2320</v>
      </c>
      <c r="I48">
        <v>2539</v>
      </c>
      <c r="J48">
        <v>2498</v>
      </c>
      <c r="K48">
        <v>15051</v>
      </c>
      <c r="L48">
        <v>1822</v>
      </c>
      <c r="M48">
        <v>9736</v>
      </c>
      <c r="N48">
        <v>2385</v>
      </c>
      <c r="O48">
        <v>5253</v>
      </c>
      <c r="P48">
        <v>2190</v>
      </c>
      <c r="Q48">
        <v>3577</v>
      </c>
      <c r="R48">
        <v>2336</v>
      </c>
      <c r="S48">
        <v>3554</v>
      </c>
      <c r="T48">
        <v>2719</v>
      </c>
      <c r="U48">
        <v>2510</v>
      </c>
      <c r="V48">
        <v>2514</v>
      </c>
      <c r="W48">
        <v>2713</v>
      </c>
      <c r="X48">
        <v>2329</v>
      </c>
      <c r="Y48">
        <v>2560</v>
      </c>
      <c r="Z48">
        <v>2583</v>
      </c>
      <c r="AA48">
        <v>2183</v>
      </c>
      <c r="AB48">
        <v>2516</v>
      </c>
      <c r="AC48">
        <v>2716</v>
      </c>
      <c r="AD48">
        <v>2505</v>
      </c>
      <c r="AE48">
        <v>2535</v>
      </c>
      <c r="AF48">
        <v>2713</v>
      </c>
      <c r="AG48">
        <v>2332</v>
      </c>
      <c r="AH48">
        <v>2547</v>
      </c>
      <c r="AI48">
        <v>2595</v>
      </c>
    </row>
    <row r="49" spans="1:35" x14ac:dyDescent="0.45">
      <c r="A49">
        <v>12707</v>
      </c>
      <c r="B49">
        <v>2618</v>
      </c>
      <c r="C49">
        <v>18807</v>
      </c>
      <c r="D49">
        <v>2469</v>
      </c>
      <c r="E49">
        <v>31107</v>
      </c>
      <c r="F49">
        <v>2869</v>
      </c>
      <c r="G49">
        <v>3677</v>
      </c>
      <c r="H49">
        <v>2527</v>
      </c>
      <c r="I49">
        <v>3010</v>
      </c>
      <c r="J49">
        <v>2467</v>
      </c>
      <c r="K49">
        <v>18206</v>
      </c>
      <c r="L49">
        <v>2563</v>
      </c>
      <c r="M49">
        <v>11682</v>
      </c>
      <c r="N49">
        <v>2473</v>
      </c>
      <c r="O49">
        <v>5280</v>
      </c>
      <c r="P49">
        <v>2239</v>
      </c>
      <c r="Q49">
        <v>3161</v>
      </c>
      <c r="R49">
        <v>2437</v>
      </c>
      <c r="S49">
        <v>3580</v>
      </c>
      <c r="T49">
        <v>2556</v>
      </c>
      <c r="U49">
        <v>2519</v>
      </c>
      <c r="V49">
        <v>2466</v>
      </c>
      <c r="W49">
        <v>2455</v>
      </c>
      <c r="X49">
        <v>2887</v>
      </c>
      <c r="Y49">
        <v>2438</v>
      </c>
      <c r="Z49">
        <v>3013</v>
      </c>
      <c r="AA49">
        <v>1485</v>
      </c>
      <c r="AB49">
        <v>1888</v>
      </c>
      <c r="AC49">
        <v>2658</v>
      </c>
      <c r="AD49">
        <v>2035</v>
      </c>
      <c r="AE49">
        <v>2402</v>
      </c>
      <c r="AF49">
        <v>2487</v>
      </c>
      <c r="AG49">
        <v>2883</v>
      </c>
      <c r="AH49">
        <v>2618</v>
      </c>
      <c r="AI49">
        <v>2861</v>
      </c>
    </row>
    <row r="50" spans="1:35" x14ac:dyDescent="0.45">
      <c r="A50">
        <v>40957</v>
      </c>
      <c r="B50">
        <v>2483</v>
      </c>
      <c r="C50">
        <v>69165</v>
      </c>
      <c r="D50">
        <v>2852</v>
      </c>
      <c r="E50">
        <v>19590</v>
      </c>
      <c r="F50">
        <v>2926</v>
      </c>
      <c r="G50">
        <v>2219</v>
      </c>
      <c r="H50">
        <v>2444</v>
      </c>
      <c r="I50">
        <v>3699</v>
      </c>
      <c r="J50">
        <v>2907</v>
      </c>
      <c r="K50">
        <v>6192</v>
      </c>
      <c r="L50">
        <v>2951</v>
      </c>
      <c r="M50">
        <v>7719</v>
      </c>
      <c r="N50">
        <v>2919</v>
      </c>
      <c r="O50">
        <v>5406</v>
      </c>
      <c r="P50">
        <v>2739</v>
      </c>
      <c r="Q50">
        <v>3603</v>
      </c>
      <c r="R50">
        <v>2695</v>
      </c>
      <c r="S50">
        <v>3520</v>
      </c>
      <c r="T50">
        <v>2414</v>
      </c>
      <c r="U50">
        <v>2341</v>
      </c>
      <c r="V50">
        <v>4679</v>
      </c>
      <c r="W50">
        <v>2929</v>
      </c>
      <c r="X50">
        <v>2349</v>
      </c>
      <c r="Y50">
        <v>2341</v>
      </c>
      <c r="Z50">
        <v>2451</v>
      </c>
      <c r="AA50">
        <v>2718</v>
      </c>
      <c r="AB50">
        <v>2681</v>
      </c>
      <c r="AC50">
        <v>2646</v>
      </c>
      <c r="AD50">
        <v>2820</v>
      </c>
      <c r="AE50">
        <v>2385</v>
      </c>
      <c r="AF50">
        <v>2917</v>
      </c>
      <c r="AG50">
        <v>2370</v>
      </c>
      <c r="AH50">
        <v>2297</v>
      </c>
      <c r="AI50">
        <v>2478</v>
      </c>
    </row>
    <row r="51" spans="1:35" x14ac:dyDescent="0.45">
      <c r="A51">
        <v>29600</v>
      </c>
      <c r="B51">
        <v>5068</v>
      </c>
      <c r="C51">
        <v>30936</v>
      </c>
      <c r="D51">
        <v>3326</v>
      </c>
      <c r="E51">
        <v>25968</v>
      </c>
      <c r="F51">
        <v>5039</v>
      </c>
      <c r="G51">
        <v>3161</v>
      </c>
      <c r="H51">
        <v>2785</v>
      </c>
      <c r="I51">
        <v>3390</v>
      </c>
      <c r="J51">
        <v>2644</v>
      </c>
      <c r="K51">
        <v>14608</v>
      </c>
      <c r="L51">
        <v>2394</v>
      </c>
      <c r="M51">
        <v>8013</v>
      </c>
      <c r="N51">
        <v>2918</v>
      </c>
      <c r="O51">
        <v>10936</v>
      </c>
      <c r="P51">
        <v>2939</v>
      </c>
      <c r="Q51">
        <v>3294</v>
      </c>
      <c r="R51">
        <v>2812</v>
      </c>
      <c r="S51">
        <v>3153</v>
      </c>
      <c r="T51">
        <v>2455</v>
      </c>
      <c r="U51">
        <v>2792</v>
      </c>
      <c r="V51">
        <v>2442</v>
      </c>
      <c r="W51">
        <v>2644</v>
      </c>
      <c r="X51">
        <v>2242</v>
      </c>
      <c r="Y51">
        <v>2383</v>
      </c>
      <c r="Z51">
        <v>2404</v>
      </c>
      <c r="AA51">
        <v>2608</v>
      </c>
      <c r="AB51">
        <v>2417</v>
      </c>
      <c r="AC51">
        <v>2476</v>
      </c>
      <c r="AD51">
        <v>2495</v>
      </c>
      <c r="AE51">
        <v>2359</v>
      </c>
      <c r="AF51">
        <v>5092</v>
      </c>
      <c r="AG51">
        <v>2404</v>
      </c>
      <c r="AH51">
        <v>2283</v>
      </c>
      <c r="AI51">
        <v>2419</v>
      </c>
    </row>
    <row r="52" spans="1:35" x14ac:dyDescent="0.45">
      <c r="A52">
        <v>24958</v>
      </c>
      <c r="B52">
        <v>2395</v>
      </c>
      <c r="C52">
        <v>23314</v>
      </c>
      <c r="D52">
        <v>2104</v>
      </c>
      <c r="E52">
        <v>14278</v>
      </c>
      <c r="F52">
        <v>2644</v>
      </c>
      <c r="G52">
        <v>3511</v>
      </c>
      <c r="H52">
        <v>2645</v>
      </c>
      <c r="I52">
        <v>3475</v>
      </c>
      <c r="J52">
        <v>2445</v>
      </c>
      <c r="K52">
        <v>4327</v>
      </c>
      <c r="L52">
        <v>2500</v>
      </c>
      <c r="M52">
        <v>4299</v>
      </c>
      <c r="N52">
        <v>2690</v>
      </c>
      <c r="O52">
        <v>4336</v>
      </c>
      <c r="P52">
        <v>2736</v>
      </c>
      <c r="Q52">
        <v>3447</v>
      </c>
      <c r="R52">
        <v>2091</v>
      </c>
      <c r="S52">
        <v>3655</v>
      </c>
      <c r="T52">
        <v>2711</v>
      </c>
      <c r="U52">
        <v>2478</v>
      </c>
      <c r="V52">
        <v>2129</v>
      </c>
      <c r="W52">
        <v>2423</v>
      </c>
      <c r="X52">
        <v>2633</v>
      </c>
      <c r="Y52">
        <v>2293</v>
      </c>
      <c r="Z52">
        <v>2574</v>
      </c>
      <c r="AA52">
        <v>2214</v>
      </c>
      <c r="AB52">
        <v>2223</v>
      </c>
      <c r="AC52">
        <v>2437</v>
      </c>
      <c r="AD52">
        <v>2179</v>
      </c>
      <c r="AE52">
        <v>2155</v>
      </c>
      <c r="AF52">
        <v>2389</v>
      </c>
      <c r="AG52">
        <v>4577</v>
      </c>
      <c r="AH52">
        <v>2370</v>
      </c>
      <c r="AI52">
        <v>2342</v>
      </c>
    </row>
    <row r="53" spans="1:35" x14ac:dyDescent="0.45">
      <c r="A53">
        <v>38420</v>
      </c>
      <c r="B53">
        <v>2387</v>
      </c>
      <c r="C53">
        <v>37875</v>
      </c>
      <c r="D53">
        <v>2970</v>
      </c>
      <c r="E53">
        <v>16981</v>
      </c>
      <c r="F53">
        <v>3122</v>
      </c>
      <c r="G53">
        <v>3575</v>
      </c>
      <c r="H53">
        <v>2440</v>
      </c>
      <c r="I53">
        <v>3928</v>
      </c>
      <c r="J53">
        <v>2885</v>
      </c>
      <c r="K53">
        <v>5877</v>
      </c>
      <c r="L53">
        <v>2742</v>
      </c>
      <c r="M53">
        <v>3433</v>
      </c>
      <c r="N53">
        <v>3096</v>
      </c>
      <c r="O53">
        <v>4972</v>
      </c>
      <c r="P53">
        <v>2423</v>
      </c>
      <c r="Q53">
        <v>3750</v>
      </c>
      <c r="R53">
        <v>2433</v>
      </c>
      <c r="S53">
        <v>3464</v>
      </c>
      <c r="T53">
        <v>2467</v>
      </c>
      <c r="U53">
        <v>2334</v>
      </c>
      <c r="V53">
        <v>2221</v>
      </c>
      <c r="W53">
        <v>2426</v>
      </c>
      <c r="X53">
        <v>3066</v>
      </c>
      <c r="Y53">
        <v>2337</v>
      </c>
      <c r="Z53">
        <v>2609</v>
      </c>
      <c r="AA53">
        <v>2400</v>
      </c>
      <c r="AB53">
        <v>2195</v>
      </c>
      <c r="AC53">
        <v>2472</v>
      </c>
      <c r="AD53">
        <v>2317</v>
      </c>
      <c r="AE53">
        <v>2427</v>
      </c>
      <c r="AF53">
        <v>2455</v>
      </c>
      <c r="AG53">
        <v>2312</v>
      </c>
      <c r="AH53">
        <v>2479</v>
      </c>
      <c r="AI53">
        <v>2446</v>
      </c>
    </row>
    <row r="54" spans="1:35" x14ac:dyDescent="0.45">
      <c r="A54">
        <v>14369</v>
      </c>
      <c r="B54">
        <v>3033</v>
      </c>
      <c r="C54">
        <v>16730</v>
      </c>
      <c r="D54">
        <v>2242</v>
      </c>
      <c r="E54">
        <v>13412</v>
      </c>
      <c r="F54">
        <v>3053</v>
      </c>
      <c r="G54">
        <v>2980</v>
      </c>
      <c r="H54">
        <v>2317</v>
      </c>
      <c r="I54">
        <v>2936</v>
      </c>
      <c r="J54">
        <v>2307</v>
      </c>
      <c r="K54">
        <v>7733</v>
      </c>
      <c r="L54">
        <v>2475</v>
      </c>
      <c r="M54">
        <v>8361</v>
      </c>
      <c r="N54">
        <v>2485</v>
      </c>
      <c r="O54">
        <v>4491</v>
      </c>
      <c r="P54">
        <v>1709</v>
      </c>
      <c r="Q54">
        <v>3214</v>
      </c>
      <c r="R54">
        <v>2382</v>
      </c>
      <c r="S54">
        <v>2981</v>
      </c>
      <c r="T54">
        <v>2459</v>
      </c>
      <c r="U54">
        <v>2257</v>
      </c>
      <c r="V54">
        <v>5002</v>
      </c>
      <c r="W54">
        <v>2754</v>
      </c>
      <c r="X54">
        <v>2569</v>
      </c>
      <c r="Y54">
        <v>2289</v>
      </c>
      <c r="Z54">
        <v>2489</v>
      </c>
      <c r="AA54">
        <v>2659</v>
      </c>
      <c r="AB54">
        <v>2688</v>
      </c>
      <c r="AC54">
        <v>2764</v>
      </c>
      <c r="AD54">
        <v>3102</v>
      </c>
      <c r="AE54">
        <v>3093</v>
      </c>
      <c r="AF54">
        <v>2760</v>
      </c>
      <c r="AG54">
        <v>2255</v>
      </c>
      <c r="AH54">
        <v>2697</v>
      </c>
      <c r="AI54">
        <v>3119</v>
      </c>
    </row>
    <row r="55" spans="1:35" x14ac:dyDescent="0.45">
      <c r="A55">
        <v>8551</v>
      </c>
      <c r="B55">
        <v>2438</v>
      </c>
      <c r="C55">
        <v>35040</v>
      </c>
      <c r="D55">
        <v>1744</v>
      </c>
      <c r="E55">
        <v>19662</v>
      </c>
      <c r="F55">
        <v>3180</v>
      </c>
      <c r="G55">
        <v>3226</v>
      </c>
      <c r="H55">
        <v>2701</v>
      </c>
      <c r="I55">
        <v>3167</v>
      </c>
      <c r="J55">
        <v>2328</v>
      </c>
      <c r="K55">
        <v>11352</v>
      </c>
      <c r="L55">
        <v>2443</v>
      </c>
      <c r="M55">
        <v>7425</v>
      </c>
      <c r="N55">
        <v>2331</v>
      </c>
      <c r="O55">
        <v>4899</v>
      </c>
      <c r="P55">
        <v>1717</v>
      </c>
      <c r="Q55">
        <v>3177</v>
      </c>
      <c r="R55">
        <v>2639</v>
      </c>
      <c r="S55">
        <v>3191</v>
      </c>
      <c r="T55">
        <v>2656</v>
      </c>
      <c r="U55">
        <v>2748</v>
      </c>
      <c r="V55">
        <v>2831</v>
      </c>
      <c r="W55">
        <v>2658</v>
      </c>
      <c r="X55">
        <v>2701</v>
      </c>
      <c r="Y55">
        <v>2570</v>
      </c>
      <c r="Z55">
        <v>2980</v>
      </c>
      <c r="AA55">
        <v>5137</v>
      </c>
      <c r="AB55">
        <v>2533</v>
      </c>
      <c r="AC55">
        <v>2661</v>
      </c>
      <c r="AD55">
        <v>2894</v>
      </c>
      <c r="AE55">
        <v>2801</v>
      </c>
      <c r="AF55">
        <v>2674</v>
      </c>
      <c r="AG55">
        <v>2701</v>
      </c>
      <c r="AH55">
        <v>2565</v>
      </c>
      <c r="AI55">
        <v>2918</v>
      </c>
    </row>
    <row r="56" spans="1:35" x14ac:dyDescent="0.45">
      <c r="A56">
        <v>10605</v>
      </c>
      <c r="B56">
        <v>3067</v>
      </c>
      <c r="C56">
        <v>14192</v>
      </c>
      <c r="D56">
        <v>2628</v>
      </c>
      <c r="E56">
        <v>17826</v>
      </c>
      <c r="F56">
        <v>2768</v>
      </c>
      <c r="G56">
        <v>3364</v>
      </c>
      <c r="H56">
        <v>2486</v>
      </c>
      <c r="I56">
        <v>3317</v>
      </c>
      <c r="J56">
        <v>2510</v>
      </c>
      <c r="K56">
        <v>5054</v>
      </c>
      <c r="L56">
        <v>2342</v>
      </c>
      <c r="M56">
        <v>5599</v>
      </c>
      <c r="N56">
        <v>2302</v>
      </c>
      <c r="O56">
        <v>4944</v>
      </c>
      <c r="P56">
        <v>2161</v>
      </c>
      <c r="Q56">
        <v>3414</v>
      </c>
      <c r="R56">
        <v>2826</v>
      </c>
      <c r="S56">
        <v>3572</v>
      </c>
      <c r="T56">
        <v>2407</v>
      </c>
      <c r="U56">
        <v>2694</v>
      </c>
      <c r="V56">
        <v>2539</v>
      </c>
      <c r="W56">
        <v>2601</v>
      </c>
      <c r="X56">
        <v>2634</v>
      </c>
      <c r="Y56">
        <v>2401</v>
      </c>
      <c r="Z56">
        <v>2712</v>
      </c>
      <c r="AA56">
        <v>2662</v>
      </c>
      <c r="AB56">
        <v>2411</v>
      </c>
      <c r="AC56">
        <v>2518</v>
      </c>
      <c r="AD56">
        <v>2430</v>
      </c>
      <c r="AE56">
        <v>2557</v>
      </c>
      <c r="AF56">
        <v>2526</v>
      </c>
      <c r="AG56">
        <v>2338</v>
      </c>
      <c r="AH56">
        <v>4875</v>
      </c>
      <c r="AI56">
        <v>2657</v>
      </c>
    </row>
    <row r="57" spans="1:35" x14ac:dyDescent="0.45">
      <c r="A57">
        <v>11604</v>
      </c>
      <c r="B57">
        <v>2542</v>
      </c>
      <c r="C57">
        <v>29955</v>
      </c>
      <c r="D57">
        <v>2951</v>
      </c>
      <c r="E57">
        <v>10266</v>
      </c>
      <c r="F57">
        <v>2756</v>
      </c>
      <c r="G57">
        <v>2578</v>
      </c>
      <c r="H57">
        <v>2535</v>
      </c>
      <c r="I57">
        <v>3290</v>
      </c>
      <c r="J57">
        <v>2413</v>
      </c>
      <c r="K57">
        <v>7053</v>
      </c>
      <c r="L57">
        <v>2752</v>
      </c>
      <c r="M57">
        <v>11866</v>
      </c>
      <c r="N57">
        <v>2219</v>
      </c>
      <c r="O57">
        <v>6227</v>
      </c>
      <c r="P57">
        <v>2216</v>
      </c>
      <c r="Q57">
        <v>3726</v>
      </c>
      <c r="R57">
        <v>2350</v>
      </c>
      <c r="S57">
        <v>4097</v>
      </c>
      <c r="T57">
        <v>2828</v>
      </c>
      <c r="U57">
        <v>2471</v>
      </c>
      <c r="V57">
        <v>4863</v>
      </c>
      <c r="W57">
        <v>2865</v>
      </c>
      <c r="X57">
        <v>2872</v>
      </c>
      <c r="Y57">
        <v>2816</v>
      </c>
      <c r="Z57">
        <v>2819</v>
      </c>
      <c r="AA57">
        <v>2338</v>
      </c>
      <c r="AB57">
        <v>2272</v>
      </c>
      <c r="AC57">
        <v>2617</v>
      </c>
      <c r="AD57">
        <v>2343</v>
      </c>
      <c r="AE57">
        <v>2458</v>
      </c>
      <c r="AF57">
        <v>2868</v>
      </c>
      <c r="AG57">
        <v>2503</v>
      </c>
      <c r="AH57">
        <v>2265</v>
      </c>
      <c r="AI57">
        <v>2699</v>
      </c>
    </row>
    <row r="58" spans="1:35" x14ac:dyDescent="0.45">
      <c r="A58">
        <v>23384</v>
      </c>
      <c r="B58">
        <v>2721</v>
      </c>
      <c r="C58">
        <v>29178</v>
      </c>
      <c r="D58">
        <v>2666</v>
      </c>
      <c r="E58">
        <v>17240</v>
      </c>
      <c r="F58">
        <v>3062</v>
      </c>
      <c r="G58">
        <v>3329</v>
      </c>
      <c r="H58">
        <v>2691</v>
      </c>
      <c r="I58">
        <v>3482</v>
      </c>
      <c r="J58">
        <v>2530</v>
      </c>
      <c r="K58">
        <v>5605</v>
      </c>
      <c r="L58">
        <v>2425</v>
      </c>
      <c r="M58">
        <v>8761</v>
      </c>
      <c r="N58">
        <v>2609</v>
      </c>
      <c r="O58">
        <v>5647</v>
      </c>
      <c r="P58">
        <v>2480</v>
      </c>
      <c r="Q58">
        <v>3654</v>
      </c>
      <c r="R58">
        <v>2447</v>
      </c>
      <c r="S58">
        <v>3086</v>
      </c>
      <c r="T58">
        <v>2692</v>
      </c>
      <c r="U58">
        <v>2636</v>
      </c>
      <c r="V58">
        <v>2389</v>
      </c>
      <c r="W58">
        <v>2894</v>
      </c>
      <c r="X58">
        <v>2551</v>
      </c>
      <c r="Y58">
        <v>2362</v>
      </c>
      <c r="Z58">
        <v>2617</v>
      </c>
      <c r="AA58">
        <v>1255</v>
      </c>
      <c r="AB58">
        <v>2407</v>
      </c>
      <c r="AC58">
        <v>2813</v>
      </c>
      <c r="AD58">
        <v>2528</v>
      </c>
      <c r="AE58">
        <v>2416</v>
      </c>
      <c r="AF58">
        <v>2860</v>
      </c>
      <c r="AG58">
        <v>3046</v>
      </c>
      <c r="AH58">
        <v>2434</v>
      </c>
      <c r="AI58">
        <v>2760</v>
      </c>
    </row>
    <row r="59" spans="1:35" x14ac:dyDescent="0.45">
      <c r="A59">
        <v>11894</v>
      </c>
      <c r="B59">
        <v>1853</v>
      </c>
      <c r="C59">
        <v>23327</v>
      </c>
      <c r="D59">
        <v>1743</v>
      </c>
      <c r="E59">
        <v>8892</v>
      </c>
      <c r="F59">
        <v>2618</v>
      </c>
      <c r="G59">
        <v>2977</v>
      </c>
      <c r="H59">
        <v>2395</v>
      </c>
      <c r="I59">
        <v>3029</v>
      </c>
      <c r="J59">
        <v>2316</v>
      </c>
      <c r="K59">
        <v>6412</v>
      </c>
      <c r="L59">
        <v>2308</v>
      </c>
      <c r="M59">
        <v>3823</v>
      </c>
      <c r="N59">
        <v>2560</v>
      </c>
      <c r="O59">
        <v>6264</v>
      </c>
      <c r="P59">
        <v>2574</v>
      </c>
      <c r="Q59">
        <v>3606</v>
      </c>
      <c r="R59">
        <v>2731</v>
      </c>
      <c r="S59">
        <v>3543</v>
      </c>
      <c r="T59">
        <v>2618</v>
      </c>
      <c r="U59">
        <v>2562</v>
      </c>
      <c r="V59">
        <v>2563</v>
      </c>
      <c r="W59">
        <v>2616</v>
      </c>
      <c r="X59">
        <v>2323</v>
      </c>
      <c r="Y59">
        <v>2616</v>
      </c>
      <c r="Z59">
        <v>2686</v>
      </c>
      <c r="AA59">
        <v>2197</v>
      </c>
      <c r="AB59">
        <v>2263</v>
      </c>
      <c r="AC59">
        <v>2566</v>
      </c>
      <c r="AD59">
        <v>2486</v>
      </c>
      <c r="AE59">
        <v>2521</v>
      </c>
      <c r="AF59">
        <v>2662</v>
      </c>
      <c r="AG59">
        <v>2697</v>
      </c>
      <c r="AH59">
        <v>2342</v>
      </c>
      <c r="AI59">
        <v>2590</v>
      </c>
    </row>
    <row r="60" spans="1:35" x14ac:dyDescent="0.45">
      <c r="A60">
        <v>16848</v>
      </c>
      <c r="B60">
        <v>2678</v>
      </c>
      <c r="C60">
        <v>29839</v>
      </c>
      <c r="D60">
        <v>2602</v>
      </c>
      <c r="E60">
        <v>38672</v>
      </c>
      <c r="F60">
        <v>2843</v>
      </c>
      <c r="G60">
        <v>2429</v>
      </c>
      <c r="H60">
        <v>2151</v>
      </c>
      <c r="I60">
        <v>3543</v>
      </c>
      <c r="J60">
        <v>2465</v>
      </c>
      <c r="K60">
        <v>7056</v>
      </c>
      <c r="L60">
        <v>2778</v>
      </c>
      <c r="M60">
        <v>9587</v>
      </c>
      <c r="N60">
        <v>2507</v>
      </c>
      <c r="O60">
        <v>5416</v>
      </c>
      <c r="P60">
        <v>2575</v>
      </c>
      <c r="Q60">
        <v>3475</v>
      </c>
      <c r="R60">
        <v>2479</v>
      </c>
      <c r="S60">
        <v>3921</v>
      </c>
      <c r="T60">
        <v>2576</v>
      </c>
      <c r="U60">
        <v>2351</v>
      </c>
      <c r="V60">
        <v>4732</v>
      </c>
      <c r="W60">
        <v>2854</v>
      </c>
      <c r="X60">
        <v>2453</v>
      </c>
      <c r="Y60">
        <v>4785</v>
      </c>
      <c r="Z60">
        <v>2592</v>
      </c>
      <c r="AA60">
        <v>2568</v>
      </c>
      <c r="AB60">
        <v>2724</v>
      </c>
      <c r="AC60">
        <v>2941</v>
      </c>
      <c r="AD60">
        <v>2590</v>
      </c>
      <c r="AE60">
        <v>2721</v>
      </c>
      <c r="AF60">
        <v>2804</v>
      </c>
      <c r="AG60">
        <v>2721</v>
      </c>
      <c r="AH60">
        <v>2724</v>
      </c>
      <c r="AI60">
        <v>2584</v>
      </c>
    </row>
    <row r="61" spans="1:35" x14ac:dyDescent="0.45">
      <c r="A61">
        <v>35274</v>
      </c>
      <c r="B61">
        <v>4713</v>
      </c>
      <c r="C61">
        <v>31641</v>
      </c>
      <c r="D61">
        <v>2480</v>
      </c>
      <c r="E61">
        <v>25987</v>
      </c>
      <c r="F61">
        <v>2717</v>
      </c>
      <c r="G61">
        <v>2643</v>
      </c>
      <c r="H61">
        <v>2435</v>
      </c>
      <c r="I61">
        <v>2692</v>
      </c>
      <c r="J61">
        <v>2505</v>
      </c>
      <c r="K61">
        <v>10640</v>
      </c>
      <c r="L61">
        <v>2328</v>
      </c>
      <c r="M61">
        <v>14484</v>
      </c>
      <c r="N61">
        <v>2504</v>
      </c>
      <c r="O61">
        <v>6972</v>
      </c>
      <c r="P61">
        <v>2356</v>
      </c>
      <c r="Q61">
        <v>3524</v>
      </c>
      <c r="R61">
        <v>2580</v>
      </c>
      <c r="S61">
        <v>3252</v>
      </c>
      <c r="T61">
        <v>2640</v>
      </c>
      <c r="U61">
        <v>3064</v>
      </c>
      <c r="V61">
        <v>2458</v>
      </c>
      <c r="W61">
        <v>2717</v>
      </c>
      <c r="X61">
        <v>2243</v>
      </c>
      <c r="Y61">
        <v>2979</v>
      </c>
      <c r="Z61">
        <v>2515</v>
      </c>
      <c r="AA61">
        <v>2455</v>
      </c>
      <c r="AB61">
        <v>2456</v>
      </c>
      <c r="AC61">
        <v>2710</v>
      </c>
      <c r="AD61">
        <v>5708</v>
      </c>
      <c r="AE61">
        <v>2706</v>
      </c>
      <c r="AF61">
        <v>2511</v>
      </c>
      <c r="AG61">
        <v>2969</v>
      </c>
      <c r="AH61">
        <v>2504</v>
      </c>
      <c r="AI61">
        <v>2681</v>
      </c>
    </row>
    <row r="62" spans="1:35" x14ac:dyDescent="0.45">
      <c r="A62">
        <v>19863</v>
      </c>
      <c r="B62">
        <v>2448</v>
      </c>
      <c r="C62">
        <v>18488</v>
      </c>
      <c r="D62">
        <v>2502</v>
      </c>
      <c r="E62">
        <v>16542</v>
      </c>
      <c r="F62">
        <v>2813</v>
      </c>
      <c r="G62">
        <v>3012</v>
      </c>
      <c r="H62">
        <v>2767</v>
      </c>
      <c r="I62">
        <v>3616</v>
      </c>
      <c r="J62">
        <v>2505</v>
      </c>
      <c r="K62">
        <v>5813</v>
      </c>
      <c r="L62">
        <v>2729</v>
      </c>
      <c r="M62">
        <v>10907</v>
      </c>
      <c r="N62">
        <v>2574</v>
      </c>
      <c r="O62">
        <v>4708</v>
      </c>
      <c r="P62">
        <v>2797</v>
      </c>
      <c r="Q62">
        <v>3680</v>
      </c>
      <c r="R62">
        <v>2458</v>
      </c>
      <c r="S62">
        <v>3426</v>
      </c>
      <c r="T62">
        <v>2477</v>
      </c>
      <c r="U62">
        <v>2482</v>
      </c>
      <c r="V62">
        <v>2448</v>
      </c>
      <c r="W62">
        <v>2480</v>
      </c>
      <c r="X62">
        <v>2595</v>
      </c>
      <c r="Y62">
        <v>2434</v>
      </c>
      <c r="Z62">
        <v>2605</v>
      </c>
      <c r="AA62">
        <v>1451</v>
      </c>
      <c r="AB62">
        <v>2177</v>
      </c>
      <c r="AC62">
        <v>2485</v>
      </c>
      <c r="AD62">
        <v>1695</v>
      </c>
      <c r="AE62">
        <v>2446</v>
      </c>
      <c r="AF62">
        <v>2466</v>
      </c>
      <c r="AG62">
        <v>2427</v>
      </c>
      <c r="AH62">
        <v>2432</v>
      </c>
      <c r="AI62">
        <v>2559</v>
      </c>
    </row>
    <row r="63" spans="1:35" x14ac:dyDescent="0.45">
      <c r="A63">
        <v>31436</v>
      </c>
      <c r="B63">
        <v>2950</v>
      </c>
      <c r="C63">
        <v>30991</v>
      </c>
      <c r="D63">
        <v>2811</v>
      </c>
      <c r="E63">
        <v>14614</v>
      </c>
      <c r="F63">
        <v>3058</v>
      </c>
      <c r="G63">
        <v>3409</v>
      </c>
      <c r="H63">
        <v>2276</v>
      </c>
      <c r="I63">
        <v>3375</v>
      </c>
      <c r="J63">
        <v>2311</v>
      </c>
      <c r="K63">
        <v>5215</v>
      </c>
      <c r="L63">
        <v>2727</v>
      </c>
      <c r="M63">
        <v>14067</v>
      </c>
      <c r="N63">
        <v>2844</v>
      </c>
      <c r="O63">
        <v>5033</v>
      </c>
      <c r="P63">
        <v>2637</v>
      </c>
      <c r="Q63">
        <v>3658</v>
      </c>
      <c r="R63">
        <v>2422</v>
      </c>
      <c r="S63">
        <v>3225</v>
      </c>
      <c r="T63">
        <v>2709</v>
      </c>
      <c r="U63">
        <v>1856</v>
      </c>
      <c r="V63">
        <v>2153</v>
      </c>
      <c r="W63">
        <v>2319</v>
      </c>
      <c r="X63">
        <v>2847</v>
      </c>
      <c r="Y63">
        <v>2227</v>
      </c>
      <c r="Z63">
        <v>2851</v>
      </c>
      <c r="AA63">
        <v>2177</v>
      </c>
      <c r="AB63">
        <v>2183</v>
      </c>
      <c r="AC63">
        <v>2379</v>
      </c>
      <c r="AD63">
        <v>2128</v>
      </c>
      <c r="AE63">
        <v>2125</v>
      </c>
      <c r="AF63">
        <v>2366</v>
      </c>
      <c r="AG63">
        <v>2952</v>
      </c>
      <c r="AH63">
        <v>2214</v>
      </c>
      <c r="AI63">
        <v>2778</v>
      </c>
    </row>
    <row r="64" spans="1:35" x14ac:dyDescent="0.45">
      <c r="A64">
        <v>39760</v>
      </c>
      <c r="B64">
        <v>2783</v>
      </c>
      <c r="C64">
        <v>26343</v>
      </c>
      <c r="D64">
        <v>2448</v>
      </c>
      <c r="E64">
        <v>44843</v>
      </c>
      <c r="F64">
        <v>2998</v>
      </c>
      <c r="G64">
        <v>3459</v>
      </c>
      <c r="H64">
        <v>3131</v>
      </c>
      <c r="I64">
        <v>4104</v>
      </c>
      <c r="J64">
        <v>3178</v>
      </c>
      <c r="K64">
        <v>5527</v>
      </c>
      <c r="L64">
        <v>2929</v>
      </c>
      <c r="M64">
        <v>5054</v>
      </c>
      <c r="N64">
        <v>2800</v>
      </c>
      <c r="O64">
        <v>6276</v>
      </c>
      <c r="P64">
        <v>2222</v>
      </c>
      <c r="Q64">
        <v>3316</v>
      </c>
      <c r="R64">
        <v>2934</v>
      </c>
      <c r="S64">
        <v>3566</v>
      </c>
      <c r="T64">
        <v>2891</v>
      </c>
      <c r="U64">
        <v>2507</v>
      </c>
      <c r="V64">
        <v>2368</v>
      </c>
      <c r="W64">
        <v>2930</v>
      </c>
      <c r="X64">
        <v>2755</v>
      </c>
      <c r="Y64">
        <v>2802</v>
      </c>
      <c r="Z64">
        <v>4798</v>
      </c>
      <c r="AA64">
        <v>2696</v>
      </c>
      <c r="AB64">
        <v>3068</v>
      </c>
      <c r="AC64">
        <v>5459</v>
      </c>
      <c r="AD64">
        <v>2733</v>
      </c>
      <c r="AE64">
        <v>5213</v>
      </c>
      <c r="AF64">
        <v>2912</v>
      </c>
      <c r="AG64">
        <v>5835</v>
      </c>
      <c r="AH64">
        <v>5206</v>
      </c>
      <c r="AI64">
        <v>3095</v>
      </c>
    </row>
    <row r="65" spans="1:35" x14ac:dyDescent="0.45">
      <c r="A65">
        <v>13406</v>
      </c>
      <c r="B65">
        <v>3365</v>
      </c>
      <c r="C65">
        <v>21893</v>
      </c>
      <c r="D65">
        <v>2859</v>
      </c>
      <c r="E65">
        <v>14642</v>
      </c>
      <c r="F65">
        <v>5058</v>
      </c>
      <c r="G65">
        <v>4124</v>
      </c>
      <c r="H65">
        <v>2684</v>
      </c>
      <c r="I65">
        <v>3438</v>
      </c>
      <c r="J65">
        <v>2641</v>
      </c>
      <c r="K65">
        <v>5618</v>
      </c>
      <c r="L65">
        <v>2606</v>
      </c>
      <c r="M65">
        <v>3739</v>
      </c>
      <c r="N65">
        <v>2904</v>
      </c>
      <c r="O65">
        <v>5866</v>
      </c>
      <c r="P65">
        <v>2040</v>
      </c>
      <c r="Q65">
        <v>3528</v>
      </c>
      <c r="R65">
        <v>2636</v>
      </c>
      <c r="S65">
        <v>3705</v>
      </c>
      <c r="T65">
        <v>2592</v>
      </c>
      <c r="U65">
        <v>2626</v>
      </c>
      <c r="V65">
        <v>2596</v>
      </c>
      <c r="W65">
        <v>2603</v>
      </c>
      <c r="X65">
        <v>2722</v>
      </c>
      <c r="Y65">
        <v>2684</v>
      </c>
      <c r="Z65">
        <v>2764</v>
      </c>
      <c r="AA65">
        <v>2207</v>
      </c>
      <c r="AB65">
        <v>2395</v>
      </c>
      <c r="AC65">
        <v>2608</v>
      </c>
      <c r="AD65">
        <v>2634</v>
      </c>
      <c r="AE65">
        <v>2536</v>
      </c>
      <c r="AF65">
        <v>2624</v>
      </c>
      <c r="AG65">
        <v>2670</v>
      </c>
      <c r="AH65">
        <v>2594</v>
      </c>
      <c r="AI65">
        <v>2718</v>
      </c>
    </row>
    <row r="66" spans="1:35" x14ac:dyDescent="0.45">
      <c r="A66">
        <v>39371</v>
      </c>
      <c r="B66">
        <v>3153</v>
      </c>
      <c r="C66">
        <v>44354</v>
      </c>
      <c r="D66">
        <v>2351</v>
      </c>
      <c r="E66">
        <v>40761</v>
      </c>
      <c r="F66">
        <v>2865</v>
      </c>
      <c r="G66">
        <v>3867</v>
      </c>
      <c r="H66">
        <v>2992</v>
      </c>
      <c r="I66">
        <v>3885</v>
      </c>
      <c r="J66">
        <v>2844</v>
      </c>
      <c r="K66">
        <v>6250</v>
      </c>
      <c r="L66">
        <v>2947</v>
      </c>
      <c r="M66">
        <v>11904</v>
      </c>
      <c r="N66">
        <v>2789</v>
      </c>
      <c r="O66">
        <v>6535</v>
      </c>
      <c r="P66">
        <v>2706</v>
      </c>
      <c r="Q66">
        <v>4236</v>
      </c>
      <c r="R66">
        <v>3359</v>
      </c>
      <c r="S66">
        <v>4759</v>
      </c>
      <c r="T66">
        <v>2739</v>
      </c>
      <c r="U66">
        <v>3408</v>
      </c>
      <c r="V66">
        <v>2739</v>
      </c>
      <c r="W66">
        <v>2722</v>
      </c>
      <c r="X66">
        <v>3469</v>
      </c>
      <c r="Y66">
        <v>8954</v>
      </c>
      <c r="Z66">
        <v>2934</v>
      </c>
      <c r="AA66">
        <v>2807</v>
      </c>
      <c r="AB66">
        <v>2822</v>
      </c>
      <c r="AC66">
        <v>2741</v>
      </c>
      <c r="AD66">
        <v>3396</v>
      </c>
      <c r="AE66">
        <v>6285</v>
      </c>
      <c r="AF66">
        <v>2732</v>
      </c>
      <c r="AG66">
        <v>2717</v>
      </c>
      <c r="AH66">
        <v>2752</v>
      </c>
      <c r="AI66">
        <v>6242</v>
      </c>
    </row>
    <row r="67" spans="1:35" x14ac:dyDescent="0.45">
      <c r="A67">
        <v>41645</v>
      </c>
      <c r="B67">
        <v>2350</v>
      </c>
      <c r="C67">
        <v>48433</v>
      </c>
      <c r="D67">
        <v>2274</v>
      </c>
      <c r="E67">
        <v>29565</v>
      </c>
      <c r="F67">
        <v>2690</v>
      </c>
      <c r="G67">
        <v>2188</v>
      </c>
      <c r="H67">
        <v>2325</v>
      </c>
      <c r="I67">
        <v>3213</v>
      </c>
      <c r="J67">
        <v>2641</v>
      </c>
      <c r="K67">
        <v>5242</v>
      </c>
      <c r="L67">
        <v>2683</v>
      </c>
      <c r="M67">
        <v>6095</v>
      </c>
      <c r="N67">
        <v>2586</v>
      </c>
      <c r="O67">
        <v>5193</v>
      </c>
      <c r="P67">
        <v>2803</v>
      </c>
      <c r="Q67">
        <v>3132</v>
      </c>
      <c r="R67">
        <v>2509</v>
      </c>
      <c r="S67">
        <v>3450</v>
      </c>
      <c r="T67">
        <v>2511</v>
      </c>
      <c r="U67">
        <v>2295</v>
      </c>
      <c r="V67">
        <v>2480</v>
      </c>
      <c r="W67">
        <v>2694</v>
      </c>
      <c r="X67">
        <v>2445</v>
      </c>
      <c r="Y67">
        <v>2213</v>
      </c>
      <c r="Z67">
        <v>2471</v>
      </c>
      <c r="AA67">
        <v>1704</v>
      </c>
      <c r="AB67">
        <v>1767</v>
      </c>
      <c r="AC67">
        <v>2721</v>
      </c>
      <c r="AD67">
        <v>2194</v>
      </c>
      <c r="AE67">
        <v>2189</v>
      </c>
      <c r="AF67">
        <v>2370</v>
      </c>
      <c r="AG67">
        <v>2391</v>
      </c>
      <c r="AH67">
        <v>2161</v>
      </c>
      <c r="AI67">
        <v>2376</v>
      </c>
    </row>
    <row r="68" spans="1:35" x14ac:dyDescent="0.45">
      <c r="A68">
        <v>9966</v>
      </c>
      <c r="B68">
        <v>2520</v>
      </c>
      <c r="C68">
        <v>11722</v>
      </c>
      <c r="D68">
        <v>2199</v>
      </c>
      <c r="E68">
        <v>30143</v>
      </c>
      <c r="F68">
        <v>2701</v>
      </c>
      <c r="G68">
        <v>3341</v>
      </c>
      <c r="H68">
        <v>2471</v>
      </c>
      <c r="I68">
        <v>3191</v>
      </c>
      <c r="J68">
        <v>2195</v>
      </c>
      <c r="K68">
        <v>4906</v>
      </c>
      <c r="L68">
        <v>2591</v>
      </c>
      <c r="M68">
        <v>5584</v>
      </c>
      <c r="N68">
        <v>4828</v>
      </c>
      <c r="O68">
        <v>4701</v>
      </c>
      <c r="P68">
        <v>2458</v>
      </c>
      <c r="Q68">
        <v>3414</v>
      </c>
      <c r="R68">
        <v>2328</v>
      </c>
      <c r="S68">
        <v>3591</v>
      </c>
      <c r="T68">
        <v>2473</v>
      </c>
      <c r="U68">
        <v>2529</v>
      </c>
      <c r="V68">
        <v>2307</v>
      </c>
      <c r="W68">
        <v>2478</v>
      </c>
      <c r="X68">
        <v>2378</v>
      </c>
      <c r="Y68">
        <v>2461</v>
      </c>
      <c r="Z68">
        <v>2402</v>
      </c>
      <c r="AA68">
        <v>1983</v>
      </c>
      <c r="AB68">
        <v>2058</v>
      </c>
      <c r="AC68">
        <v>2809</v>
      </c>
      <c r="AD68">
        <v>2580</v>
      </c>
      <c r="AE68">
        <v>2268</v>
      </c>
      <c r="AF68">
        <v>2465</v>
      </c>
      <c r="AG68">
        <v>2376</v>
      </c>
      <c r="AH68">
        <v>2261</v>
      </c>
      <c r="AI68">
        <v>2323</v>
      </c>
    </row>
    <row r="69" spans="1:35" x14ac:dyDescent="0.45">
      <c r="A69">
        <v>35724</v>
      </c>
      <c r="B69">
        <v>2393</v>
      </c>
      <c r="C69">
        <v>66006</v>
      </c>
      <c r="D69">
        <v>2059</v>
      </c>
      <c r="E69">
        <v>50002</v>
      </c>
      <c r="F69">
        <v>2849</v>
      </c>
      <c r="G69">
        <v>2924</v>
      </c>
      <c r="H69">
        <v>2414</v>
      </c>
      <c r="I69">
        <v>2741</v>
      </c>
      <c r="J69">
        <v>2244</v>
      </c>
      <c r="K69">
        <v>27997</v>
      </c>
      <c r="L69">
        <v>2488</v>
      </c>
      <c r="M69">
        <v>22691</v>
      </c>
      <c r="N69">
        <v>2458</v>
      </c>
      <c r="O69">
        <v>6530</v>
      </c>
      <c r="P69">
        <v>2569</v>
      </c>
      <c r="Q69">
        <v>3438</v>
      </c>
      <c r="R69">
        <v>2317</v>
      </c>
      <c r="S69">
        <v>3106</v>
      </c>
      <c r="T69">
        <v>2781</v>
      </c>
      <c r="U69">
        <v>2290</v>
      </c>
      <c r="V69">
        <v>2228</v>
      </c>
      <c r="W69">
        <v>2432</v>
      </c>
      <c r="X69">
        <v>2364</v>
      </c>
      <c r="Y69">
        <v>2174</v>
      </c>
      <c r="Z69">
        <v>2566</v>
      </c>
      <c r="AA69">
        <v>2252</v>
      </c>
      <c r="AB69">
        <v>2312</v>
      </c>
      <c r="AC69">
        <v>2487</v>
      </c>
      <c r="AD69">
        <v>2287</v>
      </c>
      <c r="AE69">
        <v>2278</v>
      </c>
      <c r="AF69">
        <v>2356</v>
      </c>
      <c r="AG69">
        <v>2261</v>
      </c>
      <c r="AH69">
        <v>2384</v>
      </c>
      <c r="AI69">
        <v>2634</v>
      </c>
    </row>
    <row r="70" spans="1:35" x14ac:dyDescent="0.45">
      <c r="A70">
        <v>7180</v>
      </c>
      <c r="B70">
        <v>2361</v>
      </c>
      <c r="C70">
        <v>30063</v>
      </c>
      <c r="D70">
        <v>2598</v>
      </c>
      <c r="E70">
        <v>17564</v>
      </c>
      <c r="F70">
        <v>2354</v>
      </c>
      <c r="G70">
        <v>3077</v>
      </c>
      <c r="H70">
        <v>2523</v>
      </c>
      <c r="I70">
        <v>3081</v>
      </c>
      <c r="J70">
        <v>2472</v>
      </c>
      <c r="K70">
        <v>4819</v>
      </c>
      <c r="L70">
        <v>2400</v>
      </c>
      <c r="M70">
        <v>4322</v>
      </c>
      <c r="N70">
        <v>2553</v>
      </c>
      <c r="O70">
        <v>5082</v>
      </c>
      <c r="P70">
        <v>1606</v>
      </c>
      <c r="Q70">
        <v>2310</v>
      </c>
      <c r="R70">
        <v>2689</v>
      </c>
      <c r="S70">
        <v>3156</v>
      </c>
      <c r="T70">
        <v>2364</v>
      </c>
      <c r="U70">
        <v>2402</v>
      </c>
      <c r="V70">
        <v>2410</v>
      </c>
      <c r="W70">
        <v>2385</v>
      </c>
      <c r="X70">
        <v>2313</v>
      </c>
      <c r="Y70">
        <v>2360</v>
      </c>
      <c r="Z70">
        <v>2463</v>
      </c>
      <c r="AA70">
        <v>2198</v>
      </c>
      <c r="AB70">
        <v>2246</v>
      </c>
      <c r="AC70">
        <v>2391</v>
      </c>
      <c r="AD70">
        <v>2375</v>
      </c>
      <c r="AE70">
        <v>4645</v>
      </c>
      <c r="AF70">
        <v>2394</v>
      </c>
      <c r="AG70">
        <v>2754</v>
      </c>
      <c r="AH70">
        <v>2273</v>
      </c>
      <c r="AI70">
        <v>2542</v>
      </c>
    </row>
    <row r="71" spans="1:35" x14ac:dyDescent="0.45">
      <c r="A71">
        <v>10588</v>
      </c>
      <c r="B71">
        <v>2645</v>
      </c>
      <c r="C71">
        <v>21884</v>
      </c>
      <c r="D71">
        <v>2575</v>
      </c>
      <c r="E71">
        <v>18143</v>
      </c>
      <c r="F71">
        <v>6226</v>
      </c>
      <c r="G71">
        <v>2729</v>
      </c>
      <c r="H71">
        <v>2101</v>
      </c>
      <c r="I71">
        <v>3489</v>
      </c>
      <c r="J71">
        <v>2530</v>
      </c>
      <c r="K71">
        <v>14637</v>
      </c>
      <c r="L71">
        <v>2789</v>
      </c>
      <c r="M71">
        <v>26854</v>
      </c>
      <c r="N71">
        <v>2391</v>
      </c>
      <c r="O71">
        <v>27606</v>
      </c>
      <c r="P71">
        <v>2372</v>
      </c>
      <c r="Q71">
        <v>3343</v>
      </c>
      <c r="R71">
        <v>2873</v>
      </c>
      <c r="S71">
        <v>3546</v>
      </c>
      <c r="T71">
        <v>3408</v>
      </c>
      <c r="U71">
        <v>2752</v>
      </c>
      <c r="V71">
        <v>3414</v>
      </c>
      <c r="W71">
        <v>3430</v>
      </c>
      <c r="X71">
        <v>2770</v>
      </c>
      <c r="Y71">
        <v>8421</v>
      </c>
      <c r="Z71">
        <v>2753</v>
      </c>
      <c r="AA71">
        <v>2372</v>
      </c>
      <c r="AB71">
        <v>2136</v>
      </c>
      <c r="AC71">
        <v>2506</v>
      </c>
      <c r="AD71">
        <v>2716</v>
      </c>
      <c r="AE71">
        <v>2766</v>
      </c>
      <c r="AF71">
        <v>3407</v>
      </c>
      <c r="AG71">
        <v>2537</v>
      </c>
      <c r="AH71">
        <v>2412</v>
      </c>
      <c r="AI71">
        <v>2323</v>
      </c>
    </row>
    <row r="72" spans="1:35" x14ac:dyDescent="0.45">
      <c r="A72">
        <v>26937</v>
      </c>
      <c r="B72">
        <v>2429</v>
      </c>
      <c r="C72">
        <v>45814</v>
      </c>
      <c r="D72">
        <v>2453</v>
      </c>
      <c r="E72">
        <v>17826</v>
      </c>
      <c r="F72">
        <v>2719</v>
      </c>
      <c r="G72">
        <v>2926</v>
      </c>
      <c r="H72">
        <v>2464</v>
      </c>
      <c r="I72">
        <v>2890</v>
      </c>
      <c r="J72">
        <v>2509</v>
      </c>
      <c r="K72">
        <v>25459</v>
      </c>
      <c r="L72">
        <v>2541</v>
      </c>
      <c r="M72">
        <v>11764</v>
      </c>
      <c r="N72">
        <v>2595</v>
      </c>
      <c r="O72">
        <v>6920</v>
      </c>
      <c r="P72">
        <v>1661</v>
      </c>
      <c r="Q72">
        <v>3328</v>
      </c>
      <c r="R72">
        <v>2408</v>
      </c>
      <c r="S72">
        <v>2936</v>
      </c>
      <c r="T72">
        <v>2358</v>
      </c>
      <c r="U72">
        <v>2353</v>
      </c>
      <c r="V72">
        <v>2407</v>
      </c>
      <c r="W72">
        <v>2649</v>
      </c>
      <c r="X72">
        <v>2450</v>
      </c>
      <c r="Y72">
        <v>2313</v>
      </c>
      <c r="Z72">
        <v>2424</v>
      </c>
      <c r="AA72">
        <v>2443</v>
      </c>
      <c r="AB72">
        <v>2570</v>
      </c>
      <c r="AC72">
        <v>2643</v>
      </c>
      <c r="AD72">
        <v>2729</v>
      </c>
      <c r="AE72">
        <v>2485</v>
      </c>
      <c r="AF72">
        <v>2669</v>
      </c>
      <c r="AG72">
        <v>2895</v>
      </c>
      <c r="AH72">
        <v>2570</v>
      </c>
      <c r="AI72">
        <v>2583</v>
      </c>
    </row>
    <row r="73" spans="1:35" x14ac:dyDescent="0.45">
      <c r="A73">
        <v>20750</v>
      </c>
      <c r="B73">
        <v>2444</v>
      </c>
      <c r="C73">
        <v>22126</v>
      </c>
      <c r="D73">
        <v>2243</v>
      </c>
      <c r="E73">
        <v>26792</v>
      </c>
      <c r="F73">
        <v>2650</v>
      </c>
      <c r="G73">
        <v>2073</v>
      </c>
      <c r="H73">
        <v>1690</v>
      </c>
      <c r="I73">
        <v>3575</v>
      </c>
      <c r="J73">
        <v>2564</v>
      </c>
      <c r="K73">
        <v>4795</v>
      </c>
      <c r="L73">
        <v>2305</v>
      </c>
      <c r="M73">
        <v>11276</v>
      </c>
      <c r="N73">
        <v>2414</v>
      </c>
      <c r="O73">
        <v>4683</v>
      </c>
      <c r="P73">
        <v>2320</v>
      </c>
      <c r="Q73">
        <v>3131</v>
      </c>
      <c r="R73">
        <v>2240</v>
      </c>
      <c r="S73">
        <v>2785</v>
      </c>
      <c r="T73">
        <v>2207</v>
      </c>
      <c r="U73">
        <v>2362</v>
      </c>
      <c r="V73">
        <v>2243</v>
      </c>
      <c r="W73">
        <v>2443</v>
      </c>
      <c r="X73">
        <v>2802</v>
      </c>
      <c r="Y73">
        <v>2321</v>
      </c>
      <c r="Z73">
        <v>2608</v>
      </c>
      <c r="AA73">
        <v>1947</v>
      </c>
      <c r="AB73">
        <v>4198</v>
      </c>
      <c r="AC73">
        <v>2613</v>
      </c>
      <c r="AD73">
        <v>2743</v>
      </c>
      <c r="AE73">
        <v>2631</v>
      </c>
      <c r="AF73">
        <v>2638</v>
      </c>
      <c r="AG73">
        <v>2345</v>
      </c>
      <c r="AH73">
        <v>2144</v>
      </c>
      <c r="AI73">
        <v>2473</v>
      </c>
    </row>
    <row r="74" spans="1:35" x14ac:dyDescent="0.45">
      <c r="A74">
        <v>14449</v>
      </c>
      <c r="B74">
        <v>2483</v>
      </c>
      <c r="C74">
        <v>37830</v>
      </c>
      <c r="D74">
        <v>1399</v>
      </c>
      <c r="E74">
        <v>34434</v>
      </c>
      <c r="F74">
        <v>3272</v>
      </c>
      <c r="G74">
        <v>3292</v>
      </c>
      <c r="H74">
        <v>2325</v>
      </c>
      <c r="I74">
        <v>3245</v>
      </c>
      <c r="J74">
        <v>2354</v>
      </c>
      <c r="K74">
        <v>8324</v>
      </c>
      <c r="L74">
        <v>2601</v>
      </c>
      <c r="M74">
        <v>28544</v>
      </c>
      <c r="N74">
        <v>2636</v>
      </c>
      <c r="O74">
        <v>12369</v>
      </c>
      <c r="P74">
        <v>2602</v>
      </c>
      <c r="Q74">
        <v>3483</v>
      </c>
      <c r="R74">
        <v>2304</v>
      </c>
      <c r="S74">
        <v>3285</v>
      </c>
      <c r="T74">
        <v>2414</v>
      </c>
      <c r="U74">
        <v>2246</v>
      </c>
      <c r="V74">
        <v>2141</v>
      </c>
      <c r="W74">
        <v>2454</v>
      </c>
      <c r="X74">
        <v>2452</v>
      </c>
      <c r="Y74">
        <v>4504</v>
      </c>
      <c r="Z74">
        <v>2421</v>
      </c>
      <c r="AA74">
        <v>2033</v>
      </c>
      <c r="AB74">
        <v>2195</v>
      </c>
      <c r="AC74">
        <v>2374</v>
      </c>
      <c r="AD74">
        <v>2276</v>
      </c>
      <c r="AE74">
        <v>2122</v>
      </c>
      <c r="AF74">
        <v>2441</v>
      </c>
      <c r="AG74">
        <v>2831</v>
      </c>
      <c r="AH74">
        <v>2210</v>
      </c>
      <c r="AI74">
        <v>4706</v>
      </c>
    </row>
    <row r="75" spans="1:35" x14ac:dyDescent="0.45">
      <c r="A75">
        <v>20009</v>
      </c>
      <c r="B75">
        <v>2200</v>
      </c>
      <c r="C75">
        <v>38200</v>
      </c>
      <c r="D75">
        <v>1656</v>
      </c>
      <c r="E75">
        <v>30728</v>
      </c>
      <c r="F75">
        <v>2533</v>
      </c>
      <c r="G75">
        <v>2607</v>
      </c>
      <c r="H75">
        <v>2285</v>
      </c>
      <c r="I75">
        <v>3024</v>
      </c>
      <c r="J75">
        <v>2468</v>
      </c>
      <c r="K75">
        <v>5052</v>
      </c>
      <c r="L75">
        <v>2451</v>
      </c>
      <c r="M75">
        <v>6836</v>
      </c>
      <c r="N75">
        <v>2660</v>
      </c>
      <c r="O75">
        <v>4912</v>
      </c>
      <c r="P75">
        <v>2288</v>
      </c>
      <c r="Q75">
        <v>3410</v>
      </c>
      <c r="R75">
        <v>2915</v>
      </c>
      <c r="S75">
        <v>3256</v>
      </c>
      <c r="T75">
        <v>2515</v>
      </c>
      <c r="U75">
        <v>2546</v>
      </c>
      <c r="V75">
        <v>4639</v>
      </c>
      <c r="W75">
        <v>2543</v>
      </c>
      <c r="X75">
        <v>2339</v>
      </c>
      <c r="Y75">
        <v>2513</v>
      </c>
      <c r="Z75">
        <v>2554</v>
      </c>
      <c r="AA75">
        <v>2333</v>
      </c>
      <c r="AB75">
        <v>2271</v>
      </c>
      <c r="AC75">
        <v>2548</v>
      </c>
      <c r="AD75">
        <v>2504</v>
      </c>
      <c r="AE75">
        <v>2510</v>
      </c>
      <c r="AF75">
        <v>2552</v>
      </c>
      <c r="AG75">
        <v>2297</v>
      </c>
      <c r="AH75">
        <v>2512</v>
      </c>
      <c r="AI75">
        <v>2550</v>
      </c>
    </row>
    <row r="76" spans="1:35" x14ac:dyDescent="0.45">
      <c r="A76">
        <v>28123</v>
      </c>
      <c r="B76">
        <v>2572</v>
      </c>
      <c r="C76">
        <v>28716</v>
      </c>
      <c r="D76">
        <v>1803</v>
      </c>
      <c r="E76">
        <v>34193</v>
      </c>
      <c r="F76">
        <v>2503</v>
      </c>
      <c r="G76">
        <v>2157</v>
      </c>
      <c r="H76">
        <v>2404</v>
      </c>
      <c r="I76">
        <v>3054</v>
      </c>
      <c r="J76">
        <v>2590</v>
      </c>
      <c r="K76">
        <v>11129</v>
      </c>
      <c r="L76">
        <v>2619</v>
      </c>
      <c r="M76">
        <v>6149</v>
      </c>
      <c r="N76">
        <v>2373</v>
      </c>
      <c r="O76">
        <v>4903</v>
      </c>
      <c r="P76">
        <v>2567</v>
      </c>
      <c r="Q76">
        <v>3395</v>
      </c>
      <c r="R76">
        <v>2751</v>
      </c>
      <c r="S76">
        <v>3457</v>
      </c>
      <c r="T76">
        <v>2502</v>
      </c>
      <c r="U76">
        <v>4733</v>
      </c>
      <c r="V76">
        <v>2407</v>
      </c>
      <c r="W76">
        <v>2496</v>
      </c>
      <c r="X76">
        <v>2586</v>
      </c>
      <c r="Y76">
        <v>2303</v>
      </c>
      <c r="Z76">
        <v>2396</v>
      </c>
      <c r="AA76">
        <v>2310</v>
      </c>
      <c r="AB76">
        <v>2301</v>
      </c>
      <c r="AC76">
        <v>2499</v>
      </c>
      <c r="AD76">
        <v>2406</v>
      </c>
      <c r="AE76">
        <v>2447</v>
      </c>
      <c r="AF76">
        <v>2474</v>
      </c>
      <c r="AG76">
        <v>2345</v>
      </c>
      <c r="AH76">
        <v>2469</v>
      </c>
      <c r="AI76">
        <v>2432</v>
      </c>
    </row>
    <row r="77" spans="1:35" x14ac:dyDescent="0.45">
      <c r="A77">
        <v>16078</v>
      </c>
      <c r="B77">
        <v>2525</v>
      </c>
      <c r="C77">
        <v>44298</v>
      </c>
      <c r="D77">
        <v>2672</v>
      </c>
      <c r="E77">
        <v>25363</v>
      </c>
      <c r="F77">
        <v>2410</v>
      </c>
      <c r="G77">
        <v>3120</v>
      </c>
      <c r="H77">
        <v>2346</v>
      </c>
      <c r="I77">
        <v>2983</v>
      </c>
      <c r="J77">
        <v>2636</v>
      </c>
      <c r="K77">
        <v>5963</v>
      </c>
      <c r="L77">
        <v>2753</v>
      </c>
      <c r="M77">
        <v>3811</v>
      </c>
      <c r="N77">
        <v>2352</v>
      </c>
      <c r="O77">
        <v>4408</v>
      </c>
      <c r="P77">
        <v>2162</v>
      </c>
      <c r="Q77">
        <v>3082</v>
      </c>
      <c r="R77">
        <v>2758</v>
      </c>
      <c r="S77">
        <v>2957</v>
      </c>
      <c r="T77">
        <v>2338</v>
      </c>
      <c r="U77">
        <v>2873</v>
      </c>
      <c r="V77">
        <v>2338</v>
      </c>
      <c r="W77">
        <v>2487</v>
      </c>
      <c r="X77">
        <v>2299</v>
      </c>
      <c r="Y77">
        <v>2352</v>
      </c>
      <c r="Z77">
        <v>2900</v>
      </c>
      <c r="AA77">
        <v>2408</v>
      </c>
      <c r="AB77">
        <v>2423</v>
      </c>
      <c r="AC77">
        <v>2505</v>
      </c>
      <c r="AD77">
        <v>2471</v>
      </c>
      <c r="AE77">
        <v>2497</v>
      </c>
      <c r="AF77">
        <v>2503</v>
      </c>
      <c r="AG77">
        <v>2362</v>
      </c>
      <c r="AH77">
        <v>2485</v>
      </c>
      <c r="AI77">
        <v>2423</v>
      </c>
    </row>
    <row r="78" spans="1:35" x14ac:dyDescent="0.45">
      <c r="A78">
        <v>16205</v>
      </c>
      <c r="B78">
        <v>2247</v>
      </c>
      <c r="C78">
        <v>20364</v>
      </c>
      <c r="D78">
        <v>1953</v>
      </c>
      <c r="E78">
        <v>32203</v>
      </c>
      <c r="F78">
        <v>3074</v>
      </c>
      <c r="G78">
        <v>2090</v>
      </c>
      <c r="H78">
        <v>2106</v>
      </c>
      <c r="I78">
        <v>2988</v>
      </c>
      <c r="J78">
        <v>2328</v>
      </c>
      <c r="K78">
        <v>12927</v>
      </c>
      <c r="L78">
        <v>2316</v>
      </c>
      <c r="M78">
        <v>5396</v>
      </c>
      <c r="N78">
        <v>2422</v>
      </c>
      <c r="O78">
        <v>5445</v>
      </c>
      <c r="P78">
        <v>2299</v>
      </c>
      <c r="Q78">
        <v>3122</v>
      </c>
      <c r="R78">
        <v>2425</v>
      </c>
      <c r="S78">
        <v>3149</v>
      </c>
      <c r="T78">
        <v>2907</v>
      </c>
      <c r="U78">
        <v>2534</v>
      </c>
      <c r="V78">
        <v>2901</v>
      </c>
      <c r="W78">
        <v>2873</v>
      </c>
      <c r="X78">
        <v>2564</v>
      </c>
      <c r="Y78">
        <v>2902</v>
      </c>
      <c r="Z78">
        <v>2555</v>
      </c>
      <c r="AA78">
        <v>2071</v>
      </c>
      <c r="AB78">
        <v>2195</v>
      </c>
      <c r="AC78">
        <v>2434</v>
      </c>
      <c r="AD78">
        <v>4484</v>
      </c>
      <c r="AE78">
        <v>2481</v>
      </c>
      <c r="AF78">
        <v>2956</v>
      </c>
      <c r="AG78">
        <v>2511</v>
      </c>
      <c r="AH78">
        <v>2308</v>
      </c>
      <c r="AI78">
        <v>2438</v>
      </c>
    </row>
    <row r="79" spans="1:35" x14ac:dyDescent="0.45">
      <c r="A79">
        <v>14763</v>
      </c>
      <c r="B79">
        <v>2360</v>
      </c>
      <c r="C79">
        <v>16648</v>
      </c>
      <c r="D79">
        <v>2293</v>
      </c>
      <c r="E79">
        <v>8292</v>
      </c>
      <c r="F79">
        <v>2513</v>
      </c>
      <c r="G79">
        <v>3109</v>
      </c>
      <c r="H79">
        <v>2351</v>
      </c>
      <c r="I79">
        <v>3380</v>
      </c>
      <c r="J79">
        <v>2736</v>
      </c>
      <c r="K79">
        <v>4770</v>
      </c>
      <c r="L79">
        <v>2413</v>
      </c>
      <c r="M79">
        <v>3065</v>
      </c>
      <c r="N79">
        <v>1954</v>
      </c>
      <c r="O79">
        <v>5148</v>
      </c>
      <c r="P79">
        <v>2219</v>
      </c>
      <c r="Q79">
        <v>3525</v>
      </c>
      <c r="R79">
        <v>1881</v>
      </c>
      <c r="S79">
        <v>3001</v>
      </c>
      <c r="T79">
        <v>2738</v>
      </c>
      <c r="U79">
        <v>2287</v>
      </c>
      <c r="V79">
        <v>2258</v>
      </c>
      <c r="W79">
        <v>2436</v>
      </c>
      <c r="X79">
        <v>2223</v>
      </c>
      <c r="Y79">
        <v>2413</v>
      </c>
      <c r="Z79">
        <v>2712</v>
      </c>
      <c r="AA79">
        <v>4361</v>
      </c>
      <c r="AB79">
        <v>2408</v>
      </c>
      <c r="AC79">
        <v>2477</v>
      </c>
      <c r="AD79">
        <v>2408</v>
      </c>
      <c r="AE79">
        <v>2280</v>
      </c>
      <c r="AF79">
        <v>2450</v>
      </c>
      <c r="AG79">
        <v>2362</v>
      </c>
      <c r="AH79">
        <v>2396</v>
      </c>
      <c r="AI79">
        <v>2679</v>
      </c>
    </row>
    <row r="80" spans="1:35" x14ac:dyDescent="0.45">
      <c r="A80">
        <v>27655</v>
      </c>
      <c r="B80">
        <v>2614</v>
      </c>
      <c r="C80">
        <v>52732</v>
      </c>
      <c r="D80">
        <v>2217</v>
      </c>
      <c r="E80">
        <v>7709</v>
      </c>
      <c r="F80">
        <v>2949</v>
      </c>
      <c r="G80">
        <v>2221</v>
      </c>
      <c r="H80">
        <v>2191</v>
      </c>
      <c r="I80">
        <v>2961</v>
      </c>
      <c r="J80">
        <v>2490</v>
      </c>
      <c r="K80">
        <v>6610</v>
      </c>
      <c r="L80">
        <v>2935</v>
      </c>
      <c r="M80">
        <v>8390</v>
      </c>
      <c r="N80">
        <v>2993</v>
      </c>
      <c r="O80">
        <v>5203</v>
      </c>
      <c r="P80">
        <v>1657</v>
      </c>
      <c r="Q80">
        <v>2912</v>
      </c>
      <c r="R80">
        <v>3118</v>
      </c>
      <c r="S80">
        <v>3441</v>
      </c>
      <c r="T80">
        <v>2405</v>
      </c>
      <c r="U80">
        <v>2450</v>
      </c>
      <c r="V80">
        <v>2237</v>
      </c>
      <c r="W80">
        <v>2450</v>
      </c>
      <c r="X80">
        <v>2330</v>
      </c>
      <c r="Y80">
        <v>2285</v>
      </c>
      <c r="Z80">
        <v>2721</v>
      </c>
      <c r="AA80">
        <v>2053</v>
      </c>
      <c r="AB80">
        <v>2251</v>
      </c>
      <c r="AC80">
        <v>2420</v>
      </c>
      <c r="AD80">
        <v>2315</v>
      </c>
      <c r="AE80">
        <v>2291</v>
      </c>
      <c r="AF80">
        <v>2442</v>
      </c>
      <c r="AG80">
        <v>2396</v>
      </c>
      <c r="AH80">
        <v>2400</v>
      </c>
      <c r="AI80">
        <v>2430</v>
      </c>
    </row>
    <row r="81" spans="1:35" x14ac:dyDescent="0.45">
      <c r="A81">
        <v>11092</v>
      </c>
      <c r="B81">
        <v>2074</v>
      </c>
      <c r="C81">
        <v>11573</v>
      </c>
      <c r="D81">
        <v>1572</v>
      </c>
      <c r="E81">
        <v>16195</v>
      </c>
      <c r="F81">
        <v>2854</v>
      </c>
      <c r="G81">
        <v>2390</v>
      </c>
      <c r="H81">
        <v>2211</v>
      </c>
      <c r="I81">
        <v>2993</v>
      </c>
      <c r="J81">
        <v>2135</v>
      </c>
      <c r="K81">
        <v>6266</v>
      </c>
      <c r="L81">
        <v>2501</v>
      </c>
      <c r="M81">
        <v>7676</v>
      </c>
      <c r="N81">
        <v>2390</v>
      </c>
      <c r="O81">
        <v>4838</v>
      </c>
      <c r="P81">
        <v>2265</v>
      </c>
      <c r="Q81">
        <v>3164</v>
      </c>
      <c r="R81">
        <v>2626</v>
      </c>
      <c r="S81">
        <v>3728</v>
      </c>
      <c r="T81">
        <v>5078</v>
      </c>
      <c r="U81">
        <v>2140</v>
      </c>
      <c r="V81">
        <v>2351</v>
      </c>
      <c r="W81">
        <v>2634</v>
      </c>
      <c r="X81">
        <v>2188</v>
      </c>
      <c r="Y81">
        <v>2629</v>
      </c>
      <c r="Z81">
        <v>2671</v>
      </c>
      <c r="AA81">
        <v>2046</v>
      </c>
      <c r="AB81">
        <v>1968</v>
      </c>
      <c r="AC81">
        <v>2274</v>
      </c>
      <c r="AD81">
        <v>2200</v>
      </c>
      <c r="AE81">
        <v>2408</v>
      </c>
      <c r="AF81">
        <v>2629</v>
      </c>
      <c r="AG81">
        <v>2275</v>
      </c>
      <c r="AH81">
        <v>2164</v>
      </c>
      <c r="AI81">
        <v>2254</v>
      </c>
    </row>
    <row r="82" spans="1:35" x14ac:dyDescent="0.45">
      <c r="A82">
        <v>9494</v>
      </c>
      <c r="B82">
        <v>2296</v>
      </c>
      <c r="C82">
        <v>17327</v>
      </c>
      <c r="D82">
        <v>2286</v>
      </c>
      <c r="E82">
        <v>12409</v>
      </c>
      <c r="F82">
        <v>2882</v>
      </c>
      <c r="G82">
        <v>3047</v>
      </c>
      <c r="H82">
        <v>2216</v>
      </c>
      <c r="I82">
        <v>2955</v>
      </c>
      <c r="J82">
        <v>2131</v>
      </c>
      <c r="K82">
        <v>5458</v>
      </c>
      <c r="L82">
        <v>2302</v>
      </c>
      <c r="M82">
        <v>8682</v>
      </c>
      <c r="N82">
        <v>2381</v>
      </c>
      <c r="O82">
        <v>4761</v>
      </c>
      <c r="P82">
        <v>1132</v>
      </c>
      <c r="Q82">
        <v>2311</v>
      </c>
      <c r="R82">
        <v>2378</v>
      </c>
      <c r="S82">
        <v>3046</v>
      </c>
      <c r="T82">
        <v>2589</v>
      </c>
      <c r="U82">
        <v>2608</v>
      </c>
      <c r="V82">
        <v>2638</v>
      </c>
      <c r="W82">
        <v>2590</v>
      </c>
      <c r="X82">
        <v>2302</v>
      </c>
      <c r="Y82">
        <v>2549</v>
      </c>
      <c r="Z82">
        <v>2457</v>
      </c>
      <c r="AA82">
        <v>2642</v>
      </c>
      <c r="AB82">
        <v>2555</v>
      </c>
      <c r="AC82">
        <v>2658</v>
      </c>
      <c r="AD82">
        <v>2602</v>
      </c>
      <c r="AE82">
        <v>2584</v>
      </c>
      <c r="AF82">
        <v>2652</v>
      </c>
      <c r="AG82">
        <v>2228</v>
      </c>
      <c r="AH82">
        <v>2583</v>
      </c>
      <c r="AI82">
        <v>2716</v>
      </c>
    </row>
    <row r="83" spans="1:35" x14ac:dyDescent="0.45">
      <c r="A83">
        <v>24232</v>
      </c>
      <c r="B83">
        <v>2303</v>
      </c>
      <c r="C83">
        <v>20392</v>
      </c>
      <c r="D83">
        <v>2240</v>
      </c>
      <c r="E83">
        <v>16353</v>
      </c>
      <c r="F83">
        <v>2726</v>
      </c>
      <c r="G83">
        <v>2941</v>
      </c>
      <c r="H83">
        <v>2204</v>
      </c>
      <c r="I83">
        <v>3010</v>
      </c>
      <c r="J83">
        <v>2270</v>
      </c>
      <c r="K83">
        <v>5343</v>
      </c>
      <c r="L83">
        <v>2160</v>
      </c>
      <c r="M83">
        <v>5065</v>
      </c>
      <c r="N83">
        <v>2845</v>
      </c>
      <c r="O83">
        <v>4757</v>
      </c>
      <c r="P83">
        <v>2182</v>
      </c>
      <c r="Q83">
        <v>3059</v>
      </c>
      <c r="R83">
        <v>1587</v>
      </c>
      <c r="S83">
        <v>2204</v>
      </c>
      <c r="T83">
        <v>2428</v>
      </c>
      <c r="U83">
        <v>1880</v>
      </c>
      <c r="V83">
        <v>2555</v>
      </c>
      <c r="W83">
        <v>2709</v>
      </c>
      <c r="X83">
        <v>2386</v>
      </c>
      <c r="Y83">
        <v>2196</v>
      </c>
      <c r="Z83">
        <v>2399</v>
      </c>
      <c r="AA83">
        <v>2649</v>
      </c>
      <c r="AB83">
        <v>4664</v>
      </c>
      <c r="AC83">
        <v>2702</v>
      </c>
      <c r="AD83">
        <v>2693</v>
      </c>
      <c r="AE83">
        <v>2583</v>
      </c>
      <c r="AF83">
        <v>2703</v>
      </c>
      <c r="AG83">
        <v>2699</v>
      </c>
      <c r="AH83">
        <v>2649</v>
      </c>
      <c r="AI83">
        <v>2644</v>
      </c>
    </row>
    <row r="84" spans="1:35" x14ac:dyDescent="0.45">
      <c r="A84">
        <v>12591</v>
      </c>
      <c r="B84">
        <v>2262</v>
      </c>
      <c r="C84">
        <v>29768</v>
      </c>
      <c r="D84">
        <v>2173</v>
      </c>
      <c r="E84">
        <v>13967</v>
      </c>
      <c r="F84">
        <v>2408</v>
      </c>
      <c r="G84">
        <v>2680</v>
      </c>
      <c r="H84">
        <v>2315</v>
      </c>
      <c r="I84">
        <v>3444</v>
      </c>
      <c r="J84">
        <v>2279</v>
      </c>
      <c r="K84">
        <v>5173</v>
      </c>
      <c r="L84">
        <v>2549</v>
      </c>
      <c r="M84">
        <v>5758</v>
      </c>
      <c r="N84">
        <v>2161</v>
      </c>
      <c r="O84">
        <v>4987</v>
      </c>
      <c r="P84">
        <v>2174</v>
      </c>
      <c r="Q84">
        <v>3571</v>
      </c>
      <c r="R84">
        <v>2684</v>
      </c>
      <c r="S84">
        <v>3344</v>
      </c>
      <c r="T84">
        <v>2368</v>
      </c>
      <c r="U84">
        <v>2312</v>
      </c>
      <c r="V84">
        <v>4649</v>
      </c>
      <c r="W84">
        <v>2395</v>
      </c>
      <c r="X84">
        <v>2364</v>
      </c>
      <c r="Y84">
        <v>2381</v>
      </c>
      <c r="Z84">
        <v>2470</v>
      </c>
      <c r="AA84">
        <v>2004</v>
      </c>
      <c r="AB84">
        <v>2276</v>
      </c>
      <c r="AC84">
        <v>2613</v>
      </c>
      <c r="AD84">
        <v>2294</v>
      </c>
      <c r="AE84">
        <v>2239</v>
      </c>
      <c r="AF84">
        <v>2402</v>
      </c>
      <c r="AG84">
        <v>2357</v>
      </c>
      <c r="AH84">
        <v>2300</v>
      </c>
      <c r="AI84">
        <v>2713</v>
      </c>
    </row>
    <row r="85" spans="1:35" x14ac:dyDescent="0.45">
      <c r="A85">
        <v>16833</v>
      </c>
      <c r="B85">
        <v>2297</v>
      </c>
      <c r="C85">
        <v>30952</v>
      </c>
      <c r="D85">
        <v>1311</v>
      </c>
      <c r="E85">
        <v>25455</v>
      </c>
      <c r="F85">
        <v>2846</v>
      </c>
      <c r="G85">
        <v>3260</v>
      </c>
      <c r="H85">
        <v>2765</v>
      </c>
      <c r="I85">
        <v>3501</v>
      </c>
      <c r="J85">
        <v>2539</v>
      </c>
      <c r="K85">
        <v>5371</v>
      </c>
      <c r="L85">
        <v>2606</v>
      </c>
      <c r="M85">
        <v>9354</v>
      </c>
      <c r="N85">
        <v>2590</v>
      </c>
      <c r="O85">
        <v>5121</v>
      </c>
      <c r="P85">
        <v>2551</v>
      </c>
      <c r="Q85">
        <v>3406</v>
      </c>
      <c r="R85">
        <v>2461</v>
      </c>
      <c r="S85">
        <v>3268</v>
      </c>
      <c r="T85">
        <v>2701</v>
      </c>
      <c r="U85">
        <v>2334</v>
      </c>
      <c r="V85">
        <v>2197</v>
      </c>
      <c r="W85">
        <v>2554</v>
      </c>
      <c r="X85">
        <v>2631</v>
      </c>
      <c r="Y85">
        <v>2318</v>
      </c>
      <c r="Z85">
        <v>2568</v>
      </c>
      <c r="AA85">
        <v>2135</v>
      </c>
      <c r="AB85">
        <v>2235</v>
      </c>
      <c r="AC85">
        <v>2552</v>
      </c>
      <c r="AD85">
        <v>2253</v>
      </c>
      <c r="AE85">
        <v>4755</v>
      </c>
      <c r="AF85">
        <v>4919</v>
      </c>
      <c r="AG85">
        <v>7058</v>
      </c>
      <c r="AH85">
        <v>4753</v>
      </c>
      <c r="AI85">
        <v>2319</v>
      </c>
    </row>
    <row r="86" spans="1:35" x14ac:dyDescent="0.45">
      <c r="A86">
        <v>14392</v>
      </c>
      <c r="B86">
        <v>2273</v>
      </c>
      <c r="C86">
        <v>22618</v>
      </c>
      <c r="D86">
        <v>1465</v>
      </c>
      <c r="E86">
        <v>35998</v>
      </c>
      <c r="F86">
        <v>2406</v>
      </c>
      <c r="G86">
        <v>2356</v>
      </c>
      <c r="H86">
        <v>2028</v>
      </c>
      <c r="I86">
        <v>3211</v>
      </c>
      <c r="J86">
        <v>2567</v>
      </c>
      <c r="K86">
        <v>11826</v>
      </c>
      <c r="L86">
        <v>2268</v>
      </c>
      <c r="M86">
        <v>6087</v>
      </c>
      <c r="N86">
        <v>2210</v>
      </c>
      <c r="O86">
        <v>5127</v>
      </c>
      <c r="P86">
        <v>2075</v>
      </c>
      <c r="Q86">
        <v>3290</v>
      </c>
      <c r="R86">
        <v>2515</v>
      </c>
      <c r="S86">
        <v>3318</v>
      </c>
      <c r="T86">
        <v>2398</v>
      </c>
      <c r="U86">
        <v>2433</v>
      </c>
      <c r="V86">
        <v>2187</v>
      </c>
      <c r="W86">
        <v>2438</v>
      </c>
      <c r="X86">
        <v>2254</v>
      </c>
      <c r="Y86">
        <v>2402</v>
      </c>
      <c r="Z86">
        <v>2531</v>
      </c>
      <c r="AA86">
        <v>1948</v>
      </c>
      <c r="AB86">
        <v>3786</v>
      </c>
      <c r="AC86">
        <v>2402</v>
      </c>
      <c r="AD86">
        <v>2521</v>
      </c>
      <c r="AE86">
        <v>2196</v>
      </c>
      <c r="AF86">
        <v>2465</v>
      </c>
      <c r="AG86">
        <v>2427</v>
      </c>
      <c r="AH86">
        <v>2187</v>
      </c>
      <c r="AI86">
        <v>2736</v>
      </c>
    </row>
    <row r="87" spans="1:35" x14ac:dyDescent="0.45">
      <c r="A87">
        <v>45020</v>
      </c>
      <c r="B87">
        <v>2261</v>
      </c>
      <c r="C87">
        <v>43090</v>
      </c>
      <c r="D87">
        <v>2092</v>
      </c>
      <c r="E87">
        <v>22343</v>
      </c>
      <c r="F87">
        <v>2502</v>
      </c>
      <c r="G87">
        <v>3338</v>
      </c>
      <c r="H87">
        <v>2257</v>
      </c>
      <c r="I87">
        <v>2995</v>
      </c>
      <c r="J87">
        <v>2343</v>
      </c>
      <c r="K87">
        <v>12849</v>
      </c>
      <c r="L87">
        <v>2273</v>
      </c>
      <c r="M87">
        <v>4361</v>
      </c>
      <c r="N87">
        <v>2418</v>
      </c>
      <c r="O87">
        <v>5360</v>
      </c>
      <c r="P87">
        <v>2310</v>
      </c>
      <c r="Q87">
        <v>3192</v>
      </c>
      <c r="R87">
        <v>2394</v>
      </c>
      <c r="S87">
        <v>3327</v>
      </c>
      <c r="T87">
        <v>2360</v>
      </c>
      <c r="U87">
        <v>2360</v>
      </c>
      <c r="V87">
        <v>2145</v>
      </c>
      <c r="W87">
        <v>2424</v>
      </c>
      <c r="X87">
        <v>2539</v>
      </c>
      <c r="Y87">
        <v>2130</v>
      </c>
      <c r="Z87">
        <v>2642</v>
      </c>
      <c r="AA87">
        <v>2006</v>
      </c>
      <c r="AB87">
        <v>2059</v>
      </c>
      <c r="AC87">
        <v>2939</v>
      </c>
      <c r="AD87">
        <v>2260</v>
      </c>
      <c r="AE87">
        <v>2090</v>
      </c>
      <c r="AF87">
        <v>2435</v>
      </c>
      <c r="AG87">
        <v>2667</v>
      </c>
      <c r="AH87">
        <v>2125</v>
      </c>
      <c r="AI87">
        <v>2643</v>
      </c>
    </row>
    <row r="88" spans="1:35" x14ac:dyDescent="0.45">
      <c r="A88">
        <v>22970</v>
      </c>
      <c r="B88">
        <v>2660</v>
      </c>
      <c r="C88">
        <v>12045</v>
      </c>
      <c r="D88">
        <v>2844</v>
      </c>
      <c r="E88">
        <v>16369</v>
      </c>
      <c r="F88">
        <v>2381</v>
      </c>
      <c r="G88">
        <v>2778</v>
      </c>
      <c r="H88">
        <v>2722</v>
      </c>
      <c r="I88">
        <v>3498</v>
      </c>
      <c r="J88">
        <v>2713</v>
      </c>
      <c r="K88">
        <v>5600</v>
      </c>
      <c r="L88">
        <v>2466</v>
      </c>
      <c r="M88">
        <v>4187</v>
      </c>
      <c r="N88">
        <v>2644</v>
      </c>
      <c r="O88">
        <v>5030</v>
      </c>
      <c r="P88">
        <v>2402</v>
      </c>
      <c r="Q88">
        <v>3477</v>
      </c>
      <c r="R88">
        <v>2717</v>
      </c>
      <c r="S88">
        <v>3821</v>
      </c>
      <c r="T88">
        <v>2530</v>
      </c>
      <c r="U88">
        <v>2239</v>
      </c>
      <c r="V88">
        <v>2148</v>
      </c>
      <c r="W88">
        <v>2591</v>
      </c>
      <c r="X88">
        <v>2309</v>
      </c>
      <c r="Y88">
        <v>2264</v>
      </c>
      <c r="Z88">
        <v>2426</v>
      </c>
      <c r="AA88">
        <v>2249</v>
      </c>
      <c r="AB88">
        <v>2507</v>
      </c>
      <c r="AC88">
        <v>2646</v>
      </c>
      <c r="AD88">
        <v>2266</v>
      </c>
      <c r="AE88">
        <v>2108</v>
      </c>
      <c r="AF88">
        <v>2663</v>
      </c>
      <c r="AG88">
        <v>2222</v>
      </c>
      <c r="AH88">
        <v>2522</v>
      </c>
      <c r="AI88">
        <v>2314</v>
      </c>
    </row>
    <row r="89" spans="1:35" x14ac:dyDescent="0.45">
      <c r="A89">
        <v>13211</v>
      </c>
      <c r="B89">
        <v>2314</v>
      </c>
      <c r="C89">
        <v>30015</v>
      </c>
      <c r="D89">
        <v>2596</v>
      </c>
      <c r="E89">
        <v>17476</v>
      </c>
      <c r="F89">
        <v>2425</v>
      </c>
      <c r="G89">
        <v>2809</v>
      </c>
      <c r="H89">
        <v>2353</v>
      </c>
      <c r="I89">
        <v>2784</v>
      </c>
      <c r="J89">
        <v>2353</v>
      </c>
      <c r="K89">
        <v>5135</v>
      </c>
      <c r="L89">
        <v>2316</v>
      </c>
      <c r="M89">
        <v>6969</v>
      </c>
      <c r="N89">
        <v>2487</v>
      </c>
      <c r="O89">
        <v>5163</v>
      </c>
      <c r="P89">
        <v>2433</v>
      </c>
      <c r="Q89">
        <v>3272</v>
      </c>
      <c r="R89">
        <v>1692</v>
      </c>
      <c r="S89">
        <v>3035</v>
      </c>
      <c r="T89">
        <v>2481</v>
      </c>
      <c r="U89">
        <v>2132</v>
      </c>
      <c r="V89">
        <v>2293</v>
      </c>
      <c r="W89">
        <v>2409</v>
      </c>
      <c r="X89">
        <v>2202</v>
      </c>
      <c r="Y89">
        <v>2527</v>
      </c>
      <c r="Z89">
        <v>2809</v>
      </c>
      <c r="AA89">
        <v>1714</v>
      </c>
      <c r="AB89">
        <v>2032</v>
      </c>
      <c r="AC89">
        <v>2424</v>
      </c>
      <c r="AD89">
        <v>2304</v>
      </c>
      <c r="AE89">
        <v>2488</v>
      </c>
      <c r="AF89">
        <v>2489</v>
      </c>
      <c r="AG89">
        <v>1789</v>
      </c>
      <c r="AH89">
        <v>2100</v>
      </c>
      <c r="AI89">
        <v>2382</v>
      </c>
    </row>
    <row r="90" spans="1:35" x14ac:dyDescent="0.45">
      <c r="A90">
        <v>12778</v>
      </c>
      <c r="B90">
        <v>2314</v>
      </c>
      <c r="C90">
        <v>23248</v>
      </c>
      <c r="D90">
        <v>1916</v>
      </c>
      <c r="E90">
        <v>18049</v>
      </c>
      <c r="F90">
        <v>2456</v>
      </c>
      <c r="G90">
        <v>3256</v>
      </c>
      <c r="H90">
        <v>2638</v>
      </c>
      <c r="I90">
        <v>3424</v>
      </c>
      <c r="J90">
        <v>2405</v>
      </c>
      <c r="K90">
        <v>5888</v>
      </c>
      <c r="L90">
        <v>2459</v>
      </c>
      <c r="M90">
        <v>9027</v>
      </c>
      <c r="N90">
        <v>2384</v>
      </c>
      <c r="O90">
        <v>4633</v>
      </c>
      <c r="P90">
        <v>2377</v>
      </c>
      <c r="Q90">
        <v>3643</v>
      </c>
      <c r="R90">
        <v>2588</v>
      </c>
      <c r="S90">
        <v>3784</v>
      </c>
      <c r="T90">
        <v>2476</v>
      </c>
      <c r="U90">
        <v>2412</v>
      </c>
      <c r="V90">
        <v>2312</v>
      </c>
      <c r="W90">
        <v>2314</v>
      </c>
      <c r="X90">
        <v>2354</v>
      </c>
      <c r="Y90">
        <v>2131</v>
      </c>
      <c r="Z90">
        <v>2598</v>
      </c>
      <c r="AA90">
        <v>2139</v>
      </c>
      <c r="AB90">
        <v>2115</v>
      </c>
      <c r="AC90">
        <v>2375</v>
      </c>
      <c r="AD90">
        <v>2237</v>
      </c>
      <c r="AE90">
        <v>2301</v>
      </c>
      <c r="AF90">
        <v>2352</v>
      </c>
      <c r="AG90">
        <v>2136</v>
      </c>
      <c r="AH90">
        <v>2279</v>
      </c>
      <c r="AI90">
        <v>2360</v>
      </c>
    </row>
    <row r="91" spans="1:35" x14ac:dyDescent="0.45">
      <c r="A91">
        <v>29200</v>
      </c>
      <c r="B91">
        <v>2385</v>
      </c>
      <c r="C91">
        <v>23857</v>
      </c>
      <c r="D91">
        <v>2538</v>
      </c>
      <c r="E91">
        <v>21636</v>
      </c>
      <c r="F91">
        <v>2427</v>
      </c>
      <c r="G91">
        <v>3099</v>
      </c>
      <c r="H91">
        <v>2391</v>
      </c>
      <c r="I91">
        <v>2926</v>
      </c>
      <c r="J91">
        <v>2489</v>
      </c>
      <c r="K91">
        <v>6171</v>
      </c>
      <c r="L91">
        <v>2622</v>
      </c>
      <c r="M91">
        <v>3856</v>
      </c>
      <c r="N91">
        <v>1802</v>
      </c>
      <c r="O91">
        <v>4846</v>
      </c>
      <c r="P91">
        <v>2024</v>
      </c>
      <c r="Q91">
        <v>3322</v>
      </c>
      <c r="R91">
        <v>2227</v>
      </c>
      <c r="S91">
        <v>3007</v>
      </c>
      <c r="T91">
        <v>2290</v>
      </c>
      <c r="U91">
        <v>2330</v>
      </c>
      <c r="V91">
        <v>2122</v>
      </c>
      <c r="W91">
        <v>2430</v>
      </c>
      <c r="X91">
        <v>2345</v>
      </c>
      <c r="Y91">
        <v>2367</v>
      </c>
      <c r="Z91">
        <v>2783</v>
      </c>
      <c r="AA91">
        <v>2296</v>
      </c>
      <c r="AB91">
        <v>2231</v>
      </c>
      <c r="AC91">
        <v>2452</v>
      </c>
      <c r="AD91">
        <v>2226</v>
      </c>
      <c r="AE91">
        <v>2158</v>
      </c>
      <c r="AF91">
        <v>2369</v>
      </c>
      <c r="AG91">
        <v>2478</v>
      </c>
      <c r="AH91">
        <v>2231</v>
      </c>
      <c r="AI91">
        <v>2306</v>
      </c>
    </row>
    <row r="92" spans="1:35" x14ac:dyDescent="0.45">
      <c r="A92">
        <v>23117</v>
      </c>
      <c r="B92">
        <v>2526</v>
      </c>
      <c r="C92">
        <v>21307</v>
      </c>
      <c r="D92">
        <v>2492</v>
      </c>
      <c r="E92">
        <v>30941</v>
      </c>
      <c r="F92">
        <v>2591</v>
      </c>
      <c r="G92">
        <v>2269</v>
      </c>
      <c r="H92">
        <v>2406</v>
      </c>
      <c r="I92">
        <v>2358</v>
      </c>
      <c r="J92">
        <v>1613</v>
      </c>
      <c r="K92">
        <v>9384</v>
      </c>
      <c r="L92">
        <v>2650</v>
      </c>
      <c r="M92">
        <v>7500</v>
      </c>
      <c r="N92">
        <v>2426</v>
      </c>
      <c r="O92">
        <v>4985</v>
      </c>
      <c r="P92">
        <v>2277</v>
      </c>
      <c r="Q92">
        <v>3916</v>
      </c>
      <c r="R92">
        <v>2446</v>
      </c>
      <c r="S92">
        <v>3131</v>
      </c>
      <c r="T92">
        <v>2431</v>
      </c>
      <c r="U92">
        <v>2210</v>
      </c>
      <c r="V92">
        <v>2204</v>
      </c>
      <c r="W92">
        <v>2407</v>
      </c>
      <c r="X92">
        <v>2366</v>
      </c>
      <c r="Y92">
        <v>2403</v>
      </c>
      <c r="Z92">
        <v>2466</v>
      </c>
      <c r="AA92">
        <v>2237</v>
      </c>
      <c r="AB92">
        <v>2415</v>
      </c>
      <c r="AC92">
        <v>2422</v>
      </c>
      <c r="AD92">
        <v>2255</v>
      </c>
      <c r="AE92">
        <v>2233</v>
      </c>
      <c r="AF92">
        <v>2410</v>
      </c>
      <c r="AG92">
        <v>2342</v>
      </c>
      <c r="AH92">
        <v>2188</v>
      </c>
      <c r="AI92">
        <v>2480</v>
      </c>
    </row>
    <row r="93" spans="1:35" x14ac:dyDescent="0.45">
      <c r="A93">
        <v>15919</v>
      </c>
      <c r="B93">
        <v>2330</v>
      </c>
      <c r="C93">
        <v>22859</v>
      </c>
      <c r="D93">
        <v>1714</v>
      </c>
      <c r="E93">
        <v>26495</v>
      </c>
      <c r="F93">
        <v>2515</v>
      </c>
      <c r="G93">
        <v>2945</v>
      </c>
      <c r="H93">
        <v>2519</v>
      </c>
      <c r="I93">
        <v>2736</v>
      </c>
      <c r="J93">
        <v>2512</v>
      </c>
      <c r="K93">
        <v>7182</v>
      </c>
      <c r="L93">
        <v>2505</v>
      </c>
      <c r="M93">
        <v>4211</v>
      </c>
      <c r="N93">
        <v>4969</v>
      </c>
      <c r="O93">
        <v>5705</v>
      </c>
      <c r="P93">
        <v>1655</v>
      </c>
      <c r="Q93">
        <v>3198</v>
      </c>
      <c r="R93">
        <v>2952</v>
      </c>
      <c r="S93">
        <v>3207</v>
      </c>
      <c r="T93">
        <v>2517</v>
      </c>
      <c r="U93">
        <v>2307</v>
      </c>
      <c r="V93">
        <v>4348</v>
      </c>
      <c r="W93">
        <v>2521</v>
      </c>
      <c r="X93">
        <v>2313</v>
      </c>
      <c r="Y93">
        <v>2383</v>
      </c>
      <c r="Z93">
        <v>2571</v>
      </c>
      <c r="AA93">
        <v>2260</v>
      </c>
      <c r="AB93">
        <v>2114</v>
      </c>
      <c r="AC93">
        <v>2529</v>
      </c>
      <c r="AD93">
        <v>2237</v>
      </c>
      <c r="AE93">
        <v>2225</v>
      </c>
      <c r="AF93">
        <v>2526</v>
      </c>
      <c r="AG93">
        <v>2337</v>
      </c>
      <c r="AH93">
        <v>2240</v>
      </c>
      <c r="AI93">
        <v>2722</v>
      </c>
    </row>
    <row r="94" spans="1:35" x14ac:dyDescent="0.45">
      <c r="A94">
        <v>13708</v>
      </c>
      <c r="B94">
        <v>2169</v>
      </c>
      <c r="C94">
        <v>21905</v>
      </c>
      <c r="D94">
        <v>975</v>
      </c>
      <c r="E94">
        <v>23642</v>
      </c>
      <c r="F94">
        <v>2941</v>
      </c>
      <c r="G94">
        <v>3000</v>
      </c>
      <c r="H94">
        <v>2216</v>
      </c>
      <c r="I94">
        <v>3243</v>
      </c>
      <c r="J94">
        <v>2372</v>
      </c>
      <c r="K94">
        <v>6175</v>
      </c>
      <c r="L94">
        <v>2978</v>
      </c>
      <c r="M94">
        <v>5952</v>
      </c>
      <c r="N94">
        <v>2591</v>
      </c>
      <c r="O94">
        <v>5419</v>
      </c>
      <c r="P94">
        <v>2230</v>
      </c>
      <c r="Q94">
        <v>3405</v>
      </c>
      <c r="R94">
        <v>2489</v>
      </c>
      <c r="S94">
        <v>3806</v>
      </c>
      <c r="T94">
        <v>2718</v>
      </c>
      <c r="U94">
        <v>2513</v>
      </c>
      <c r="V94">
        <v>5069</v>
      </c>
      <c r="W94">
        <v>2469</v>
      </c>
      <c r="X94">
        <v>2698</v>
      </c>
      <c r="Y94">
        <v>5149</v>
      </c>
      <c r="Z94">
        <v>2781</v>
      </c>
      <c r="AA94">
        <v>2448</v>
      </c>
      <c r="AB94">
        <v>2440</v>
      </c>
      <c r="AC94">
        <v>2485</v>
      </c>
      <c r="AD94">
        <v>2448</v>
      </c>
      <c r="AE94">
        <v>2672</v>
      </c>
      <c r="AF94">
        <v>2479</v>
      </c>
      <c r="AG94">
        <v>2640</v>
      </c>
      <c r="AH94">
        <v>2447</v>
      </c>
      <c r="AI94">
        <v>2697</v>
      </c>
    </row>
    <row r="95" spans="1:35" x14ac:dyDescent="0.45">
      <c r="A95">
        <v>16398</v>
      </c>
      <c r="B95">
        <v>2355</v>
      </c>
      <c r="C95">
        <v>18293</v>
      </c>
      <c r="D95">
        <v>2433</v>
      </c>
      <c r="E95">
        <v>38888</v>
      </c>
      <c r="F95">
        <v>2647</v>
      </c>
      <c r="G95">
        <v>2237</v>
      </c>
      <c r="H95">
        <v>2172</v>
      </c>
      <c r="I95">
        <v>2888</v>
      </c>
      <c r="J95">
        <v>2248</v>
      </c>
      <c r="K95">
        <v>11245</v>
      </c>
      <c r="L95">
        <v>2475</v>
      </c>
      <c r="M95">
        <v>5734</v>
      </c>
      <c r="N95">
        <v>2593</v>
      </c>
      <c r="O95">
        <v>10187</v>
      </c>
      <c r="P95">
        <v>2409</v>
      </c>
      <c r="Q95">
        <v>3337</v>
      </c>
      <c r="R95">
        <v>2138</v>
      </c>
      <c r="S95">
        <v>2417</v>
      </c>
      <c r="T95">
        <v>2353</v>
      </c>
      <c r="U95">
        <v>2447</v>
      </c>
      <c r="V95">
        <v>2620</v>
      </c>
      <c r="W95">
        <v>2625</v>
      </c>
      <c r="X95">
        <v>2462</v>
      </c>
      <c r="Y95">
        <v>2114</v>
      </c>
      <c r="Z95">
        <v>2411</v>
      </c>
      <c r="AA95">
        <v>2120</v>
      </c>
      <c r="AB95">
        <v>2112</v>
      </c>
      <c r="AC95">
        <v>2682</v>
      </c>
      <c r="AD95">
        <v>2558</v>
      </c>
      <c r="AE95">
        <v>5229</v>
      </c>
      <c r="AF95">
        <v>2652</v>
      </c>
      <c r="AG95">
        <v>2621</v>
      </c>
      <c r="AH95">
        <v>5228</v>
      </c>
      <c r="AI95">
        <v>2220</v>
      </c>
    </row>
    <row r="96" spans="1:35" x14ac:dyDescent="0.45">
      <c r="A96">
        <v>15135</v>
      </c>
      <c r="B96">
        <v>2377</v>
      </c>
      <c r="C96">
        <v>16933</v>
      </c>
      <c r="D96">
        <v>2008</v>
      </c>
      <c r="E96">
        <v>23559</v>
      </c>
      <c r="F96">
        <v>2729</v>
      </c>
      <c r="G96">
        <v>2868</v>
      </c>
      <c r="H96">
        <v>2356</v>
      </c>
      <c r="I96">
        <v>3149</v>
      </c>
      <c r="J96">
        <v>2430</v>
      </c>
      <c r="K96">
        <v>8989</v>
      </c>
      <c r="L96">
        <v>2710</v>
      </c>
      <c r="M96">
        <v>4222</v>
      </c>
      <c r="N96">
        <v>2726</v>
      </c>
      <c r="O96">
        <v>4445</v>
      </c>
      <c r="P96">
        <v>2606</v>
      </c>
      <c r="Q96">
        <v>2914</v>
      </c>
      <c r="R96">
        <v>2011</v>
      </c>
      <c r="S96">
        <v>2302</v>
      </c>
      <c r="T96">
        <v>2824</v>
      </c>
      <c r="U96">
        <v>2665</v>
      </c>
      <c r="V96">
        <v>2064</v>
      </c>
      <c r="W96">
        <v>2384</v>
      </c>
      <c r="X96">
        <v>2475</v>
      </c>
      <c r="Y96">
        <v>2084</v>
      </c>
      <c r="Z96">
        <v>2426</v>
      </c>
      <c r="AA96">
        <v>2128</v>
      </c>
      <c r="AB96">
        <v>1952</v>
      </c>
      <c r="AC96">
        <v>2377</v>
      </c>
      <c r="AD96">
        <v>2108</v>
      </c>
      <c r="AE96">
        <v>2082</v>
      </c>
      <c r="AF96">
        <v>2363</v>
      </c>
      <c r="AG96">
        <v>2496</v>
      </c>
      <c r="AH96">
        <v>2098</v>
      </c>
      <c r="AI96">
        <v>2436</v>
      </c>
    </row>
    <row r="97" spans="1:110" x14ac:dyDescent="0.45">
      <c r="A97">
        <v>12214</v>
      </c>
      <c r="B97">
        <v>1921</v>
      </c>
      <c r="C97">
        <v>21291</v>
      </c>
      <c r="D97">
        <v>1510</v>
      </c>
      <c r="E97">
        <v>29720</v>
      </c>
      <c r="F97">
        <v>2578</v>
      </c>
      <c r="G97">
        <v>2479</v>
      </c>
      <c r="H97">
        <v>2281</v>
      </c>
      <c r="I97">
        <v>3228</v>
      </c>
      <c r="J97">
        <v>2462</v>
      </c>
      <c r="K97">
        <v>14176</v>
      </c>
      <c r="L97">
        <v>2248</v>
      </c>
      <c r="M97">
        <v>7867</v>
      </c>
      <c r="N97">
        <v>2575</v>
      </c>
      <c r="O97">
        <v>6980</v>
      </c>
      <c r="P97">
        <v>2155</v>
      </c>
      <c r="Q97">
        <v>3306</v>
      </c>
      <c r="R97">
        <v>2485</v>
      </c>
      <c r="S97">
        <v>3184</v>
      </c>
      <c r="T97">
        <v>2480</v>
      </c>
      <c r="U97">
        <v>2353</v>
      </c>
      <c r="V97">
        <v>2355</v>
      </c>
      <c r="W97">
        <v>2475</v>
      </c>
      <c r="X97">
        <v>2404</v>
      </c>
      <c r="Y97">
        <v>2466</v>
      </c>
      <c r="Z97">
        <v>2432</v>
      </c>
      <c r="AA97">
        <v>1952</v>
      </c>
      <c r="AB97">
        <v>2208</v>
      </c>
      <c r="AC97">
        <v>2543</v>
      </c>
      <c r="AD97">
        <v>2547</v>
      </c>
      <c r="AE97">
        <v>2361</v>
      </c>
      <c r="AF97">
        <v>2467</v>
      </c>
      <c r="AG97">
        <v>2238</v>
      </c>
      <c r="AH97">
        <v>2323</v>
      </c>
      <c r="AI97">
        <v>2642</v>
      </c>
    </row>
    <row r="98" spans="1:110" x14ac:dyDescent="0.45">
      <c r="A98">
        <v>20424</v>
      </c>
      <c r="B98">
        <v>2345</v>
      </c>
      <c r="C98">
        <v>24395</v>
      </c>
      <c r="D98">
        <v>2427</v>
      </c>
      <c r="E98">
        <v>39840</v>
      </c>
      <c r="F98">
        <v>2755</v>
      </c>
      <c r="G98">
        <v>1510</v>
      </c>
      <c r="H98">
        <v>2344</v>
      </c>
      <c r="I98">
        <v>2967</v>
      </c>
      <c r="J98">
        <v>2400</v>
      </c>
      <c r="K98">
        <v>11066</v>
      </c>
      <c r="L98">
        <v>3273</v>
      </c>
      <c r="M98">
        <v>5002</v>
      </c>
      <c r="N98">
        <v>2707</v>
      </c>
      <c r="O98">
        <v>4846</v>
      </c>
      <c r="P98">
        <v>2527</v>
      </c>
      <c r="Q98">
        <v>3276</v>
      </c>
      <c r="R98">
        <v>2371</v>
      </c>
      <c r="S98">
        <v>2994</v>
      </c>
      <c r="T98">
        <v>2327</v>
      </c>
      <c r="U98">
        <v>2211</v>
      </c>
      <c r="V98">
        <v>2245</v>
      </c>
      <c r="W98">
        <v>2434</v>
      </c>
      <c r="X98">
        <v>2893</v>
      </c>
      <c r="Y98">
        <v>2562</v>
      </c>
      <c r="Z98">
        <v>2533</v>
      </c>
      <c r="AA98">
        <v>2153</v>
      </c>
      <c r="AB98">
        <v>2291</v>
      </c>
      <c r="AC98">
        <v>2259</v>
      </c>
      <c r="AD98">
        <v>2851</v>
      </c>
      <c r="AE98">
        <v>2623</v>
      </c>
      <c r="AF98">
        <v>2414</v>
      </c>
      <c r="AG98">
        <v>2503</v>
      </c>
      <c r="AH98">
        <v>2268</v>
      </c>
      <c r="AI98">
        <v>2628</v>
      </c>
    </row>
    <row r="99" spans="1:110" x14ac:dyDescent="0.45">
      <c r="A99">
        <v>10012</v>
      </c>
      <c r="B99">
        <v>2228</v>
      </c>
      <c r="C99">
        <v>7983</v>
      </c>
      <c r="D99">
        <v>1900</v>
      </c>
      <c r="E99">
        <v>31210</v>
      </c>
      <c r="F99">
        <v>2892</v>
      </c>
      <c r="G99">
        <v>1683</v>
      </c>
      <c r="H99">
        <v>1581</v>
      </c>
      <c r="I99">
        <v>3257</v>
      </c>
      <c r="J99">
        <v>2341</v>
      </c>
      <c r="K99">
        <v>9314</v>
      </c>
      <c r="L99">
        <v>2965</v>
      </c>
      <c r="M99">
        <v>5544</v>
      </c>
      <c r="N99">
        <v>2310</v>
      </c>
      <c r="O99">
        <v>4635</v>
      </c>
      <c r="P99">
        <v>2450</v>
      </c>
      <c r="Q99">
        <v>3320</v>
      </c>
      <c r="R99">
        <v>2487</v>
      </c>
      <c r="S99">
        <v>3559</v>
      </c>
      <c r="T99">
        <v>2783</v>
      </c>
      <c r="U99">
        <v>2548</v>
      </c>
      <c r="V99">
        <v>2084</v>
      </c>
      <c r="W99">
        <v>2349</v>
      </c>
      <c r="X99">
        <v>2282</v>
      </c>
      <c r="Y99" s="20">
        <v>2098</v>
      </c>
      <c r="Z99" s="20">
        <v>2617</v>
      </c>
      <c r="AA99" s="20">
        <v>1982</v>
      </c>
      <c r="AB99" s="20">
        <v>2554</v>
      </c>
      <c r="AC99" s="20">
        <v>3075</v>
      </c>
      <c r="AD99" s="20">
        <v>2570</v>
      </c>
      <c r="AE99" s="20">
        <v>2049</v>
      </c>
      <c r="AF99" s="20">
        <v>2329</v>
      </c>
      <c r="AG99">
        <v>2723</v>
      </c>
      <c r="AH99">
        <v>2153</v>
      </c>
      <c r="AI99">
        <v>2749</v>
      </c>
    </row>
    <row r="100" spans="1:110" x14ac:dyDescent="0.45">
      <c r="A100">
        <v>15676</v>
      </c>
      <c r="B100">
        <v>2375</v>
      </c>
      <c r="C100">
        <v>27202</v>
      </c>
      <c r="D100">
        <v>1339</v>
      </c>
      <c r="E100">
        <v>13392</v>
      </c>
      <c r="F100">
        <v>2717</v>
      </c>
      <c r="G100">
        <v>2853</v>
      </c>
      <c r="H100">
        <v>2652</v>
      </c>
      <c r="I100">
        <v>3196</v>
      </c>
      <c r="J100">
        <v>2412</v>
      </c>
      <c r="K100">
        <v>4660</v>
      </c>
      <c r="L100">
        <v>2389</v>
      </c>
      <c r="M100">
        <v>6244</v>
      </c>
      <c r="N100">
        <v>2421</v>
      </c>
      <c r="O100">
        <v>4647</v>
      </c>
      <c r="P100">
        <v>2452</v>
      </c>
      <c r="Q100">
        <v>3371</v>
      </c>
      <c r="R100">
        <v>2844</v>
      </c>
      <c r="S100">
        <v>3420</v>
      </c>
      <c r="T100">
        <v>2317</v>
      </c>
      <c r="U100">
        <v>2433</v>
      </c>
      <c r="V100">
        <v>2292</v>
      </c>
      <c r="W100">
        <v>2370</v>
      </c>
      <c r="X100">
        <v>2432</v>
      </c>
      <c r="Y100" s="20">
        <v>2387</v>
      </c>
      <c r="Z100" s="20">
        <v>2611</v>
      </c>
      <c r="AA100" s="20">
        <v>2376</v>
      </c>
      <c r="AB100" s="20">
        <v>2265</v>
      </c>
      <c r="AC100" s="20">
        <v>2370</v>
      </c>
      <c r="AD100" s="20">
        <v>2262</v>
      </c>
      <c r="AE100" s="20">
        <v>2315</v>
      </c>
      <c r="AF100" s="20">
        <v>2383</v>
      </c>
      <c r="AG100">
        <v>2373</v>
      </c>
      <c r="AH100">
        <v>2279</v>
      </c>
      <c r="AI100">
        <v>2381</v>
      </c>
    </row>
    <row r="101" spans="1:110" x14ac:dyDescent="0.45">
      <c r="A101">
        <v>22100</v>
      </c>
      <c r="B101">
        <v>2639</v>
      </c>
      <c r="C101">
        <v>16192</v>
      </c>
      <c r="D101">
        <v>2339</v>
      </c>
      <c r="E101">
        <v>22799</v>
      </c>
      <c r="F101">
        <v>2792</v>
      </c>
      <c r="G101">
        <v>2089</v>
      </c>
      <c r="H101">
        <v>1821</v>
      </c>
      <c r="I101">
        <v>3369</v>
      </c>
      <c r="J101">
        <v>2471</v>
      </c>
      <c r="K101">
        <v>5417</v>
      </c>
      <c r="L101">
        <v>2605</v>
      </c>
      <c r="M101">
        <v>7209</v>
      </c>
      <c r="N101">
        <v>2373</v>
      </c>
      <c r="O101">
        <v>4545</v>
      </c>
      <c r="P101">
        <v>2596</v>
      </c>
      <c r="Q101">
        <v>3457</v>
      </c>
      <c r="R101">
        <v>1747</v>
      </c>
      <c r="S101">
        <v>2742</v>
      </c>
      <c r="T101">
        <v>2552</v>
      </c>
      <c r="U101">
        <v>2511</v>
      </c>
      <c r="V101">
        <v>2191</v>
      </c>
      <c r="W101">
        <v>2431</v>
      </c>
      <c r="X101">
        <v>2524</v>
      </c>
      <c r="Y101" s="20">
        <v>2416</v>
      </c>
      <c r="Z101" s="20">
        <v>2614</v>
      </c>
      <c r="AA101" s="20">
        <v>2209</v>
      </c>
      <c r="AB101" s="20">
        <v>2293</v>
      </c>
      <c r="AC101" s="20">
        <v>2465</v>
      </c>
      <c r="AD101" s="20">
        <v>2260</v>
      </c>
      <c r="AE101" s="20">
        <v>2199</v>
      </c>
      <c r="AF101" s="20">
        <v>2442</v>
      </c>
      <c r="AG101">
        <v>2429</v>
      </c>
      <c r="AH101">
        <v>2436</v>
      </c>
      <c r="AI101">
        <v>2305</v>
      </c>
    </row>
    <row r="102" spans="1:110" x14ac:dyDescent="0.45">
      <c r="A102">
        <v>30154</v>
      </c>
      <c r="B102">
        <v>2488</v>
      </c>
      <c r="C102">
        <v>21866</v>
      </c>
      <c r="D102">
        <v>2378</v>
      </c>
      <c r="E102">
        <v>19167</v>
      </c>
      <c r="F102">
        <v>3356</v>
      </c>
      <c r="G102">
        <v>2464</v>
      </c>
      <c r="H102">
        <v>2671</v>
      </c>
      <c r="I102">
        <v>3294</v>
      </c>
      <c r="J102">
        <v>2303</v>
      </c>
      <c r="K102">
        <v>4848</v>
      </c>
      <c r="L102">
        <v>2330</v>
      </c>
      <c r="M102">
        <v>3743</v>
      </c>
      <c r="N102">
        <v>2628</v>
      </c>
      <c r="O102">
        <v>5290</v>
      </c>
      <c r="P102">
        <v>1531</v>
      </c>
      <c r="Q102">
        <v>3269</v>
      </c>
      <c r="R102">
        <v>2690</v>
      </c>
      <c r="S102">
        <v>6114</v>
      </c>
      <c r="T102">
        <v>2298</v>
      </c>
      <c r="U102">
        <v>2278</v>
      </c>
      <c r="V102">
        <v>2257</v>
      </c>
      <c r="W102">
        <v>2358</v>
      </c>
      <c r="X102">
        <v>2329</v>
      </c>
      <c r="Y102" s="20">
        <v>4496</v>
      </c>
      <c r="Z102" s="20">
        <v>2506</v>
      </c>
      <c r="AA102" s="20">
        <v>2335</v>
      </c>
      <c r="AB102" s="20">
        <v>2286</v>
      </c>
      <c r="AC102" s="20">
        <v>2431</v>
      </c>
      <c r="AD102" s="20">
        <v>2345</v>
      </c>
      <c r="AE102" s="20">
        <v>2272</v>
      </c>
      <c r="AF102" s="20">
        <v>2351</v>
      </c>
      <c r="AG102">
        <v>2577</v>
      </c>
      <c r="AH102">
        <v>2229</v>
      </c>
      <c r="AI102">
        <v>2635</v>
      </c>
    </row>
    <row r="103" spans="1:110" x14ac:dyDescent="0.45">
      <c r="Y103" s="20"/>
      <c r="Z103" s="20"/>
      <c r="AA103" s="20"/>
      <c r="AB103" s="20"/>
      <c r="AC103" s="20"/>
      <c r="AD103" s="20"/>
      <c r="AE103" s="20"/>
      <c r="AF103" s="20"/>
    </row>
    <row r="104" spans="1:110" x14ac:dyDescent="0.45">
      <c r="A104" t="s">
        <v>0</v>
      </c>
      <c r="Y104" s="20"/>
      <c r="Z104" s="20"/>
      <c r="AA104" s="20"/>
      <c r="AB104" s="20"/>
      <c r="AC104" s="20"/>
      <c r="AD104" s="20"/>
      <c r="AE104" s="20"/>
      <c r="AF104" s="20"/>
      <c r="AL104" t="s">
        <v>19</v>
      </c>
      <c r="AM104" s="3">
        <v>2.2000000000000002</v>
      </c>
      <c r="BW104" t="s">
        <v>31</v>
      </c>
    </row>
    <row r="105" spans="1:110" x14ac:dyDescent="0.45">
      <c r="Y105" s="20"/>
      <c r="Z105" s="20"/>
      <c r="AA105" s="20"/>
      <c r="AB105" s="20"/>
      <c r="AC105" s="20"/>
      <c r="AD105" s="20"/>
      <c r="AE105" s="20"/>
      <c r="AF105" s="20"/>
    </row>
    <row r="106" spans="1:110" x14ac:dyDescent="0.45">
      <c r="A106" s="2"/>
      <c r="B106" s="2" t="str">
        <f>A2</f>
        <v>UF Bitdiff Cbrt</v>
      </c>
      <c r="C106" s="2" t="str">
        <f t="shared" ref="C106:AJ106" si="0">B2</f>
        <v>UF BitdiffVA Cbrt</v>
      </c>
      <c r="D106" s="2" t="str">
        <f t="shared" si="0"/>
        <v>UF HardLog Cbrt</v>
      </c>
      <c r="E106" s="2" t="str">
        <f t="shared" si="0"/>
        <v>UF HardLogVA Cbrt</v>
      </c>
      <c r="F106" s="2" t="str">
        <f t="shared" si="0"/>
        <v>UF Log Cbrt</v>
      </c>
      <c r="G106" s="2" t="str">
        <f t="shared" si="0"/>
        <v>UF LogVA Cbrt</v>
      </c>
      <c r="H106" s="2" t="str">
        <f t="shared" si="0"/>
        <v>UF Mul Cbrt</v>
      </c>
      <c r="I106" s="2" t="str">
        <f t="shared" si="0"/>
        <v>UF MulVA Cbrt</v>
      </c>
      <c r="J106" s="2" t="str">
        <f t="shared" si="0"/>
        <v>UF NoLog Cbrt</v>
      </c>
      <c r="K106" s="2" t="str">
        <f t="shared" si="0"/>
        <v>UF NoLogVA Cbrt</v>
      </c>
      <c r="L106" s="2" t="str">
        <f t="shared" si="0"/>
        <v>UFDistr Bitdiff Cbrt</v>
      </c>
      <c r="M106" s="2" t="str">
        <f t="shared" si="0"/>
        <v>UFDistr BitdiffVA Cbrt</v>
      </c>
      <c r="N106" s="2" t="str">
        <f t="shared" si="0"/>
        <v>UFDistr HardLog Cbrt</v>
      </c>
      <c r="O106" s="2" t="str">
        <f t="shared" si="0"/>
        <v>UFDistr HardLogVA Cbrt</v>
      </c>
      <c r="P106" s="2" t="str">
        <f t="shared" si="0"/>
        <v>UFDistr Log Cbrt</v>
      </c>
      <c r="Q106" s="2" t="str">
        <f t="shared" si="0"/>
        <v>UFDistr LogVA Cbrt</v>
      </c>
      <c r="R106" s="2" t="str">
        <f t="shared" si="0"/>
        <v>UFDistr Mul Cbrt</v>
      </c>
      <c r="S106" s="2" t="str">
        <f t="shared" si="0"/>
        <v>UFDistr MulVA Cbrt</v>
      </c>
      <c r="T106" s="2" t="str">
        <f t="shared" si="0"/>
        <v>UFDistr NoLog Cbrt</v>
      </c>
      <c r="U106" s="2" t="str">
        <f t="shared" si="0"/>
        <v>UFDistr NoLogVA Cbrt</v>
      </c>
      <c r="V106" s="2" t="str">
        <f t="shared" si="0"/>
        <v>UFCenter Bitdiff Cbrt</v>
      </c>
      <c r="W106" s="2" t="str">
        <f t="shared" si="0"/>
        <v>UFCenter BitdiffVA Cbrt</v>
      </c>
      <c r="X106" s="2" t="str">
        <f t="shared" si="0"/>
        <v>UFCenter BitdiffFN Cbrt</v>
      </c>
      <c r="Y106" s="2" t="str">
        <f t="shared" si="0"/>
        <v>UFCenter HardLog Cbrt</v>
      </c>
      <c r="Z106" s="2" t="str">
        <f t="shared" si="0"/>
        <v>UFCenter HardLogVA Cbrt</v>
      </c>
      <c r="AA106" s="2" t="str">
        <f t="shared" si="0"/>
        <v>UFCenter HardLogFN Cbrt</v>
      </c>
      <c r="AB106" s="2" t="str">
        <f t="shared" si="0"/>
        <v>UFCenter Log Cbrt</v>
      </c>
      <c r="AC106" s="2" t="str">
        <f t="shared" si="0"/>
        <v>UFCenter LogVA Cbrt</v>
      </c>
      <c r="AD106" s="2" t="str">
        <f t="shared" si="0"/>
        <v>UFCenter LogFN Cbrt</v>
      </c>
      <c r="AE106" s="2" t="str">
        <f t="shared" si="0"/>
        <v>UFCenter Mul Cbrt</v>
      </c>
      <c r="AF106" s="2" t="str">
        <f t="shared" si="0"/>
        <v>UFCenter MulVA Cbrt</v>
      </c>
      <c r="AG106" s="2" t="str">
        <f t="shared" si="0"/>
        <v>UFCenter MulFN Cbrt</v>
      </c>
      <c r="AH106" s="2" t="str">
        <f t="shared" si="0"/>
        <v>UFCenter NoLog Cbrt</v>
      </c>
      <c r="AI106" s="2" t="str">
        <f t="shared" si="0"/>
        <v>UFCenter NoLogVA Cbrt</v>
      </c>
      <c r="AJ106" s="2" t="str">
        <f t="shared" si="0"/>
        <v>UFCenter NoLogFN Cbrt</v>
      </c>
      <c r="AM106" s="4" t="str">
        <f>A2</f>
        <v>UF Bitdiff Cbrt</v>
      </c>
      <c r="AN106" s="4" t="str">
        <f t="shared" ref="AN106:BU106" si="1">B2</f>
        <v>UF BitdiffVA Cbrt</v>
      </c>
      <c r="AO106" s="4" t="str">
        <f t="shared" si="1"/>
        <v>UF HardLog Cbrt</v>
      </c>
      <c r="AP106" s="4" t="str">
        <f t="shared" si="1"/>
        <v>UF HardLogVA Cbrt</v>
      </c>
      <c r="AQ106" s="4" t="str">
        <f t="shared" si="1"/>
        <v>UF Log Cbrt</v>
      </c>
      <c r="AR106" s="4" t="str">
        <f t="shared" si="1"/>
        <v>UF LogVA Cbrt</v>
      </c>
      <c r="AS106" s="4" t="str">
        <f t="shared" si="1"/>
        <v>UF Mul Cbrt</v>
      </c>
      <c r="AT106" s="4" t="str">
        <f t="shared" si="1"/>
        <v>UF MulVA Cbrt</v>
      </c>
      <c r="AU106" s="4" t="str">
        <f t="shared" si="1"/>
        <v>UF NoLog Cbrt</v>
      </c>
      <c r="AV106" s="4" t="str">
        <f t="shared" si="1"/>
        <v>UF NoLogVA Cbrt</v>
      </c>
      <c r="AW106" s="4" t="str">
        <f t="shared" si="1"/>
        <v>UFDistr Bitdiff Cbrt</v>
      </c>
      <c r="AX106" s="4" t="str">
        <f t="shared" si="1"/>
        <v>UFDistr BitdiffVA Cbrt</v>
      </c>
      <c r="AY106" s="4" t="str">
        <f t="shared" si="1"/>
        <v>UFDistr HardLog Cbrt</v>
      </c>
      <c r="AZ106" s="4" t="str">
        <f t="shared" si="1"/>
        <v>UFDistr HardLogVA Cbrt</v>
      </c>
      <c r="BA106" s="4" t="str">
        <f t="shared" si="1"/>
        <v>UFDistr Log Cbrt</v>
      </c>
      <c r="BB106" s="4" t="str">
        <f t="shared" si="1"/>
        <v>UFDistr LogVA Cbrt</v>
      </c>
      <c r="BC106" s="4" t="str">
        <f t="shared" si="1"/>
        <v>UFDistr Mul Cbrt</v>
      </c>
      <c r="BD106" s="4" t="str">
        <f t="shared" si="1"/>
        <v>UFDistr MulVA Cbrt</v>
      </c>
      <c r="BE106" s="4" t="str">
        <f t="shared" si="1"/>
        <v>UFDistr NoLog Cbrt</v>
      </c>
      <c r="BF106" s="4" t="str">
        <f t="shared" si="1"/>
        <v>UFDistr NoLogVA Cbrt</v>
      </c>
      <c r="BG106" s="4" t="str">
        <f t="shared" si="1"/>
        <v>UFCenter Bitdiff Cbrt</v>
      </c>
      <c r="BH106" s="4" t="str">
        <f t="shared" si="1"/>
        <v>UFCenter BitdiffVA Cbrt</v>
      </c>
      <c r="BI106" s="4" t="str">
        <f t="shared" si="1"/>
        <v>UFCenter BitdiffFN Cbrt</v>
      </c>
      <c r="BJ106" s="4" t="str">
        <f t="shared" si="1"/>
        <v>UFCenter HardLog Cbrt</v>
      </c>
      <c r="BK106" s="4" t="str">
        <f t="shared" si="1"/>
        <v>UFCenter HardLogVA Cbrt</v>
      </c>
      <c r="BL106" s="4" t="str">
        <f t="shared" si="1"/>
        <v>UFCenter HardLogFN Cbrt</v>
      </c>
      <c r="BM106" s="4" t="str">
        <f t="shared" si="1"/>
        <v>UFCenter Log Cbrt</v>
      </c>
      <c r="BN106" s="4" t="str">
        <f t="shared" si="1"/>
        <v>UFCenter LogVA Cbrt</v>
      </c>
      <c r="BO106" s="4" t="str">
        <f t="shared" si="1"/>
        <v>UFCenter LogFN Cbrt</v>
      </c>
      <c r="BP106" s="4" t="str">
        <f t="shared" si="1"/>
        <v>UFCenter Mul Cbrt</v>
      </c>
      <c r="BQ106" s="4" t="str">
        <f t="shared" si="1"/>
        <v>UFCenter MulVA Cbrt</v>
      </c>
      <c r="BR106" s="4" t="str">
        <f t="shared" si="1"/>
        <v>UFCenter MulFN Cbrt</v>
      </c>
      <c r="BS106" s="4" t="str">
        <f t="shared" si="1"/>
        <v>UFCenter NoLog Cbrt</v>
      </c>
      <c r="BT106" s="4" t="str">
        <f t="shared" si="1"/>
        <v>UFCenter NoLogVA Cbrt</v>
      </c>
      <c r="BU106" s="4" t="str">
        <f t="shared" si="1"/>
        <v>UFCenter NoLogFN Cbrt</v>
      </c>
      <c r="BW106" s="2"/>
      <c r="BX106" s="2" t="str">
        <f>A2</f>
        <v>UF Bitdiff Cbrt</v>
      </c>
      <c r="BY106" s="2" t="str">
        <f t="shared" ref="BY106:DF106" si="2">B2</f>
        <v>UF BitdiffVA Cbrt</v>
      </c>
      <c r="BZ106" s="2" t="str">
        <f t="shared" si="2"/>
        <v>UF HardLog Cbrt</v>
      </c>
      <c r="CA106" s="2" t="str">
        <f t="shared" si="2"/>
        <v>UF HardLogVA Cbrt</v>
      </c>
      <c r="CB106" s="2" t="str">
        <f t="shared" si="2"/>
        <v>UF Log Cbrt</v>
      </c>
      <c r="CC106" s="2" t="str">
        <f t="shared" si="2"/>
        <v>UF LogVA Cbrt</v>
      </c>
      <c r="CD106" s="2" t="str">
        <f t="shared" si="2"/>
        <v>UF Mul Cbrt</v>
      </c>
      <c r="CE106" s="2" t="str">
        <f t="shared" si="2"/>
        <v>UF MulVA Cbrt</v>
      </c>
      <c r="CF106" s="2" t="str">
        <f t="shared" si="2"/>
        <v>UF NoLog Cbrt</v>
      </c>
      <c r="CG106" s="2" t="str">
        <f t="shared" si="2"/>
        <v>UF NoLogVA Cbrt</v>
      </c>
      <c r="CH106" s="2" t="str">
        <f t="shared" si="2"/>
        <v>UFDistr Bitdiff Cbrt</v>
      </c>
      <c r="CI106" s="2" t="str">
        <f t="shared" si="2"/>
        <v>UFDistr BitdiffVA Cbrt</v>
      </c>
      <c r="CJ106" s="2" t="str">
        <f t="shared" si="2"/>
        <v>UFDistr HardLog Cbrt</v>
      </c>
      <c r="CK106" s="2" t="str">
        <f t="shared" si="2"/>
        <v>UFDistr HardLogVA Cbrt</v>
      </c>
      <c r="CL106" s="2" t="str">
        <f t="shared" si="2"/>
        <v>UFDistr Log Cbrt</v>
      </c>
      <c r="CM106" s="2" t="str">
        <f t="shared" si="2"/>
        <v>UFDistr LogVA Cbrt</v>
      </c>
      <c r="CN106" s="2" t="str">
        <f t="shared" si="2"/>
        <v>UFDistr Mul Cbrt</v>
      </c>
      <c r="CO106" s="2" t="str">
        <f t="shared" si="2"/>
        <v>UFDistr MulVA Cbrt</v>
      </c>
      <c r="CP106" s="2" t="str">
        <f t="shared" si="2"/>
        <v>UFDistr NoLog Cbrt</v>
      </c>
      <c r="CQ106" s="2" t="str">
        <f t="shared" si="2"/>
        <v>UFDistr NoLogVA Cbrt</v>
      </c>
      <c r="CR106" s="2" t="str">
        <f t="shared" si="2"/>
        <v>UFCenter Bitdiff Cbrt</v>
      </c>
      <c r="CS106" s="2" t="str">
        <f t="shared" si="2"/>
        <v>UFCenter BitdiffVA Cbrt</v>
      </c>
      <c r="CT106" s="2" t="str">
        <f t="shared" si="2"/>
        <v>UFCenter BitdiffFN Cbrt</v>
      </c>
      <c r="CU106" s="2" t="str">
        <f t="shared" si="2"/>
        <v>UFCenter HardLog Cbrt</v>
      </c>
      <c r="CV106" s="2" t="str">
        <f t="shared" si="2"/>
        <v>UFCenter HardLogVA Cbrt</v>
      </c>
      <c r="CW106" s="2" t="str">
        <f t="shared" si="2"/>
        <v>UFCenter HardLogFN Cbrt</v>
      </c>
      <c r="CX106" s="2" t="str">
        <f t="shared" si="2"/>
        <v>UFCenter Log Cbrt</v>
      </c>
      <c r="CY106" s="2" t="str">
        <f t="shared" si="2"/>
        <v>UFCenter LogVA Cbrt</v>
      </c>
      <c r="CZ106" s="2" t="str">
        <f t="shared" si="2"/>
        <v>UFCenter LogFN Cbrt</v>
      </c>
      <c r="DA106" s="2" t="str">
        <f t="shared" si="2"/>
        <v>UFCenter Mul Cbrt</v>
      </c>
      <c r="DB106" s="2" t="str">
        <f t="shared" si="2"/>
        <v>UFCenter MulVA Cbrt</v>
      </c>
      <c r="DC106" s="2" t="str">
        <f t="shared" si="2"/>
        <v>UFCenter MulFN Cbrt</v>
      </c>
      <c r="DD106" s="2" t="str">
        <f t="shared" si="2"/>
        <v>UFCenter NoLog Cbrt</v>
      </c>
      <c r="DE106" s="2" t="str">
        <f t="shared" si="2"/>
        <v>UFCenter NoLogVA Cbrt</v>
      </c>
      <c r="DF106" s="2" t="str">
        <f t="shared" si="2"/>
        <v>UFCenter NoLogFN Cbrt</v>
      </c>
    </row>
    <row r="107" spans="1:110" x14ac:dyDescent="0.45">
      <c r="A107" t="s">
        <v>1</v>
      </c>
      <c r="B107">
        <f>AVERAGE(A3:A102)</f>
        <v>21379.03</v>
      </c>
      <c r="C107">
        <f t="shared" ref="C107:AJ107" si="3">AVERAGE(B3:B102)</f>
        <v>2488.1</v>
      </c>
      <c r="D107">
        <f t="shared" si="3"/>
        <v>26738.02</v>
      </c>
      <c r="E107">
        <f t="shared" si="3"/>
        <v>2269.6999999999998</v>
      </c>
      <c r="F107">
        <f t="shared" si="3"/>
        <v>23734.12</v>
      </c>
      <c r="G107">
        <f t="shared" si="3"/>
        <v>2830.21</v>
      </c>
      <c r="H107">
        <f t="shared" si="3"/>
        <v>2863.23</v>
      </c>
      <c r="I107">
        <f t="shared" si="3"/>
        <v>2427.9699999999998</v>
      </c>
      <c r="J107">
        <f t="shared" si="3"/>
        <v>3200.8</v>
      </c>
      <c r="K107">
        <f t="shared" si="3"/>
        <v>2506.75</v>
      </c>
      <c r="L107">
        <f t="shared" si="3"/>
        <v>8214.2800000000007</v>
      </c>
      <c r="M107">
        <f t="shared" si="3"/>
        <v>2536.2399999999998</v>
      </c>
      <c r="N107">
        <f t="shared" si="3"/>
        <v>7393.36</v>
      </c>
      <c r="O107">
        <f t="shared" si="3"/>
        <v>2588.3200000000002</v>
      </c>
      <c r="P107">
        <f t="shared" si="3"/>
        <v>5835.9</v>
      </c>
      <c r="Q107">
        <f t="shared" si="3"/>
        <v>2288.84</v>
      </c>
      <c r="R107">
        <f t="shared" si="3"/>
        <v>3267.91</v>
      </c>
      <c r="S107">
        <f t="shared" si="3"/>
        <v>2451.6999999999998</v>
      </c>
      <c r="T107">
        <f t="shared" si="3"/>
        <v>3351.17</v>
      </c>
      <c r="U107">
        <f t="shared" si="3"/>
        <v>2580.52</v>
      </c>
      <c r="V107">
        <f t="shared" si="3"/>
        <v>2447.54</v>
      </c>
      <c r="W107">
        <f t="shared" si="3"/>
        <v>2563.75</v>
      </c>
      <c r="X107">
        <f t="shared" si="3"/>
        <v>2611.81</v>
      </c>
      <c r="Y107" s="20">
        <f t="shared" si="3"/>
        <v>2456.7800000000002</v>
      </c>
      <c r="Z107" s="20">
        <f t="shared" si="3"/>
        <v>2620.86</v>
      </c>
      <c r="AA107" s="20">
        <f t="shared" si="3"/>
        <v>2579.4899999999998</v>
      </c>
      <c r="AB107" s="20">
        <f t="shared" si="3"/>
        <v>2287.17</v>
      </c>
      <c r="AC107" s="20">
        <f t="shared" si="3"/>
        <v>2455.08</v>
      </c>
      <c r="AD107" s="20">
        <f t="shared" si="3"/>
        <v>2590</v>
      </c>
      <c r="AE107" s="20">
        <f t="shared" si="3"/>
        <v>2457.91</v>
      </c>
      <c r="AF107" s="20">
        <f t="shared" si="3"/>
        <v>2648.55</v>
      </c>
      <c r="AG107">
        <f t="shared" si="3"/>
        <v>2701.11</v>
      </c>
      <c r="AH107">
        <f t="shared" si="3"/>
        <v>2603.9899999999998</v>
      </c>
      <c r="AI107">
        <f t="shared" si="3"/>
        <v>2600.4</v>
      </c>
      <c r="AJ107">
        <f t="shared" si="3"/>
        <v>2564.5100000000002</v>
      </c>
      <c r="AL107" t="s">
        <v>22</v>
      </c>
      <c r="AM107" s="5">
        <f>AM114-$AM121</f>
        <v>6652</v>
      </c>
      <c r="AN107" s="6">
        <f t="shared" ref="AN107:BU107" si="4">AN114-$AM121</f>
        <v>1853</v>
      </c>
      <c r="AO107" s="6">
        <f t="shared" si="4"/>
        <v>7983</v>
      </c>
      <c r="AP107" s="6">
        <f t="shared" si="4"/>
        <v>1311</v>
      </c>
      <c r="AQ107" s="6">
        <f t="shared" si="4"/>
        <v>7709</v>
      </c>
      <c r="AR107" s="6">
        <f t="shared" si="4"/>
        <v>2280</v>
      </c>
      <c r="AS107" s="6">
        <f t="shared" si="4"/>
        <v>1510</v>
      </c>
      <c r="AT107" s="6">
        <f t="shared" si="4"/>
        <v>1690</v>
      </c>
      <c r="AU107" s="6">
        <f t="shared" si="4"/>
        <v>2132</v>
      </c>
      <c r="AV107" s="6">
        <f t="shared" si="4"/>
        <v>2131</v>
      </c>
      <c r="AW107" s="6">
        <f t="shared" si="4"/>
        <v>4311</v>
      </c>
      <c r="AX107" s="6">
        <f t="shared" si="4"/>
        <v>1701</v>
      </c>
      <c r="AY107" s="6">
        <f t="shared" si="4"/>
        <v>3065</v>
      </c>
      <c r="AZ107" s="6">
        <f t="shared" si="4"/>
        <v>1802</v>
      </c>
      <c r="BA107" s="6">
        <f t="shared" si="4"/>
        <v>4067</v>
      </c>
      <c r="BB107" s="6">
        <f t="shared" si="4"/>
        <v>1433</v>
      </c>
      <c r="BC107" s="6">
        <f t="shared" si="4"/>
        <v>2203</v>
      </c>
      <c r="BD107" s="6">
        <f t="shared" si="4"/>
        <v>1587</v>
      </c>
      <c r="BE107" s="6">
        <f t="shared" si="4"/>
        <v>2204</v>
      </c>
      <c r="BF107" s="6">
        <f t="shared" si="4"/>
        <v>2048</v>
      </c>
      <c r="BG107" s="6">
        <f t="shared" si="4"/>
        <v>1856</v>
      </c>
      <c r="BH107" s="6">
        <f t="shared" si="4"/>
        <v>1976</v>
      </c>
      <c r="BI107" s="6">
        <f t="shared" si="4"/>
        <v>2189</v>
      </c>
      <c r="BJ107" s="6">
        <f t="shared" si="4"/>
        <v>2072</v>
      </c>
      <c r="BK107" s="6">
        <f t="shared" si="4"/>
        <v>2055</v>
      </c>
      <c r="BL107" s="6">
        <f t="shared" si="4"/>
        <v>2201</v>
      </c>
      <c r="BM107" s="6">
        <f t="shared" si="4"/>
        <v>1255</v>
      </c>
      <c r="BN107" s="6">
        <f t="shared" si="4"/>
        <v>1767</v>
      </c>
      <c r="BO107" s="6">
        <f t="shared" si="4"/>
        <v>2187</v>
      </c>
      <c r="BP107" s="6">
        <f t="shared" si="4"/>
        <v>1627</v>
      </c>
      <c r="BQ107" s="6">
        <f t="shared" si="4"/>
        <v>1939</v>
      </c>
      <c r="BR107" s="6">
        <f t="shared" si="4"/>
        <v>2210</v>
      </c>
      <c r="BS107" s="6">
        <f t="shared" si="4"/>
        <v>1789</v>
      </c>
      <c r="BT107" s="6">
        <f t="shared" si="4"/>
        <v>2029</v>
      </c>
      <c r="BU107" s="7">
        <f t="shared" si="4"/>
        <v>2193</v>
      </c>
      <c r="BW107" t="s">
        <v>32</v>
      </c>
      <c r="BX107">
        <f>[1]!SHAPIRO(A3:A102)</f>
        <v>0.92851566935729035</v>
      </c>
      <c r="BY107">
        <f>[1]!SHAPIRO(B3:B102)</f>
        <v>0.64439482462638376</v>
      </c>
      <c r="BZ107">
        <f>[1]!SHAPIRO(C3:C102)</f>
        <v>0.92695357591121486</v>
      </c>
      <c r="CA107">
        <f>[1]!SHAPIRO(D3:D102)</f>
        <v>0.971410809624358</v>
      </c>
      <c r="CB107">
        <f>[1]!SHAPIRO(E3:E102)</f>
        <v>0.95821072962791221</v>
      </c>
      <c r="CC107">
        <f>[1]!SHAPIRO(F3:F102)</f>
        <v>0.64997433588399411</v>
      </c>
      <c r="CD107">
        <f>[1]!SHAPIRO(G3:G102)</f>
        <v>0.91928867605439624</v>
      </c>
      <c r="CE107">
        <f>[1]!SHAPIRO(H3:H102)</f>
        <v>0.72181158116828426</v>
      </c>
      <c r="CF107">
        <f>[1]!SHAPIRO(I3:I102)</f>
        <v>0.72962553102916994</v>
      </c>
      <c r="CG107">
        <f>[1]!SHAPIRO(J3:J102)</f>
        <v>0.40903565954370058</v>
      </c>
      <c r="CH107">
        <f>[1]!SHAPIRO(K3:K102)</f>
        <v>0.75676504436883629</v>
      </c>
      <c r="CI107">
        <f>[1]!SHAPIRO(L3:L102)</f>
        <v>0.8176665126252648</v>
      </c>
      <c r="CJ107">
        <f>[1]!SHAPIRO(M3:M102)</f>
        <v>0.73210438643727493</v>
      </c>
      <c r="CK107">
        <f>[1]!SHAPIRO(N3:N102)</f>
        <v>0.62223987039123529</v>
      </c>
      <c r="CL107">
        <f>[1]!SHAPIRO(O3:O102)</f>
        <v>0.43440810203076868</v>
      </c>
      <c r="CM107">
        <f>[1]!SHAPIRO(P3:P102)</f>
        <v>0.85821710102799109</v>
      </c>
      <c r="CN107">
        <f>[1]!SHAPIRO(Q3:Q102)</f>
        <v>0.9558424664304519</v>
      </c>
      <c r="CO107">
        <f>[1]!SHAPIRO(R3:R102)</f>
        <v>0.97257891204477176</v>
      </c>
      <c r="CP107">
        <f>[1]!SHAPIRO(S3:S102)</f>
        <v>0.85814788608969916</v>
      </c>
      <c r="CQ107">
        <f>[1]!SHAPIRO(T3:T102)</f>
        <v>0.37070380992778973</v>
      </c>
      <c r="CR107">
        <f>[1]!SHAPIRO(U3:U102)</f>
        <v>0.66835032017730411</v>
      </c>
      <c r="CS107">
        <f>[1]!SHAPIRO(V3:V102)</f>
        <v>0.59928373952253711</v>
      </c>
      <c r="CT107">
        <f>[1]!SHAPIRO(W3:W102)</f>
        <v>0.46936904372288513</v>
      </c>
      <c r="CU107">
        <f>[1]!SHAPIRO(X3:X102)</f>
        <v>0.90503882379200551</v>
      </c>
      <c r="CV107">
        <f>[1]!SHAPIRO(Y3:Y102)</f>
        <v>0.40880624465513865</v>
      </c>
      <c r="CW107">
        <f>[1]!SHAPIRO(Z3:Z102)</f>
        <v>0.62933786838549444</v>
      </c>
      <c r="CX107">
        <f>[1]!SHAPIRO(AA3:AA102)</f>
        <v>0.57054006864551665</v>
      </c>
      <c r="CY107">
        <f>[1]!SHAPIRO(AB3:AB102)</f>
        <v>0.47078012247250706</v>
      </c>
      <c r="CZ107">
        <f>[1]!SHAPIRO(AC3:AC102)</f>
        <v>0.48581601192037155</v>
      </c>
      <c r="DA107">
        <f>[1]!SHAPIRO(AD3:AD102)</f>
        <v>0.61429221215021179</v>
      </c>
      <c r="DB107">
        <f>[1]!SHAPIRO(AE3:AE102)</f>
        <v>0.60386035965260332</v>
      </c>
      <c r="DC107">
        <f>[1]!SHAPIRO(AF3:AF102)</f>
        <v>0.50955749183061683</v>
      </c>
      <c r="DD107">
        <f>[1]!SHAPIRO(AG3:AG102)</f>
        <v>0.50715349504565954</v>
      </c>
      <c r="DE107">
        <f>[1]!SHAPIRO(AH3:AH102)</f>
        <v>0.472713046966307</v>
      </c>
      <c r="DF107">
        <f>[1]!SHAPIRO(AI3:AI102)</f>
        <v>0.48267231076402867</v>
      </c>
    </row>
    <row r="108" spans="1:110" x14ac:dyDescent="0.45">
      <c r="A108" t="s">
        <v>2</v>
      </c>
      <c r="B108">
        <f>_xlfn.STDEV.S(A3:A102)/SQRT(COUNT(A3:A102))</f>
        <v>988.64168764854639</v>
      </c>
      <c r="C108">
        <f t="shared" ref="C108:AJ108" si="5">_xlfn.STDEV.S(B3:B102)/SQRT(COUNT(B3:B102))</f>
        <v>42.328879508014857</v>
      </c>
      <c r="D108">
        <f t="shared" si="5"/>
        <v>1113.8001731246616</v>
      </c>
      <c r="E108">
        <f t="shared" si="5"/>
        <v>39.720130763616424</v>
      </c>
      <c r="F108">
        <f t="shared" si="5"/>
        <v>934.78518282884829</v>
      </c>
      <c r="G108">
        <f t="shared" si="5"/>
        <v>56.369341719223485</v>
      </c>
      <c r="H108">
        <f t="shared" si="5"/>
        <v>57.091853785692344</v>
      </c>
      <c r="I108">
        <f t="shared" si="5"/>
        <v>39.741910948752611</v>
      </c>
      <c r="J108">
        <f t="shared" si="5"/>
        <v>60.444924426198838</v>
      </c>
      <c r="K108">
        <f t="shared" si="5"/>
        <v>50.985062924489377</v>
      </c>
      <c r="L108">
        <f t="shared" si="5"/>
        <v>444.42002270579371</v>
      </c>
      <c r="M108">
        <f t="shared" si="5"/>
        <v>35.226479709549089</v>
      </c>
      <c r="N108">
        <f t="shared" si="5"/>
        <v>428.69207910913053</v>
      </c>
      <c r="O108">
        <f t="shared" si="5"/>
        <v>46.908606347822236</v>
      </c>
      <c r="P108">
        <f t="shared" si="5"/>
        <v>283.58336365417165</v>
      </c>
      <c r="Q108">
        <f t="shared" si="5"/>
        <v>48.997410197484989</v>
      </c>
      <c r="R108">
        <f t="shared" si="5"/>
        <v>37.008639709280303</v>
      </c>
      <c r="S108">
        <f t="shared" si="5"/>
        <v>36.441552761604001</v>
      </c>
      <c r="T108">
        <f t="shared" si="5"/>
        <v>54.203339669370202</v>
      </c>
      <c r="U108">
        <f t="shared" si="5"/>
        <v>64.550651132394975</v>
      </c>
      <c r="V108">
        <f t="shared" si="5"/>
        <v>44.672709722372979</v>
      </c>
      <c r="W108">
        <f t="shared" si="5"/>
        <v>72.636042163736604</v>
      </c>
      <c r="X108">
        <f t="shared" si="5"/>
        <v>50.670441835034104</v>
      </c>
      <c r="Y108" s="20">
        <f t="shared" si="5"/>
        <v>24.5812221178704</v>
      </c>
      <c r="Z108" s="20">
        <f t="shared" si="5"/>
        <v>103.29159960759125</v>
      </c>
      <c r="AA108" s="20">
        <f t="shared" si="5"/>
        <v>28.431230143536673</v>
      </c>
      <c r="AB108" s="20">
        <f t="shared" si="5"/>
        <v>65.897323032337852</v>
      </c>
      <c r="AC108" s="20">
        <f t="shared" si="5"/>
        <v>83.897931831819108</v>
      </c>
      <c r="AD108" s="20">
        <f t="shared" si="5"/>
        <v>41.055239949033634</v>
      </c>
      <c r="AE108" s="20">
        <f t="shared" si="5"/>
        <v>46.328927401154239</v>
      </c>
      <c r="AF108" s="20">
        <f t="shared" si="5"/>
        <v>85.64484143038834</v>
      </c>
      <c r="AG108">
        <f t="shared" si="5"/>
        <v>67.739575432666953</v>
      </c>
      <c r="AH108">
        <f t="shared" si="5"/>
        <v>73.55617038026179</v>
      </c>
      <c r="AI108">
        <f t="shared" si="5"/>
        <v>90.335641254203097</v>
      </c>
      <c r="AJ108">
        <f t="shared" si="5"/>
        <v>47.586687500526111</v>
      </c>
      <c r="AL108" t="s">
        <v>26</v>
      </c>
      <c r="AM108" s="8">
        <f>MAX(AM115-AM114,0)</f>
        <v>7734.25</v>
      </c>
      <c r="AN108" s="9">
        <f t="shared" ref="AN108:BU111" si="6">MAX(AN115-AN114,0)</f>
        <v>448.5</v>
      </c>
      <c r="AO108" s="9">
        <f t="shared" si="6"/>
        <v>11028.75</v>
      </c>
      <c r="AP108" s="9">
        <f t="shared" si="6"/>
        <v>765</v>
      </c>
      <c r="AQ108" s="9">
        <f t="shared" si="6"/>
        <v>9483</v>
      </c>
      <c r="AR108" s="9">
        <f t="shared" si="6"/>
        <v>226.75</v>
      </c>
      <c r="AS108" s="9">
        <f t="shared" si="6"/>
        <v>961.5</v>
      </c>
      <c r="AT108" s="9">
        <f t="shared" si="6"/>
        <v>566</v>
      </c>
      <c r="AU108" s="9">
        <f t="shared" si="6"/>
        <v>804.75</v>
      </c>
      <c r="AV108" s="9">
        <f t="shared" si="6"/>
        <v>202.25</v>
      </c>
      <c r="AW108" s="9">
        <f t="shared" si="6"/>
        <v>924.25</v>
      </c>
      <c r="AX108" s="9">
        <f t="shared" si="6"/>
        <v>638</v>
      </c>
      <c r="AY108" s="9">
        <f t="shared" si="6"/>
        <v>1417.5</v>
      </c>
      <c r="AZ108" s="9">
        <f t="shared" si="6"/>
        <v>567.75</v>
      </c>
      <c r="BA108" s="9">
        <f t="shared" si="6"/>
        <v>693</v>
      </c>
      <c r="BB108" s="9">
        <f t="shared" si="6"/>
        <v>657.75</v>
      </c>
      <c r="BC108" s="9">
        <f t="shared" si="6"/>
        <v>881.25</v>
      </c>
      <c r="BD108" s="9">
        <f t="shared" si="6"/>
        <v>726.75</v>
      </c>
      <c r="BE108" s="9">
        <f t="shared" si="6"/>
        <v>898</v>
      </c>
      <c r="BF108" s="9">
        <f t="shared" si="6"/>
        <v>319</v>
      </c>
      <c r="BG108" s="9">
        <f t="shared" si="6"/>
        <v>420</v>
      </c>
      <c r="BH108" s="9">
        <f t="shared" si="6"/>
        <v>214</v>
      </c>
      <c r="BI108" s="9">
        <f t="shared" si="6"/>
        <v>234.75</v>
      </c>
      <c r="BJ108" s="9">
        <f t="shared" si="6"/>
        <v>238.5</v>
      </c>
      <c r="BK108" s="9">
        <f t="shared" si="6"/>
        <v>203.5</v>
      </c>
      <c r="BL108" s="9">
        <f t="shared" si="6"/>
        <v>224.75</v>
      </c>
      <c r="BM108" s="9">
        <f t="shared" si="6"/>
        <v>778.75</v>
      </c>
      <c r="BN108" s="9">
        <f t="shared" si="6"/>
        <v>376.5</v>
      </c>
      <c r="BO108" s="9">
        <f t="shared" si="6"/>
        <v>239.25</v>
      </c>
      <c r="BP108" s="9">
        <f t="shared" si="6"/>
        <v>633</v>
      </c>
      <c r="BQ108" s="9">
        <f t="shared" si="6"/>
        <v>284.75</v>
      </c>
      <c r="BR108" s="9">
        <f t="shared" si="6"/>
        <v>198</v>
      </c>
      <c r="BS108" s="9">
        <f t="shared" si="6"/>
        <v>514</v>
      </c>
      <c r="BT108" s="9">
        <f t="shared" si="6"/>
        <v>210.75</v>
      </c>
      <c r="BU108" s="10">
        <f t="shared" si="6"/>
        <v>148.25</v>
      </c>
      <c r="BW108" t="s">
        <v>33</v>
      </c>
      <c r="BX108">
        <f>[1]!SWTEST(A3:A102)</f>
        <v>4.1035463693162022E-5</v>
      </c>
      <c r="BY108">
        <f>[1]!SWTEST(B3:B102)</f>
        <v>3.2529534621517087E-14</v>
      </c>
      <c r="BZ108">
        <f>[1]!SWTEST(C3:C102)</f>
        <v>3.356639935525596E-5</v>
      </c>
      <c r="CA108">
        <f>[1]!SWTEST(D3:D102)</f>
        <v>2.8374160748973143E-2</v>
      </c>
      <c r="CB108">
        <f>[1]!SWTEST(E3:E102)</f>
        <v>3.0038324841044073E-3</v>
      </c>
      <c r="CC108">
        <f>[1]!SWTEST(F3:F102)</f>
        <v>4.2521541843143495E-14</v>
      </c>
      <c r="CD108">
        <f>[1]!SWTEST(G3:G102)</f>
        <v>1.2905852750377811E-5</v>
      </c>
      <c r="CE108">
        <f>[1]!SWTEST(H3:H102)</f>
        <v>1.7925660955597778E-12</v>
      </c>
      <c r="CF108">
        <f>[1]!SWTEST(I3:I102)</f>
        <v>2.8006486019194199E-12</v>
      </c>
      <c r="CG108">
        <f>[1]!SWTEST(J3:J102)</f>
        <v>0</v>
      </c>
      <c r="CH108">
        <f>[1]!SWTEST(K3:K102)</f>
        <v>1.418642980866025E-11</v>
      </c>
      <c r="CI108">
        <f>[1]!SWTEST(L3:L102)</f>
        <v>8.9686058579729888E-10</v>
      </c>
      <c r="CJ108">
        <f>[1]!SWTEST(M3:M102)</f>
        <v>3.2325253584986058E-12</v>
      </c>
      <c r="CK108">
        <f>[1]!SWTEST(N3:N102)</f>
        <v>1.1657341758564144E-14</v>
      </c>
      <c r="CL108">
        <f>[1]!SWTEST(O3:O102)</f>
        <v>0</v>
      </c>
      <c r="CM108">
        <f>[1]!SWTEST(P3:P102)</f>
        <v>2.4150530908428891E-8</v>
      </c>
      <c r="CN108">
        <f>[1]!SWTEST(Q3:Q102)</f>
        <v>2.0546438921285048E-3</v>
      </c>
      <c r="CO108">
        <f>[1]!SWTEST(R3:R102)</f>
        <v>3.4938903168071245E-2</v>
      </c>
      <c r="CP108">
        <f>[1]!SWTEST(S3:S102)</f>
        <v>2.4003752763235298E-8</v>
      </c>
      <c r="CQ108">
        <f>[1]!SWTEST(T3:T102)</f>
        <v>0</v>
      </c>
      <c r="CR108">
        <f>[1]!SWTEST(U3:U102)</f>
        <v>1.0480505352461478E-13</v>
      </c>
      <c r="CS108">
        <f>[1]!SWTEST(V3:V102)</f>
        <v>4.2188474935755949E-15</v>
      </c>
      <c r="CT108">
        <f>[1]!SWTEST(W3:W102)</f>
        <v>0</v>
      </c>
      <c r="CU108">
        <f>[1]!SWTEST(X3:X102)</f>
        <v>2.4588769356181928E-6</v>
      </c>
      <c r="CV108">
        <f>[1]!SWTEST(Y3:Y102)</f>
        <v>0</v>
      </c>
      <c r="CW108">
        <f>[1]!SWTEST(Z3:Z102)</f>
        <v>1.609823385706477E-14</v>
      </c>
      <c r="CX108">
        <f>[1]!SWTEST(AA3:AA102)</f>
        <v>1.2212453270876722E-15</v>
      </c>
      <c r="CY108">
        <f>[1]!SWTEST(AB3:AB102)</f>
        <v>0</v>
      </c>
      <c r="CZ108">
        <f>[1]!SWTEST(AC3:AC102)</f>
        <v>0</v>
      </c>
      <c r="DA108">
        <f>[1]!SWTEST(AD3:AD102)</f>
        <v>8.1046280797636427E-15</v>
      </c>
      <c r="DB108">
        <f>[1]!SWTEST(AE3:AE102)</f>
        <v>5.1070259132757201E-15</v>
      </c>
      <c r="DC108">
        <f>[1]!SWTEST(AF3:AF102)</f>
        <v>1.1102230246251565E-16</v>
      </c>
      <c r="DD108">
        <f>[1]!SWTEST(AG3:AG102)</f>
        <v>1.1102230246251565E-16</v>
      </c>
      <c r="DE108">
        <f>[1]!SWTEST(AH3:AH102)</f>
        <v>0</v>
      </c>
      <c r="DF108">
        <f>[1]!SWTEST(AI3:AI102)</f>
        <v>0</v>
      </c>
    </row>
    <row r="109" spans="1:110" x14ac:dyDescent="0.45">
      <c r="A109" t="s">
        <v>3</v>
      </c>
      <c r="B109">
        <f>MEDIAN(A3:A102)</f>
        <v>17826.5</v>
      </c>
      <c r="C109">
        <f t="shared" ref="C109:AJ109" si="7">MEDIAN(B3:B102)</f>
        <v>2412.5</v>
      </c>
      <c r="D109">
        <f t="shared" si="7"/>
        <v>23592</v>
      </c>
      <c r="E109">
        <f t="shared" si="7"/>
        <v>2298</v>
      </c>
      <c r="F109">
        <f t="shared" si="7"/>
        <v>21704</v>
      </c>
      <c r="G109">
        <f t="shared" si="7"/>
        <v>2722.5</v>
      </c>
      <c r="H109">
        <f t="shared" si="7"/>
        <v>2925</v>
      </c>
      <c r="I109">
        <f t="shared" si="7"/>
        <v>2386</v>
      </c>
      <c r="J109">
        <f t="shared" si="7"/>
        <v>3114</v>
      </c>
      <c r="K109">
        <f t="shared" si="7"/>
        <v>2463</v>
      </c>
      <c r="L109">
        <f t="shared" si="7"/>
        <v>6258</v>
      </c>
      <c r="M109">
        <f t="shared" si="7"/>
        <v>2504.5</v>
      </c>
      <c r="N109">
        <f t="shared" si="7"/>
        <v>6268</v>
      </c>
      <c r="O109">
        <f t="shared" si="7"/>
        <v>2491</v>
      </c>
      <c r="P109">
        <f t="shared" si="7"/>
        <v>5094</v>
      </c>
      <c r="Q109">
        <f t="shared" si="7"/>
        <v>2304.5</v>
      </c>
      <c r="R109">
        <f t="shared" si="7"/>
        <v>3321</v>
      </c>
      <c r="S109">
        <f t="shared" si="7"/>
        <v>2461</v>
      </c>
      <c r="T109">
        <f t="shared" si="7"/>
        <v>3318.5</v>
      </c>
      <c r="U109">
        <f t="shared" si="7"/>
        <v>2478</v>
      </c>
      <c r="V109">
        <f t="shared" si="7"/>
        <v>2401.5</v>
      </c>
      <c r="W109">
        <f t="shared" si="7"/>
        <v>2337.5</v>
      </c>
      <c r="X109">
        <f t="shared" si="7"/>
        <v>2479</v>
      </c>
      <c r="Y109" s="20">
        <f t="shared" si="7"/>
        <v>2383.5</v>
      </c>
      <c r="Z109" s="20">
        <f t="shared" si="7"/>
        <v>2382</v>
      </c>
      <c r="AA109" s="20">
        <f t="shared" si="7"/>
        <v>2532</v>
      </c>
      <c r="AB109" s="20">
        <f t="shared" si="7"/>
        <v>2211.5</v>
      </c>
      <c r="AC109" s="20">
        <f t="shared" si="7"/>
        <v>2271.5</v>
      </c>
      <c r="AD109" s="20">
        <f t="shared" si="7"/>
        <v>2506.5</v>
      </c>
      <c r="AE109" s="20">
        <f t="shared" si="7"/>
        <v>2392.5</v>
      </c>
      <c r="AF109" s="20">
        <f t="shared" si="7"/>
        <v>2393.5</v>
      </c>
      <c r="AG109">
        <f t="shared" si="7"/>
        <v>2488</v>
      </c>
      <c r="AH109">
        <f t="shared" si="7"/>
        <v>2418</v>
      </c>
      <c r="AI109">
        <f t="shared" si="7"/>
        <v>2356</v>
      </c>
      <c r="AJ109">
        <f t="shared" si="7"/>
        <v>2448.5</v>
      </c>
      <c r="AL109" t="s">
        <v>27</v>
      </c>
      <c r="AM109" s="8">
        <f t="shared" ref="AM109:BB111" si="8">MAX(AM116-AM115,0)</f>
        <v>3440.25</v>
      </c>
      <c r="AN109" s="9">
        <f t="shared" si="8"/>
        <v>111</v>
      </c>
      <c r="AO109" s="9">
        <f t="shared" si="8"/>
        <v>4580.25</v>
      </c>
      <c r="AP109" s="9">
        <f t="shared" si="8"/>
        <v>222</v>
      </c>
      <c r="AQ109" s="9">
        <f t="shared" si="8"/>
        <v>4512</v>
      </c>
      <c r="AR109" s="9">
        <f t="shared" si="8"/>
        <v>215.75</v>
      </c>
      <c r="AS109" s="9">
        <f t="shared" si="8"/>
        <v>453.5</v>
      </c>
      <c r="AT109" s="9">
        <f t="shared" si="8"/>
        <v>130</v>
      </c>
      <c r="AU109" s="9">
        <f t="shared" si="8"/>
        <v>177.25</v>
      </c>
      <c r="AV109" s="9">
        <f t="shared" si="8"/>
        <v>129.75</v>
      </c>
      <c r="AW109" s="9">
        <f t="shared" si="8"/>
        <v>1022.75</v>
      </c>
      <c r="AX109" s="9">
        <f t="shared" si="8"/>
        <v>165.5</v>
      </c>
      <c r="AY109" s="9">
        <f t="shared" si="8"/>
        <v>1785.5</v>
      </c>
      <c r="AZ109" s="9">
        <f t="shared" si="8"/>
        <v>121.25</v>
      </c>
      <c r="BA109" s="9">
        <f t="shared" si="8"/>
        <v>334</v>
      </c>
      <c r="BB109" s="9">
        <f t="shared" si="8"/>
        <v>213.75</v>
      </c>
      <c r="BC109" s="9">
        <f t="shared" si="6"/>
        <v>236.75</v>
      </c>
      <c r="BD109" s="9">
        <f t="shared" si="6"/>
        <v>147.25</v>
      </c>
      <c r="BE109" s="9">
        <f t="shared" si="6"/>
        <v>216.5</v>
      </c>
      <c r="BF109" s="9">
        <f t="shared" si="6"/>
        <v>111</v>
      </c>
      <c r="BG109" s="9">
        <f t="shared" si="6"/>
        <v>125.5</v>
      </c>
      <c r="BH109" s="9">
        <f t="shared" si="6"/>
        <v>147.5</v>
      </c>
      <c r="BI109" s="9">
        <f t="shared" si="6"/>
        <v>55.25</v>
      </c>
      <c r="BJ109" s="9">
        <f t="shared" si="6"/>
        <v>73</v>
      </c>
      <c r="BK109" s="9">
        <f t="shared" si="6"/>
        <v>123.5</v>
      </c>
      <c r="BL109" s="9">
        <f t="shared" si="6"/>
        <v>106.25</v>
      </c>
      <c r="BM109" s="9">
        <f t="shared" si="6"/>
        <v>177.75</v>
      </c>
      <c r="BN109" s="9">
        <f t="shared" si="6"/>
        <v>128</v>
      </c>
      <c r="BO109" s="9">
        <f t="shared" si="6"/>
        <v>80.25</v>
      </c>
      <c r="BP109" s="9">
        <f t="shared" si="6"/>
        <v>132.5</v>
      </c>
      <c r="BQ109" s="9">
        <f t="shared" si="6"/>
        <v>169.75</v>
      </c>
      <c r="BR109" s="9">
        <f t="shared" si="6"/>
        <v>80</v>
      </c>
      <c r="BS109" s="9">
        <f t="shared" si="6"/>
        <v>115</v>
      </c>
      <c r="BT109" s="9">
        <f t="shared" si="6"/>
        <v>116.25</v>
      </c>
      <c r="BU109" s="10">
        <f t="shared" si="6"/>
        <v>107.25</v>
      </c>
      <c r="BW109" t="s">
        <v>34</v>
      </c>
      <c r="BX109">
        <v>0.05</v>
      </c>
      <c r="BY109">
        <v>0.05</v>
      </c>
      <c r="BZ109">
        <v>0.05</v>
      </c>
      <c r="CA109">
        <v>0.05</v>
      </c>
      <c r="CB109">
        <v>0.05</v>
      </c>
      <c r="CC109">
        <v>0.05</v>
      </c>
      <c r="CD109">
        <v>0.05</v>
      </c>
      <c r="CE109">
        <v>0.05</v>
      </c>
      <c r="CF109">
        <v>0.05</v>
      </c>
      <c r="CG109">
        <v>0.05</v>
      </c>
      <c r="CH109">
        <v>0.05</v>
      </c>
      <c r="CI109">
        <v>0.05</v>
      </c>
      <c r="CJ109">
        <v>0.05</v>
      </c>
      <c r="CK109">
        <v>0.05</v>
      </c>
      <c r="CL109">
        <v>0.05</v>
      </c>
      <c r="CM109">
        <v>0.05</v>
      </c>
      <c r="CN109">
        <v>0.05</v>
      </c>
      <c r="CO109">
        <v>0.05</v>
      </c>
      <c r="CP109">
        <v>0.05</v>
      </c>
      <c r="CQ109">
        <v>0.05</v>
      </c>
      <c r="CR109">
        <v>0.05</v>
      </c>
      <c r="CS109">
        <v>0.05</v>
      </c>
      <c r="CT109">
        <v>0.05</v>
      </c>
      <c r="CU109">
        <v>0.05</v>
      </c>
      <c r="CV109">
        <v>0.05</v>
      </c>
      <c r="CW109">
        <v>0.05</v>
      </c>
      <c r="CX109">
        <v>0.05</v>
      </c>
      <c r="CY109">
        <v>0.05</v>
      </c>
      <c r="CZ109">
        <v>0.05</v>
      </c>
      <c r="DA109">
        <v>0.05</v>
      </c>
      <c r="DB109">
        <v>0.05</v>
      </c>
      <c r="DC109">
        <v>0.05</v>
      </c>
      <c r="DD109">
        <v>0.05</v>
      </c>
      <c r="DE109">
        <v>0.05</v>
      </c>
      <c r="DF109">
        <v>0.05</v>
      </c>
    </row>
    <row r="110" spans="1:110" x14ac:dyDescent="0.45">
      <c r="A110" t="s">
        <v>4</v>
      </c>
      <c r="B110" t="e">
        <f>MODE(A3:A102)</f>
        <v>#N/A</v>
      </c>
      <c r="C110">
        <f t="shared" ref="C110:AJ110" si="9">MODE(B3:B102)</f>
        <v>2312</v>
      </c>
      <c r="D110">
        <f t="shared" si="9"/>
        <v>23327</v>
      </c>
      <c r="E110">
        <f t="shared" si="9"/>
        <v>2183</v>
      </c>
      <c r="F110">
        <f t="shared" si="9"/>
        <v>17826</v>
      </c>
      <c r="G110">
        <f t="shared" si="9"/>
        <v>2481</v>
      </c>
      <c r="H110">
        <f t="shared" si="9"/>
        <v>2918</v>
      </c>
      <c r="I110">
        <f t="shared" si="9"/>
        <v>2315</v>
      </c>
      <c r="J110">
        <f t="shared" si="9"/>
        <v>3245</v>
      </c>
      <c r="K110">
        <f t="shared" si="9"/>
        <v>2343</v>
      </c>
      <c r="L110" t="e">
        <f t="shared" si="9"/>
        <v>#N/A</v>
      </c>
      <c r="M110">
        <f t="shared" si="9"/>
        <v>2467</v>
      </c>
      <c r="N110">
        <f t="shared" si="9"/>
        <v>7425</v>
      </c>
      <c r="O110">
        <f t="shared" si="9"/>
        <v>2324</v>
      </c>
      <c r="P110">
        <f t="shared" si="9"/>
        <v>5193</v>
      </c>
      <c r="Q110">
        <f t="shared" si="9"/>
        <v>2161</v>
      </c>
      <c r="R110">
        <f t="shared" si="9"/>
        <v>2979</v>
      </c>
      <c r="S110">
        <f t="shared" si="9"/>
        <v>2011</v>
      </c>
      <c r="T110" t="e">
        <f t="shared" si="9"/>
        <v>#N/A</v>
      </c>
      <c r="U110">
        <f t="shared" si="9"/>
        <v>2368</v>
      </c>
      <c r="V110">
        <f t="shared" si="9"/>
        <v>2334</v>
      </c>
      <c r="W110">
        <f t="shared" si="9"/>
        <v>2146</v>
      </c>
      <c r="X110">
        <f t="shared" si="9"/>
        <v>2432</v>
      </c>
      <c r="Y110" s="20">
        <f t="shared" si="9"/>
        <v>2381</v>
      </c>
      <c r="Z110" s="20">
        <f t="shared" si="9"/>
        <v>2313</v>
      </c>
      <c r="AA110" s="20">
        <f t="shared" si="9"/>
        <v>2432</v>
      </c>
      <c r="AB110" s="20">
        <f t="shared" si="9"/>
        <v>2135</v>
      </c>
      <c r="AC110" s="20">
        <f t="shared" si="9"/>
        <v>2440</v>
      </c>
      <c r="AD110" s="20">
        <f t="shared" si="9"/>
        <v>2374</v>
      </c>
      <c r="AE110" s="20">
        <f t="shared" si="9"/>
        <v>2255</v>
      </c>
      <c r="AF110" s="20">
        <f t="shared" si="9"/>
        <v>2501</v>
      </c>
      <c r="AG110">
        <f t="shared" si="9"/>
        <v>2443</v>
      </c>
      <c r="AH110">
        <f t="shared" si="9"/>
        <v>2357</v>
      </c>
      <c r="AI110">
        <f t="shared" si="9"/>
        <v>2144</v>
      </c>
      <c r="AJ110">
        <f t="shared" si="9"/>
        <v>2319</v>
      </c>
      <c r="AL110" t="s">
        <v>28</v>
      </c>
      <c r="AM110" s="8">
        <f t="shared" si="8"/>
        <v>9945.5</v>
      </c>
      <c r="AN110" s="9">
        <f t="shared" si="6"/>
        <v>133</v>
      </c>
      <c r="AO110" s="9">
        <f t="shared" si="6"/>
        <v>8188.5</v>
      </c>
      <c r="AP110" s="9">
        <f t="shared" si="6"/>
        <v>200.25</v>
      </c>
      <c r="AQ110" s="9">
        <f t="shared" si="6"/>
        <v>8064.75</v>
      </c>
      <c r="AR110" s="9">
        <f t="shared" si="6"/>
        <v>220.5</v>
      </c>
      <c r="AS110" s="9">
        <f t="shared" si="6"/>
        <v>244.5</v>
      </c>
      <c r="AT110" s="9">
        <f t="shared" si="6"/>
        <v>176.25</v>
      </c>
      <c r="AU110" s="9">
        <f t="shared" si="6"/>
        <v>256.5</v>
      </c>
      <c r="AV110" s="9">
        <f t="shared" si="6"/>
        <v>101.75</v>
      </c>
      <c r="AW110" s="9">
        <f t="shared" si="6"/>
        <v>3597</v>
      </c>
      <c r="AX110" s="9">
        <f t="shared" si="6"/>
        <v>150.75</v>
      </c>
      <c r="AY110" s="9">
        <f t="shared" si="6"/>
        <v>2499.5</v>
      </c>
      <c r="AZ110" s="9">
        <f t="shared" si="6"/>
        <v>178.25</v>
      </c>
      <c r="BA110" s="9">
        <f t="shared" si="6"/>
        <v>543.25</v>
      </c>
      <c r="BB110" s="9">
        <f t="shared" si="6"/>
        <v>177.5</v>
      </c>
      <c r="BC110" s="9">
        <f t="shared" si="6"/>
        <v>165.25</v>
      </c>
      <c r="BD110" s="9">
        <f t="shared" si="6"/>
        <v>228.25</v>
      </c>
      <c r="BE110" s="9">
        <f t="shared" si="6"/>
        <v>229.5</v>
      </c>
      <c r="BF110" s="9">
        <f t="shared" si="6"/>
        <v>161.25</v>
      </c>
      <c r="BG110" s="9">
        <f t="shared" si="6"/>
        <v>145</v>
      </c>
      <c r="BH110" s="9">
        <f t="shared" si="6"/>
        <v>182.75</v>
      </c>
      <c r="BI110" s="9">
        <f t="shared" si="6"/>
        <v>148.25</v>
      </c>
      <c r="BJ110" s="9">
        <f t="shared" si="6"/>
        <v>187</v>
      </c>
      <c r="BK110" s="9">
        <f t="shared" si="6"/>
        <v>141.25</v>
      </c>
      <c r="BL110" s="9">
        <f t="shared" si="6"/>
        <v>120.25</v>
      </c>
      <c r="BM110" s="9">
        <f t="shared" si="6"/>
        <v>188.75</v>
      </c>
      <c r="BN110" s="9">
        <f t="shared" si="6"/>
        <v>168.5</v>
      </c>
      <c r="BO110" s="9">
        <f t="shared" si="6"/>
        <v>139.5</v>
      </c>
      <c r="BP110" s="9">
        <f t="shared" si="6"/>
        <v>165.5</v>
      </c>
      <c r="BQ110" s="9">
        <f t="shared" si="6"/>
        <v>151.5</v>
      </c>
      <c r="BR110" s="9">
        <f t="shared" si="6"/>
        <v>166.5</v>
      </c>
      <c r="BS110" s="9">
        <f t="shared" si="6"/>
        <v>249.75</v>
      </c>
      <c r="BT110" s="9">
        <f t="shared" si="6"/>
        <v>166.25</v>
      </c>
      <c r="BU110" s="10">
        <f t="shared" si="6"/>
        <v>196.5</v>
      </c>
      <c r="BW110" s="1" t="s">
        <v>35</v>
      </c>
      <c r="BX110" s="14" t="str">
        <f>IF(BX108&lt;BX109,"no","yes")</f>
        <v>no</v>
      </c>
      <c r="BY110" s="14" t="str">
        <f t="shared" ref="BY110:DF110" si="10">IF(BY108&lt;BY109,"no","yes")</f>
        <v>no</v>
      </c>
      <c r="BZ110" s="14" t="str">
        <f t="shared" si="10"/>
        <v>no</v>
      </c>
      <c r="CA110" s="14" t="str">
        <f t="shared" si="10"/>
        <v>no</v>
      </c>
      <c r="CB110" s="14" t="str">
        <f t="shared" si="10"/>
        <v>no</v>
      </c>
      <c r="CC110" s="14" t="str">
        <f t="shared" si="10"/>
        <v>no</v>
      </c>
      <c r="CD110" s="14" t="str">
        <f t="shared" si="10"/>
        <v>no</v>
      </c>
      <c r="CE110" s="14" t="str">
        <f t="shared" si="10"/>
        <v>no</v>
      </c>
      <c r="CF110" s="14" t="str">
        <f t="shared" si="10"/>
        <v>no</v>
      </c>
      <c r="CG110" s="14" t="str">
        <f t="shared" si="10"/>
        <v>no</v>
      </c>
      <c r="CH110" s="14" t="str">
        <f t="shared" si="10"/>
        <v>no</v>
      </c>
      <c r="CI110" s="14" t="str">
        <f t="shared" si="10"/>
        <v>no</v>
      </c>
      <c r="CJ110" s="14" t="str">
        <f t="shared" si="10"/>
        <v>no</v>
      </c>
      <c r="CK110" s="14" t="str">
        <f t="shared" si="10"/>
        <v>no</v>
      </c>
      <c r="CL110" s="14" t="str">
        <f t="shared" si="10"/>
        <v>no</v>
      </c>
      <c r="CM110" s="14" t="str">
        <f t="shared" si="10"/>
        <v>no</v>
      </c>
      <c r="CN110" s="14" t="str">
        <f t="shared" si="10"/>
        <v>no</v>
      </c>
      <c r="CO110" s="14" t="str">
        <f t="shared" si="10"/>
        <v>no</v>
      </c>
      <c r="CP110" s="14" t="str">
        <f t="shared" si="10"/>
        <v>no</v>
      </c>
      <c r="CQ110" s="14" t="str">
        <f t="shared" si="10"/>
        <v>no</v>
      </c>
      <c r="CR110" s="14" t="str">
        <f t="shared" si="10"/>
        <v>no</v>
      </c>
      <c r="CS110" s="14" t="str">
        <f t="shared" si="10"/>
        <v>no</v>
      </c>
      <c r="CT110" s="14" t="str">
        <f t="shared" si="10"/>
        <v>no</v>
      </c>
      <c r="CU110" s="14" t="str">
        <f t="shared" si="10"/>
        <v>no</v>
      </c>
      <c r="CV110" s="14" t="str">
        <f t="shared" si="10"/>
        <v>no</v>
      </c>
      <c r="CW110" s="14" t="str">
        <f t="shared" si="10"/>
        <v>no</v>
      </c>
      <c r="CX110" s="14" t="str">
        <f t="shared" si="10"/>
        <v>no</v>
      </c>
      <c r="CY110" s="14" t="str">
        <f t="shared" si="10"/>
        <v>no</v>
      </c>
      <c r="CZ110" s="14" t="str">
        <f t="shared" si="10"/>
        <v>no</v>
      </c>
      <c r="DA110" s="14" t="str">
        <f t="shared" si="10"/>
        <v>no</v>
      </c>
      <c r="DB110" s="14" t="str">
        <f t="shared" si="10"/>
        <v>no</v>
      </c>
      <c r="DC110" s="14" t="str">
        <f t="shared" si="10"/>
        <v>no</v>
      </c>
      <c r="DD110" s="14" t="str">
        <f t="shared" si="10"/>
        <v>no</v>
      </c>
      <c r="DE110" s="14" t="str">
        <f t="shared" si="10"/>
        <v>no</v>
      </c>
      <c r="DF110" s="14" t="str">
        <f t="shared" si="10"/>
        <v>no</v>
      </c>
    </row>
    <row r="111" spans="1:110" x14ac:dyDescent="0.45">
      <c r="A111" t="s">
        <v>5</v>
      </c>
      <c r="B111">
        <f>_xlfn.STDEV.S(A3:A102)</f>
        <v>9886.4168764854639</v>
      </c>
      <c r="C111">
        <f t="shared" ref="C111:AJ111" si="11">_xlfn.STDEV.S(B3:B102)</f>
        <v>423.28879508014859</v>
      </c>
      <c r="D111">
        <f t="shared" si="11"/>
        <v>11138.001731246615</v>
      </c>
      <c r="E111">
        <f t="shared" si="11"/>
        <v>397.20130763616424</v>
      </c>
      <c r="F111">
        <f t="shared" si="11"/>
        <v>9347.8518282884834</v>
      </c>
      <c r="G111">
        <f t="shared" si="11"/>
        <v>563.69341719223485</v>
      </c>
      <c r="H111">
        <f t="shared" si="11"/>
        <v>570.91853785692342</v>
      </c>
      <c r="I111">
        <f t="shared" si="11"/>
        <v>397.4191094875261</v>
      </c>
      <c r="J111">
        <f t="shared" si="11"/>
        <v>604.44924426198838</v>
      </c>
      <c r="K111">
        <f t="shared" si="11"/>
        <v>509.85062924489375</v>
      </c>
      <c r="L111">
        <f t="shared" si="11"/>
        <v>4444.2002270579369</v>
      </c>
      <c r="M111">
        <f t="shared" si="11"/>
        <v>352.26479709549091</v>
      </c>
      <c r="N111">
        <f t="shared" si="11"/>
        <v>4286.9207910913055</v>
      </c>
      <c r="O111">
        <f t="shared" si="11"/>
        <v>469.08606347822234</v>
      </c>
      <c r="P111">
        <f t="shared" si="11"/>
        <v>2835.8336365417163</v>
      </c>
      <c r="Q111">
        <f t="shared" si="11"/>
        <v>489.97410197484987</v>
      </c>
      <c r="R111">
        <f t="shared" si="11"/>
        <v>370.08639709280305</v>
      </c>
      <c r="S111">
        <f t="shared" si="11"/>
        <v>364.41552761603998</v>
      </c>
      <c r="T111">
        <f t="shared" si="11"/>
        <v>542.033396693702</v>
      </c>
      <c r="U111">
        <f t="shared" si="11"/>
        <v>645.50651132394978</v>
      </c>
      <c r="V111">
        <f t="shared" si="11"/>
        <v>446.7270972237298</v>
      </c>
      <c r="W111">
        <f t="shared" si="11"/>
        <v>726.36042163736602</v>
      </c>
      <c r="X111">
        <f t="shared" si="11"/>
        <v>506.70441835034103</v>
      </c>
      <c r="Y111" s="20">
        <f t="shared" si="11"/>
        <v>245.81222117870399</v>
      </c>
      <c r="Z111" s="20">
        <f t="shared" si="11"/>
        <v>1032.9159960759125</v>
      </c>
      <c r="AA111" s="20">
        <f t="shared" si="11"/>
        <v>284.31230143536675</v>
      </c>
      <c r="AB111" s="20">
        <f t="shared" si="11"/>
        <v>658.97323032337852</v>
      </c>
      <c r="AC111" s="20">
        <f t="shared" si="11"/>
        <v>838.97931831819108</v>
      </c>
      <c r="AD111" s="20">
        <f t="shared" si="11"/>
        <v>410.55239949033637</v>
      </c>
      <c r="AE111" s="20">
        <f t="shared" si="11"/>
        <v>463.28927401154237</v>
      </c>
      <c r="AF111" s="20">
        <f t="shared" si="11"/>
        <v>856.4484143038834</v>
      </c>
      <c r="AG111">
        <f t="shared" si="11"/>
        <v>677.39575432666948</v>
      </c>
      <c r="AH111">
        <f t="shared" si="11"/>
        <v>735.5617038026179</v>
      </c>
      <c r="AI111">
        <f t="shared" si="11"/>
        <v>903.35641254203097</v>
      </c>
      <c r="AJ111">
        <f t="shared" si="11"/>
        <v>475.86687500526114</v>
      </c>
      <c r="AL111" t="s">
        <v>29</v>
      </c>
      <c r="AM111" s="8">
        <f t="shared" si="8"/>
        <v>24800</v>
      </c>
      <c r="AN111" s="9">
        <f t="shared" si="6"/>
        <v>521.5</v>
      </c>
      <c r="AO111" s="9">
        <f t="shared" si="6"/>
        <v>20951.5</v>
      </c>
      <c r="AP111" s="9">
        <f t="shared" si="6"/>
        <v>827.75</v>
      </c>
      <c r="AQ111" s="9">
        <f t="shared" si="6"/>
        <v>20233.25</v>
      </c>
      <c r="AR111" s="9">
        <f t="shared" si="6"/>
        <v>922</v>
      </c>
      <c r="AS111" s="9">
        <f t="shared" si="6"/>
        <v>954.5</v>
      </c>
      <c r="AT111" s="9">
        <f t="shared" si="6"/>
        <v>568.75</v>
      </c>
      <c r="AU111" s="9">
        <f t="shared" si="6"/>
        <v>733.5</v>
      </c>
      <c r="AV111" s="9">
        <f t="shared" si="6"/>
        <v>409.25</v>
      </c>
      <c r="AW111" s="9">
        <f t="shared" si="6"/>
        <v>8351</v>
      </c>
      <c r="AX111" s="9">
        <f t="shared" si="6"/>
        <v>617.75</v>
      </c>
      <c r="AY111" s="9">
        <f t="shared" si="6"/>
        <v>5716.5</v>
      </c>
      <c r="AZ111" s="9">
        <f t="shared" si="6"/>
        <v>431.75</v>
      </c>
      <c r="BA111" s="9">
        <f t="shared" si="6"/>
        <v>1501.75</v>
      </c>
      <c r="BB111" s="9">
        <f t="shared" si="6"/>
        <v>457</v>
      </c>
      <c r="BC111" s="9">
        <f t="shared" si="6"/>
        <v>749.75</v>
      </c>
      <c r="BD111" s="9">
        <f t="shared" si="6"/>
        <v>669.75</v>
      </c>
      <c r="BE111" s="9">
        <f t="shared" si="6"/>
        <v>680</v>
      </c>
      <c r="BF111" s="9">
        <f t="shared" si="6"/>
        <v>286.75</v>
      </c>
      <c r="BG111" s="9">
        <f t="shared" si="6"/>
        <v>517.5</v>
      </c>
      <c r="BH111" s="9">
        <f t="shared" si="6"/>
        <v>631.75</v>
      </c>
      <c r="BI111" s="9">
        <f t="shared" si="6"/>
        <v>302.75</v>
      </c>
      <c r="BJ111" s="9">
        <f t="shared" si="6"/>
        <v>495.5</v>
      </c>
      <c r="BK111" s="9">
        <f t="shared" si="6"/>
        <v>455.75</v>
      </c>
      <c r="BL111" s="9">
        <f t="shared" si="6"/>
        <v>380.75</v>
      </c>
      <c r="BM111" s="9">
        <f t="shared" si="6"/>
        <v>406.75</v>
      </c>
      <c r="BN111" s="9">
        <f t="shared" si="6"/>
        <v>628</v>
      </c>
      <c r="BO111" s="9">
        <f t="shared" si="6"/>
        <v>429</v>
      </c>
      <c r="BP111" s="9">
        <f t="shared" si="6"/>
        <v>544</v>
      </c>
      <c r="BQ111" s="9">
        <f t="shared" si="6"/>
        <v>579</v>
      </c>
      <c r="BR111" s="9">
        <f t="shared" si="6"/>
        <v>440.5</v>
      </c>
      <c r="BS111" s="9">
        <f t="shared" si="6"/>
        <v>607.25</v>
      </c>
      <c r="BT111" s="9">
        <f t="shared" si="6"/>
        <v>229.75</v>
      </c>
      <c r="BU111" s="10">
        <f t="shared" si="6"/>
        <v>474</v>
      </c>
    </row>
    <row r="112" spans="1:110" x14ac:dyDescent="0.45">
      <c r="A112" t="s">
        <v>6</v>
      </c>
      <c r="B112">
        <f>_xlfn.VAR.S(A3:A102)</f>
        <v>97741238.655656606</v>
      </c>
      <c r="C112">
        <f t="shared" ref="C112:AJ112" si="12">_xlfn.VAR.S(B3:B102)</f>
        <v>179173.40404040404</v>
      </c>
      <c r="D112">
        <f t="shared" si="12"/>
        <v>124055082.56525259</v>
      </c>
      <c r="E112">
        <f t="shared" si="12"/>
        <v>157768.87878787878</v>
      </c>
      <c r="F112">
        <f t="shared" si="12"/>
        <v>87382333.803636342</v>
      </c>
      <c r="G112">
        <f t="shared" si="12"/>
        <v>317750.26858585892</v>
      </c>
      <c r="H112">
        <f t="shared" si="12"/>
        <v>325947.97686868726</v>
      </c>
      <c r="I112">
        <f t="shared" si="12"/>
        <v>157941.94858585825</v>
      </c>
      <c r="J112">
        <f t="shared" si="12"/>
        <v>365358.88888888888</v>
      </c>
      <c r="K112">
        <f t="shared" si="12"/>
        <v>259947.66414141413</v>
      </c>
      <c r="L112">
        <f t="shared" si="12"/>
        <v>19750915.658181816</v>
      </c>
      <c r="M112">
        <f t="shared" si="12"/>
        <v>124090.48727272738</v>
      </c>
      <c r="N112">
        <f t="shared" si="12"/>
        <v>18377689.869090907</v>
      </c>
      <c r="O112">
        <f t="shared" si="12"/>
        <v>220041.73494949486</v>
      </c>
      <c r="P112">
        <f t="shared" si="12"/>
        <v>8041952.4141414138</v>
      </c>
      <c r="Q112">
        <f t="shared" si="12"/>
        <v>240074.62060606058</v>
      </c>
      <c r="R112">
        <f t="shared" si="12"/>
        <v>136963.94131313189</v>
      </c>
      <c r="S112">
        <f t="shared" si="12"/>
        <v>132798.67676767678</v>
      </c>
      <c r="T112">
        <f t="shared" si="12"/>
        <v>293800.2031313121</v>
      </c>
      <c r="U112">
        <f t="shared" si="12"/>
        <v>416678.65616161656</v>
      </c>
      <c r="V112">
        <f t="shared" si="12"/>
        <v>199565.09939393974</v>
      </c>
      <c r="W112">
        <f t="shared" si="12"/>
        <v>527599.46212121216</v>
      </c>
      <c r="X112">
        <f t="shared" si="12"/>
        <v>256749.36757575744</v>
      </c>
      <c r="Y112" s="20">
        <f t="shared" si="12"/>
        <v>60423.648080808089</v>
      </c>
      <c r="Z112" s="20">
        <f t="shared" si="12"/>
        <v>1066915.4549494945</v>
      </c>
      <c r="AA112" s="20">
        <f t="shared" si="12"/>
        <v>80833.484747474839</v>
      </c>
      <c r="AB112" s="20">
        <f t="shared" si="12"/>
        <v>434245.7182828284</v>
      </c>
      <c r="AC112" s="20">
        <f t="shared" si="12"/>
        <v>703886.29656565667</v>
      </c>
      <c r="AD112" s="20">
        <f t="shared" si="12"/>
        <v>168553.27272727274</v>
      </c>
      <c r="AE112" s="20">
        <f t="shared" si="12"/>
        <v>214636.95141414198</v>
      </c>
      <c r="AF112" s="20">
        <f t="shared" si="12"/>
        <v>733503.88636363635</v>
      </c>
      <c r="AG112">
        <f t="shared" si="12"/>
        <v>458865.00797979761</v>
      </c>
      <c r="AH112">
        <f t="shared" si="12"/>
        <v>541051.02010101022</v>
      </c>
      <c r="AI112">
        <f t="shared" si="12"/>
        <v>816052.80808080803</v>
      </c>
      <c r="AJ112">
        <f t="shared" si="12"/>
        <v>226449.28272727283</v>
      </c>
      <c r="AL112" t="s">
        <v>1</v>
      </c>
      <c r="AM112" s="11">
        <f>AM119-$AM121</f>
        <v>21379.03</v>
      </c>
      <c r="AN112" s="12">
        <f t="shared" ref="AN112:BU112" si="13">AN119-$AM121</f>
        <v>2488.1</v>
      </c>
      <c r="AO112" s="12">
        <f t="shared" si="13"/>
        <v>26738.02</v>
      </c>
      <c r="AP112" s="12">
        <f t="shared" si="13"/>
        <v>2269.6999999999998</v>
      </c>
      <c r="AQ112" s="12">
        <f t="shared" si="13"/>
        <v>23734.12</v>
      </c>
      <c r="AR112" s="12">
        <f t="shared" si="13"/>
        <v>2830.21</v>
      </c>
      <c r="AS112" s="12">
        <f t="shared" si="13"/>
        <v>2863.23</v>
      </c>
      <c r="AT112" s="12">
        <f t="shared" si="13"/>
        <v>2427.9699999999998</v>
      </c>
      <c r="AU112" s="12">
        <f t="shared" si="13"/>
        <v>3200.8</v>
      </c>
      <c r="AV112" s="12">
        <f t="shared" si="13"/>
        <v>2506.75</v>
      </c>
      <c r="AW112" s="12">
        <f t="shared" si="13"/>
        <v>8214.2800000000007</v>
      </c>
      <c r="AX112" s="12">
        <f t="shared" si="13"/>
        <v>2536.2399999999998</v>
      </c>
      <c r="AY112" s="12">
        <f t="shared" si="13"/>
        <v>7393.36</v>
      </c>
      <c r="AZ112" s="12">
        <f t="shared" si="13"/>
        <v>2588.3200000000002</v>
      </c>
      <c r="BA112" s="12">
        <f t="shared" si="13"/>
        <v>5835.9</v>
      </c>
      <c r="BB112" s="12">
        <f t="shared" si="13"/>
        <v>2288.84</v>
      </c>
      <c r="BC112" s="12">
        <f t="shared" si="13"/>
        <v>3267.91</v>
      </c>
      <c r="BD112" s="12">
        <f t="shared" si="13"/>
        <v>2451.6999999999998</v>
      </c>
      <c r="BE112" s="12">
        <f t="shared" si="13"/>
        <v>3351.17</v>
      </c>
      <c r="BF112" s="12">
        <f t="shared" si="13"/>
        <v>2580.52</v>
      </c>
      <c r="BG112" s="12">
        <f t="shared" si="13"/>
        <v>2447.54</v>
      </c>
      <c r="BH112" s="12">
        <f t="shared" si="13"/>
        <v>2563.75</v>
      </c>
      <c r="BI112" s="12">
        <f t="shared" si="13"/>
        <v>2611.81</v>
      </c>
      <c r="BJ112" s="12">
        <f t="shared" si="13"/>
        <v>2456.7800000000002</v>
      </c>
      <c r="BK112" s="12">
        <f t="shared" si="13"/>
        <v>2620.86</v>
      </c>
      <c r="BL112" s="12">
        <f t="shared" si="13"/>
        <v>2579.4899999999998</v>
      </c>
      <c r="BM112" s="12">
        <f t="shared" si="13"/>
        <v>2287.17</v>
      </c>
      <c r="BN112" s="12">
        <f t="shared" si="13"/>
        <v>2455.08</v>
      </c>
      <c r="BO112" s="12">
        <f t="shared" si="13"/>
        <v>2590</v>
      </c>
      <c r="BP112" s="12">
        <f t="shared" si="13"/>
        <v>2457.91</v>
      </c>
      <c r="BQ112" s="12">
        <f t="shared" si="13"/>
        <v>2648.55</v>
      </c>
      <c r="BR112" s="12">
        <f t="shared" si="13"/>
        <v>2701.11</v>
      </c>
      <c r="BS112" s="12">
        <f t="shared" si="13"/>
        <v>2603.9899999999998</v>
      </c>
      <c r="BT112" s="12">
        <f t="shared" si="13"/>
        <v>2600.4</v>
      </c>
      <c r="BU112" s="13">
        <f t="shared" si="13"/>
        <v>2564.5100000000002</v>
      </c>
      <c r="BW112" t="s">
        <v>36</v>
      </c>
    </row>
    <row r="113" spans="1:110" x14ac:dyDescent="0.45">
      <c r="A113" t="s">
        <v>7</v>
      </c>
      <c r="B113">
        <f>KURT(A3:A102)</f>
        <v>0.20786898667679754</v>
      </c>
      <c r="C113">
        <f t="shared" ref="C113:AJ113" si="14">KURT(B3:B102)</f>
        <v>20.446828476439499</v>
      </c>
      <c r="D113">
        <f t="shared" si="14"/>
        <v>2.3000831886260795</v>
      </c>
      <c r="E113">
        <f t="shared" si="14"/>
        <v>0.93512358218075642</v>
      </c>
      <c r="F113">
        <f t="shared" si="14"/>
        <v>2.8148528619271751E-3</v>
      </c>
      <c r="G113">
        <f t="shared" si="14"/>
        <v>16.603484721360243</v>
      </c>
      <c r="H113">
        <f t="shared" si="14"/>
        <v>5.5681515339610268</v>
      </c>
      <c r="I113">
        <f t="shared" si="14"/>
        <v>26.441942763549566</v>
      </c>
      <c r="J113">
        <f t="shared" si="14"/>
        <v>11.953716666321359</v>
      </c>
      <c r="K113">
        <f t="shared" si="14"/>
        <v>67.055312265468729</v>
      </c>
      <c r="L113">
        <f t="shared" si="14"/>
        <v>5.4183256407744107</v>
      </c>
      <c r="M113">
        <f t="shared" si="14"/>
        <v>14.811339895361606</v>
      </c>
      <c r="N113">
        <f t="shared" si="14"/>
        <v>10.024884452376487</v>
      </c>
      <c r="O113">
        <f t="shared" si="14"/>
        <v>16.254715156910958</v>
      </c>
      <c r="P113">
        <f t="shared" si="14"/>
        <v>36.897663611709923</v>
      </c>
      <c r="Q113">
        <f t="shared" si="14"/>
        <v>8.0498363142907827</v>
      </c>
      <c r="R113">
        <f t="shared" si="14"/>
        <v>0.99225154896935353</v>
      </c>
      <c r="S113">
        <f t="shared" si="14"/>
        <v>0.7038872768718849</v>
      </c>
      <c r="T113">
        <f t="shared" si="14"/>
        <v>8.1458730274874434</v>
      </c>
      <c r="U113">
        <f t="shared" si="14"/>
        <v>55.827580968884213</v>
      </c>
      <c r="V113">
        <f t="shared" si="14"/>
        <v>19.701212087930358</v>
      </c>
      <c r="W113">
        <f t="shared" si="14"/>
        <v>5.1351069676296994</v>
      </c>
      <c r="X113">
        <f t="shared" si="14"/>
        <v>22.332182998517322</v>
      </c>
      <c r="Y113" s="20">
        <f t="shared" si="14"/>
        <v>2.6796961354432205</v>
      </c>
      <c r="Z113" s="20">
        <f t="shared" si="14"/>
        <v>23.827641652133398</v>
      </c>
      <c r="AA113" s="20">
        <f t="shared" si="14"/>
        <v>37.122246485966002</v>
      </c>
      <c r="AB113" s="20">
        <f t="shared" si="14"/>
        <v>27.51084309507139</v>
      </c>
      <c r="AC113" s="20">
        <f t="shared" si="14"/>
        <v>35.025981877621398</v>
      </c>
      <c r="AD113" s="20">
        <f t="shared" si="14"/>
        <v>33.049523652042382</v>
      </c>
      <c r="AE113" s="20">
        <f t="shared" si="14"/>
        <v>27.352862293348906</v>
      </c>
      <c r="AF113" s="20">
        <f t="shared" si="14"/>
        <v>5.5000973719425357</v>
      </c>
      <c r="AG113">
        <f t="shared" si="14"/>
        <v>8.9435029651366822</v>
      </c>
      <c r="AH113">
        <f t="shared" si="14"/>
        <v>19.184503088367698</v>
      </c>
      <c r="AI113">
        <f t="shared" si="14"/>
        <v>15.405946088475726</v>
      </c>
      <c r="AJ113">
        <f t="shared" si="14"/>
        <v>39.681251880824703</v>
      </c>
    </row>
    <row r="114" spans="1:110" x14ac:dyDescent="0.45">
      <c r="A114" t="s">
        <v>8</v>
      </c>
      <c r="B114">
        <f>SKEW(A3:A102)</f>
        <v>0.88424175867114807</v>
      </c>
      <c r="C114">
        <f t="shared" ref="C114:AJ114" si="15">SKEW(B3:B102)</f>
        <v>3.8970789674376967</v>
      </c>
      <c r="D114">
        <f t="shared" si="15"/>
        <v>1.1933278652040775</v>
      </c>
      <c r="E114">
        <f t="shared" si="15"/>
        <v>-0.56060980847271946</v>
      </c>
      <c r="F114">
        <f t="shared" si="15"/>
        <v>0.6766586466755482</v>
      </c>
      <c r="G114">
        <f t="shared" si="15"/>
        <v>3.5761220830495981</v>
      </c>
      <c r="H114">
        <f t="shared" si="15"/>
        <v>0.96424623166626444</v>
      </c>
      <c r="I114">
        <f t="shared" si="15"/>
        <v>3.7355162979456611</v>
      </c>
      <c r="J114">
        <f t="shared" si="15"/>
        <v>2.8550646107179145</v>
      </c>
      <c r="K114">
        <f t="shared" si="15"/>
        <v>7.4406876435573368</v>
      </c>
      <c r="L114">
        <f t="shared" si="15"/>
        <v>2.124363762438096</v>
      </c>
      <c r="M114">
        <f t="shared" si="15"/>
        <v>2.3345826828655492</v>
      </c>
      <c r="N114">
        <f t="shared" si="15"/>
        <v>2.7480462003813328</v>
      </c>
      <c r="O114">
        <f t="shared" si="15"/>
        <v>3.6262455864443028</v>
      </c>
      <c r="P114">
        <f t="shared" si="15"/>
        <v>5.4719867805764952</v>
      </c>
      <c r="Q114">
        <f t="shared" si="15"/>
        <v>1.532598845736084</v>
      </c>
      <c r="R114">
        <f t="shared" si="15"/>
        <v>-0.70677640070863756</v>
      </c>
      <c r="S114">
        <f t="shared" si="15"/>
        <v>-0.54908359577312382</v>
      </c>
      <c r="T114">
        <f t="shared" si="15"/>
        <v>1.7662031041781778</v>
      </c>
      <c r="U114">
        <f t="shared" si="15"/>
        <v>6.9526862180911291</v>
      </c>
      <c r="V114">
        <f t="shared" si="15"/>
        <v>3.5608379538766943</v>
      </c>
      <c r="W114">
        <f t="shared" si="15"/>
        <v>2.4879695782805902</v>
      </c>
      <c r="X114">
        <f t="shared" si="15"/>
        <v>4.5479690748790826</v>
      </c>
      <c r="Y114" s="20">
        <f t="shared" si="15"/>
        <v>1.3495931037333253</v>
      </c>
      <c r="Z114" s="20">
        <f t="shared" si="15"/>
        <v>4.6474664431401687</v>
      </c>
      <c r="AA114" s="20">
        <f t="shared" si="15"/>
        <v>4.962427355394273</v>
      </c>
      <c r="AB114" s="20">
        <f t="shared" si="15"/>
        <v>4.515646855892399</v>
      </c>
      <c r="AC114" s="20">
        <f t="shared" si="15"/>
        <v>5.2768661379486206</v>
      </c>
      <c r="AD114" s="20">
        <f t="shared" si="15"/>
        <v>5.3063596712051684</v>
      </c>
      <c r="AE114" s="20">
        <f t="shared" si="15"/>
        <v>4.3730694167788178</v>
      </c>
      <c r="AF114" s="20">
        <f t="shared" si="15"/>
        <v>2.4986367565393754</v>
      </c>
      <c r="AG114">
        <f t="shared" si="15"/>
        <v>3.1226841848053364</v>
      </c>
      <c r="AH114">
        <f t="shared" si="15"/>
        <v>4.1405436416786294</v>
      </c>
      <c r="AI114">
        <f t="shared" si="15"/>
        <v>3.7428711432895332</v>
      </c>
      <c r="AJ114">
        <f t="shared" si="15"/>
        <v>5.6825426259705285</v>
      </c>
      <c r="AL114" t="s">
        <v>22</v>
      </c>
      <c r="AM114" s="5">
        <f t="array" ref="AM114">MIN(IF(ISBLANK(A3:A102),"",IF(A3:A102&gt;=AM115-$AM104*(AM117-AM115),A3:A102,"")))</f>
        <v>6652</v>
      </c>
      <c r="AN114" s="6">
        <f t="array" ref="AN114">MIN(IF(ISBLANK(B3:B102),"",IF(B3:B102&gt;=AN115-$AM104*(AN117-AN115),B3:B102,"")))</f>
        <v>1853</v>
      </c>
      <c r="AO114" s="6">
        <f t="array" ref="AO114">MIN(IF(ISBLANK(C3:C102),"",IF(C3:C102&gt;=AO115-$AM104*(AO117-AO115),C3:C102,"")))</f>
        <v>7983</v>
      </c>
      <c r="AP114" s="6">
        <f t="array" ref="AP114">MIN(IF(ISBLANK(D3:D102),"",IF(D3:D102&gt;=AP115-$AM104*(AP117-AP115),D3:D102,"")))</f>
        <v>1311</v>
      </c>
      <c r="AQ114" s="6">
        <f t="array" ref="AQ114">MIN(IF(ISBLANK(E3:E102),"",IF(E3:E102&gt;=AQ115-$AM104*(AQ117-AQ115),E3:E102,"")))</f>
        <v>7709</v>
      </c>
      <c r="AR114" s="6">
        <f t="array" ref="AR114">MIN(IF(ISBLANK(F3:F102),"",IF(F3:F102&gt;=AR115-$AM104*(AR117-AR115),F3:F102,"")))</f>
        <v>2280</v>
      </c>
      <c r="AS114" s="6">
        <f t="array" ref="AS114">MIN(IF(ISBLANK(G3:G102),"",IF(G3:G102&gt;=AS115-$AM104*(AS117-AS115),G3:G102,"")))</f>
        <v>1510</v>
      </c>
      <c r="AT114" s="6">
        <f t="array" ref="AT114">MIN(IF(ISBLANK(H3:H102),"",IF(H3:H102&gt;=AT115-$AM104*(AT117-AT115),H3:H102,"")))</f>
        <v>1690</v>
      </c>
      <c r="AU114" s="6">
        <f t="array" ref="AU114">MIN(IF(ISBLANK(I3:I102),"",IF(I3:I102&gt;=AU115-$AM104*(AU117-AU115),I3:I102,"")))</f>
        <v>2132</v>
      </c>
      <c r="AV114" s="6">
        <f t="array" ref="AV114">MIN(IF(ISBLANK(J3:J102),"",IF(J3:J102&gt;=AV115-$AM104*(AV117-AV115),J3:J102,"")))</f>
        <v>2131</v>
      </c>
      <c r="AW114" s="6">
        <f t="array" ref="AW114">MIN(IF(ISBLANK(K3:K102),"",IF(K3:K102&gt;=AW115-$AM104*(AW117-AW115),K3:K102,"")))</f>
        <v>4311</v>
      </c>
      <c r="AX114" s="6">
        <f t="array" ref="AX114">MIN(IF(ISBLANK(L3:L102),"",IF(L3:L102&gt;=AX115-$AM104*(AX117-AX115),L3:L102,"")))</f>
        <v>1701</v>
      </c>
      <c r="AY114" s="6">
        <f t="array" ref="AY114">MIN(IF(ISBLANK(M3:M102),"",IF(M3:M102&gt;=AY115-$AM104*(AY117-AY115),M3:M102,"")))</f>
        <v>3065</v>
      </c>
      <c r="AZ114" s="6">
        <f t="array" ref="AZ114">MIN(IF(ISBLANK(N3:N102),"",IF(N3:N102&gt;=AZ115-$AM104*(AZ117-AZ115),N3:N102,"")))</f>
        <v>1802</v>
      </c>
      <c r="BA114" s="6">
        <f t="array" ref="BA114">MIN(IF(ISBLANK(O3:O102),"",IF(O3:O102&gt;=BA115-$AM104*(BA117-BA115),O3:O102,"")))</f>
        <v>4067</v>
      </c>
      <c r="BB114" s="6">
        <f t="array" ref="BB114">MIN(IF(ISBLANK(P3:P102),"",IF(P3:P102&gt;=BB115-$AM104*(BB117-BB115),P3:P102,"")))</f>
        <v>1433</v>
      </c>
      <c r="BC114" s="6">
        <f t="array" ref="BC114">MIN(IF(ISBLANK(Q3:Q102),"",IF(Q3:Q102&gt;=BC115-$AM104*(BC117-BC115),Q3:Q102,"")))</f>
        <v>2203</v>
      </c>
      <c r="BD114" s="6">
        <f t="array" ref="BD114">MIN(IF(ISBLANK(R3:R102),"",IF(R3:R102&gt;=BD115-$AM104*(BD117-BD115),R3:R102,"")))</f>
        <v>1587</v>
      </c>
      <c r="BE114" s="6">
        <f t="array" ref="BE114">MIN(IF(ISBLANK(S3:S102),"",IF(S3:S102&gt;=BE115-$AM104*(BE117-BE115),S3:S102,"")))</f>
        <v>2204</v>
      </c>
      <c r="BF114" s="6">
        <f t="array" ref="BF114">MIN(IF(ISBLANK(T3:T102),"",IF(T3:T102&gt;=BF115-$AM104*(BF117-BF115),T3:T102,"")))</f>
        <v>2048</v>
      </c>
      <c r="BG114" s="6">
        <f t="array" ref="BG114">MIN(IF(ISBLANK(U3:U102),"",IF(U3:U102&gt;=BG115-$AM104*(BG117-BG115),U3:U102,"")))</f>
        <v>1856</v>
      </c>
      <c r="BH114" s="6">
        <f t="array" ref="BH114">MIN(IF(ISBLANK(V3:V102),"",IF(V3:V102&gt;=BH115-$AM104*(BH117-BH115),V3:V102,"")))</f>
        <v>1976</v>
      </c>
      <c r="BI114" s="6">
        <f t="array" ref="BI114">MIN(IF(ISBLANK(W3:W102),"",IF(W3:W102&gt;=BI115-$AM104*(BI117-BI115),W3:W102,"")))</f>
        <v>2189</v>
      </c>
      <c r="BJ114" s="6">
        <f t="array" ref="BJ114">MIN(IF(ISBLANK(X3:X102),"",IF(X3:X102&gt;=BJ115-$AM104*(BJ117-BJ115),X3:X102,"")))</f>
        <v>2072</v>
      </c>
      <c r="BK114" s="6">
        <f t="array" ref="BK114">MIN(IF(ISBLANK(Y3:Y102),"",IF(Y3:Y102&gt;=BK115-$AM104*(BK117-BK115),Y3:Y102,"")))</f>
        <v>2055</v>
      </c>
      <c r="BL114" s="6">
        <f t="array" ref="BL114">MIN(IF(ISBLANK(Z3:Z102),"",IF(Z3:Z102&gt;=BL115-$AM104*(BL117-BL115),Z3:Z102,"")))</f>
        <v>2201</v>
      </c>
      <c r="BM114" s="6">
        <f t="array" ref="BM114">MIN(IF(ISBLANK(AA3:AA102),"",IF(AA3:AA102&gt;=BM115-$AM104*(BM117-BM115),AA3:AA102,"")))</f>
        <v>1255</v>
      </c>
      <c r="BN114" s="6">
        <f t="array" ref="BN114">MIN(IF(ISBLANK(AB3:AB102),"",IF(AB3:AB102&gt;=BN115-$AM104*(BN117-BN115),AB3:AB102,"")))</f>
        <v>1767</v>
      </c>
      <c r="BO114" s="6">
        <f t="array" ref="BO114">MIN(IF(ISBLANK(AC3:AC102),"",IF(AC3:AC102&gt;=BO115-$AM104*(BO117-BO115),AC3:AC102,"")))</f>
        <v>2187</v>
      </c>
      <c r="BP114" s="6">
        <f t="array" ref="BP114">MIN(IF(ISBLANK(AD3:AD102),"",IF(AD3:AD102&gt;=BP115-$AM104*(BP117-BP115),AD3:AD102,"")))</f>
        <v>1627</v>
      </c>
      <c r="BQ114" s="6">
        <f t="array" ref="BQ114">MIN(IF(ISBLANK(AE3:AE102),"",IF(AE3:AE102&gt;=BQ115-$AM104*(BQ117-BQ115),AE3:AE102,"")))</f>
        <v>1939</v>
      </c>
      <c r="BR114" s="6">
        <f t="array" ref="BR114">MIN(IF(ISBLANK(AF3:AF102),"",IF(AF3:AF102&gt;=BR115-$AM104*(BR117-BR115),AF3:AF102,"")))</f>
        <v>2210</v>
      </c>
      <c r="BS114" s="6">
        <f t="array" ref="BS114">MIN(IF(ISBLANK(AG3:AG102),"",IF(AG3:AG102&gt;=BS115-$AM104*(BS117-BS115),AG3:AG102,"")))</f>
        <v>1789</v>
      </c>
      <c r="BT114" s="6">
        <f t="array" ref="BT114">MIN(IF(ISBLANK(AH3:AH102),"",IF(AH3:AH102&gt;=BT115-$AM104*(BT117-BT115),AH3:AH102,"")))</f>
        <v>2029</v>
      </c>
      <c r="BU114" s="7">
        <f t="array" ref="BU114">MIN(IF(ISBLANK(AI3:AI102),"",IF(AI3:AI102&gt;=BU115-$AM104*(BU117-BU115),AI3:AI102,"")))</f>
        <v>2193</v>
      </c>
      <c r="BW114" s="15" t="s">
        <v>37</v>
      </c>
      <c r="BX114" s="15">
        <f>[1]!DAGOSTINO(A3:A102)</f>
        <v>11.672381168630272</v>
      </c>
      <c r="BY114" s="15">
        <f>[1]!DAGOSTINO(B3:B102)</f>
        <v>113.62053348537135</v>
      </c>
      <c r="BZ114" s="15">
        <f>[1]!DAGOSTINO(C3:C102)</f>
        <v>26.591009577244993</v>
      </c>
      <c r="CA114" s="15">
        <f>[1]!DAGOSTINO(D3:D102)</f>
        <v>8.0547099428868449</v>
      </c>
      <c r="CB114" s="15">
        <f>[1]!DAGOSTINO(E3:E102)</f>
        <v>7.2394482043082542</v>
      </c>
      <c r="CC114" s="15">
        <f>[1]!DAGOSTINO(F3:F102)</f>
        <v>104.37071547854129</v>
      </c>
      <c r="CD114" s="15">
        <f>[1]!DAGOSTINO(G3:G102)</f>
        <v>32.433769984583506</v>
      </c>
      <c r="CE114" s="15">
        <f>[1]!DAGOSTINO(H3:H102)</f>
        <v>115.55516752259753</v>
      </c>
      <c r="CF114" s="15">
        <f>[1]!DAGOSTINO(I3:I102)</f>
        <v>85.29583006570445</v>
      </c>
      <c r="CG114" s="15">
        <f>[1]!DAGOSTINO(J3:J102)</f>
        <v>183.04471555687286</v>
      </c>
      <c r="CH114" s="15">
        <f>[1]!DAGOSTINO(K3:K102)</f>
        <v>57.471053154769322</v>
      </c>
      <c r="CI114" s="15">
        <f>[1]!DAGOSTINO(L3:L102)</f>
        <v>78.817405476201401</v>
      </c>
      <c r="CJ114" s="15">
        <f>[1]!DAGOSTINO(M3:M102)</f>
        <v>80.132246883013366</v>
      </c>
      <c r="CK114" s="15">
        <f>[1]!DAGOSTINO(N3:N102)</f>
        <v>104.85310760477026</v>
      </c>
      <c r="CL114" s="15">
        <f>[1]!DAGOSTINO(O3:O102)</f>
        <v>148.12564611083744</v>
      </c>
      <c r="CM114" s="15">
        <f>[1]!DAGOSTINO(P3:P102)</f>
        <v>50.864371972100599</v>
      </c>
      <c r="CN114" s="15">
        <f>[1]!DAGOSTINO(Q3:Q102)</f>
        <v>10.897180438052036</v>
      </c>
      <c r="CO114" s="15">
        <f>[1]!DAGOSTINO(R3:R102)</f>
        <v>6.9412990461966375</v>
      </c>
      <c r="CP114" s="15">
        <f>[1]!DAGOSTINO(S3:S102)</f>
        <v>56.230698195881274</v>
      </c>
      <c r="CQ114" s="15">
        <f>[1]!DAGOSTINO(T3:T102)</f>
        <v>174.30695302741682</v>
      </c>
      <c r="CR114" s="15">
        <f>[1]!DAGOSTINO(U3:U102)</f>
        <v>107.21687049353267</v>
      </c>
      <c r="CS114" s="15">
        <f>[1]!DAGOSTINO(V3:V102)</f>
        <v>64.177774995449226</v>
      </c>
      <c r="CT114" s="15">
        <f>[1]!DAGOSTINO(W3:W102)</f>
        <v>125.64760087921519</v>
      </c>
      <c r="CU114" s="15">
        <f>[1]!DAGOSTINO(X3:X102)</f>
        <v>31.566757925185151</v>
      </c>
      <c r="CV114" s="15">
        <f>[1]!DAGOSTINO(Y3:Y102)</f>
        <v>128.34510020147187</v>
      </c>
      <c r="CW114" s="15">
        <f>[1]!DAGOSTINO(Z3:Z102)</f>
        <v>140.95574216592928</v>
      </c>
      <c r="CX114" s="15">
        <f>[1]!DAGOSTINO(AA3:AA102)</f>
        <v>128.91492596078666</v>
      </c>
      <c r="CY114" s="15">
        <f>[1]!DAGOSTINO(AB3:AB102)</f>
        <v>144.47414017505253</v>
      </c>
      <c r="CZ114" s="15">
        <f>[1]!DAGOSTINO(AC3:AC102)</f>
        <v>143.86772405096767</v>
      </c>
      <c r="DA114" s="15">
        <f>[1]!DAGOSTINO(AD3:AD102)</f>
        <v>126.58936638842707</v>
      </c>
      <c r="DB114" s="15">
        <f>[1]!DAGOSTINO(AE3:AE102)</f>
        <v>65.40659967355181</v>
      </c>
      <c r="DC114" s="15">
        <f>[1]!DAGOSTINO(AF3:AF102)</f>
        <v>85.26106687865628</v>
      </c>
      <c r="DD114" s="15">
        <f>[1]!DAGOSTINO(AG3:AG102)</f>
        <v>116.45837352930783</v>
      </c>
      <c r="DE114" s="15">
        <f>[1]!DAGOSTINO(AH3:AH102)</f>
        <v>105.87798173425486</v>
      </c>
      <c r="DF114" s="15">
        <f>[1]!DAGOSTINO(AI3:AI102)</f>
        <v>152.28513253006997</v>
      </c>
    </row>
    <row r="115" spans="1:110" x14ac:dyDescent="0.45">
      <c r="A115" t="s">
        <v>9</v>
      </c>
      <c r="B115">
        <f>B116-B117</f>
        <v>45920</v>
      </c>
      <c r="C115">
        <f t="shared" ref="C115:AJ115" si="16">C116-C117</f>
        <v>3215</v>
      </c>
      <c r="D115">
        <f t="shared" si="16"/>
        <v>61182</v>
      </c>
      <c r="E115">
        <f t="shared" si="16"/>
        <v>2351</v>
      </c>
      <c r="F115">
        <f t="shared" si="16"/>
        <v>42293</v>
      </c>
      <c r="G115">
        <f t="shared" si="16"/>
        <v>3946</v>
      </c>
      <c r="H115">
        <f t="shared" si="16"/>
        <v>4223</v>
      </c>
      <c r="I115">
        <f t="shared" si="16"/>
        <v>3700</v>
      </c>
      <c r="J115">
        <f t="shared" si="16"/>
        <v>4023</v>
      </c>
      <c r="K115">
        <f t="shared" si="16"/>
        <v>5475</v>
      </c>
      <c r="L115">
        <f t="shared" si="16"/>
        <v>23686</v>
      </c>
      <c r="M115">
        <f t="shared" si="16"/>
        <v>3104</v>
      </c>
      <c r="N115">
        <f t="shared" si="16"/>
        <v>25479</v>
      </c>
      <c r="O115">
        <f t="shared" si="16"/>
        <v>3167</v>
      </c>
      <c r="P115">
        <f t="shared" si="16"/>
        <v>23539</v>
      </c>
      <c r="Q115">
        <f t="shared" si="16"/>
        <v>3647</v>
      </c>
      <c r="R115">
        <f t="shared" si="16"/>
        <v>2033</v>
      </c>
      <c r="S115">
        <f t="shared" si="16"/>
        <v>2030</v>
      </c>
      <c r="T115">
        <f t="shared" si="16"/>
        <v>3997</v>
      </c>
      <c r="U115">
        <f t="shared" si="16"/>
        <v>6030</v>
      </c>
      <c r="V115">
        <f t="shared" si="16"/>
        <v>3683</v>
      </c>
      <c r="W115">
        <f t="shared" si="16"/>
        <v>3093</v>
      </c>
      <c r="X115">
        <f t="shared" si="16"/>
        <v>3396</v>
      </c>
      <c r="Y115" s="20">
        <f t="shared" si="16"/>
        <v>1397</v>
      </c>
      <c r="Z115" s="20">
        <f t="shared" si="16"/>
        <v>6899</v>
      </c>
      <c r="AA115" s="20">
        <f t="shared" si="16"/>
        <v>2597</v>
      </c>
      <c r="AB115" s="20">
        <f t="shared" si="16"/>
        <v>5636</v>
      </c>
      <c r="AC115" s="20">
        <f t="shared" si="16"/>
        <v>7069</v>
      </c>
      <c r="AD115" s="20">
        <f t="shared" si="16"/>
        <v>3272</v>
      </c>
      <c r="AE115" s="20">
        <f t="shared" si="16"/>
        <v>4081</v>
      </c>
      <c r="AF115" s="20">
        <f t="shared" si="16"/>
        <v>4346</v>
      </c>
      <c r="AG115">
        <f t="shared" si="16"/>
        <v>3398</v>
      </c>
      <c r="AH115">
        <f t="shared" si="16"/>
        <v>5269</v>
      </c>
      <c r="AI115">
        <f t="shared" si="16"/>
        <v>5919</v>
      </c>
      <c r="AJ115">
        <f t="shared" si="16"/>
        <v>4049</v>
      </c>
      <c r="AL115" t="s">
        <v>23</v>
      </c>
      <c r="AM115" s="8">
        <f>_xlfn.QUARTILE.INC(A3:A102,1)</f>
        <v>14386.25</v>
      </c>
      <c r="AN115" s="9">
        <f t="shared" ref="AN115:BU115" si="17">_xlfn.QUARTILE.INC(B3:B102,1)</f>
        <v>2301.5</v>
      </c>
      <c r="AO115" s="9">
        <f t="shared" si="17"/>
        <v>19011.75</v>
      </c>
      <c r="AP115" s="9">
        <f t="shared" si="17"/>
        <v>2076</v>
      </c>
      <c r="AQ115" s="9">
        <f t="shared" si="17"/>
        <v>17192</v>
      </c>
      <c r="AR115" s="9">
        <f t="shared" si="17"/>
        <v>2506.75</v>
      </c>
      <c r="AS115" s="9">
        <f t="shared" si="17"/>
        <v>2471.5</v>
      </c>
      <c r="AT115" s="9">
        <f t="shared" si="17"/>
        <v>2256</v>
      </c>
      <c r="AU115" s="9">
        <f t="shared" si="17"/>
        <v>2936.75</v>
      </c>
      <c r="AV115" s="9">
        <f t="shared" si="17"/>
        <v>2333.25</v>
      </c>
      <c r="AW115" s="9">
        <f t="shared" si="17"/>
        <v>5235.25</v>
      </c>
      <c r="AX115" s="9">
        <f t="shared" si="17"/>
        <v>2339</v>
      </c>
      <c r="AY115" s="9">
        <f t="shared" si="17"/>
        <v>4482.5</v>
      </c>
      <c r="AZ115" s="9">
        <f t="shared" si="17"/>
        <v>2369.75</v>
      </c>
      <c r="BA115" s="9">
        <f t="shared" si="17"/>
        <v>4760</v>
      </c>
      <c r="BB115" s="9">
        <f t="shared" si="17"/>
        <v>2090.75</v>
      </c>
      <c r="BC115" s="9">
        <f t="shared" si="17"/>
        <v>3084.25</v>
      </c>
      <c r="BD115" s="9">
        <f t="shared" si="17"/>
        <v>2313.75</v>
      </c>
      <c r="BE115" s="9">
        <f t="shared" si="17"/>
        <v>3102</v>
      </c>
      <c r="BF115" s="9">
        <f t="shared" si="17"/>
        <v>2367</v>
      </c>
      <c r="BG115" s="9">
        <f t="shared" si="17"/>
        <v>2276</v>
      </c>
      <c r="BH115" s="9">
        <f t="shared" si="17"/>
        <v>2190</v>
      </c>
      <c r="BI115" s="9">
        <f t="shared" si="17"/>
        <v>2423.75</v>
      </c>
      <c r="BJ115" s="9">
        <f t="shared" si="17"/>
        <v>2310.5</v>
      </c>
      <c r="BK115" s="9">
        <f t="shared" si="17"/>
        <v>2258.5</v>
      </c>
      <c r="BL115" s="9">
        <f t="shared" si="17"/>
        <v>2425.75</v>
      </c>
      <c r="BM115" s="9">
        <f t="shared" si="17"/>
        <v>2033.75</v>
      </c>
      <c r="BN115" s="9">
        <f t="shared" si="17"/>
        <v>2143.5</v>
      </c>
      <c r="BO115" s="9">
        <f t="shared" si="17"/>
        <v>2426.25</v>
      </c>
      <c r="BP115" s="9">
        <f t="shared" si="17"/>
        <v>2260</v>
      </c>
      <c r="BQ115" s="9">
        <f t="shared" si="17"/>
        <v>2223.75</v>
      </c>
      <c r="BR115" s="9">
        <f t="shared" si="17"/>
        <v>2408</v>
      </c>
      <c r="BS115" s="9">
        <f t="shared" si="17"/>
        <v>2303</v>
      </c>
      <c r="BT115" s="9">
        <f t="shared" si="17"/>
        <v>2239.75</v>
      </c>
      <c r="BU115" s="10">
        <f t="shared" si="17"/>
        <v>2341.25</v>
      </c>
      <c r="BW115" t="s">
        <v>33</v>
      </c>
      <c r="BX115">
        <f>[1]!DPTEST(A3:A102)</f>
        <v>2.9199447494121511E-3</v>
      </c>
      <c r="BY115">
        <f>[1]!DPTEST(B3:B102)</f>
        <v>0</v>
      </c>
      <c r="BZ115">
        <f>[1]!DPTEST(C3:C102)</f>
        <v>1.6820373539561118E-6</v>
      </c>
      <c r="CA115">
        <f>[1]!DPTEST(D3:D102)</f>
        <v>1.7821405794987366E-2</v>
      </c>
      <c r="CB115">
        <f>[1]!DPTEST(E3:E102)</f>
        <v>2.6790066794826539E-2</v>
      </c>
      <c r="CC115">
        <f>[1]!DPTEST(F3:F102)</f>
        <v>0</v>
      </c>
      <c r="CD115">
        <f>[1]!DPTEST(G3:G102)</f>
        <v>9.0593353041512614E-8</v>
      </c>
      <c r="CE115">
        <f>[1]!DPTEST(H3:H102)</f>
        <v>0</v>
      </c>
      <c r="CF115">
        <f>[1]!DPTEST(I3:I102)</f>
        <v>0</v>
      </c>
      <c r="CG115">
        <f>[1]!DPTEST(J3:J102)</f>
        <v>0</v>
      </c>
      <c r="CH115">
        <f>[1]!DPTEST(K3:K102)</f>
        <v>3.3140157285060923E-13</v>
      </c>
      <c r="CI115">
        <f>[1]!DPTEST(L3:L102)</f>
        <v>0</v>
      </c>
      <c r="CJ115">
        <f>[1]!DPTEST(M3:M102)</f>
        <v>0</v>
      </c>
      <c r="CK115">
        <f>[1]!DPTEST(N3:N102)</f>
        <v>0</v>
      </c>
      <c r="CL115">
        <f>[1]!DPTEST(O3:O102)</f>
        <v>0</v>
      </c>
      <c r="CM115">
        <f>[1]!DPTEST(P3:P102)</f>
        <v>9.0144558484439585E-12</v>
      </c>
      <c r="CN115">
        <f>[1]!DPTEST(Q3:Q102)</f>
        <v>4.302365810785802E-3</v>
      </c>
      <c r="CO115">
        <f>[1]!DPTEST(R3:R102)</f>
        <v>3.1096825993304988E-2</v>
      </c>
      <c r="CP115">
        <f>[1]!DPTEST(S3:S102)</f>
        <v>6.1606275636449936E-13</v>
      </c>
      <c r="CQ115">
        <f>[1]!DPTEST(T3:T102)</f>
        <v>0</v>
      </c>
      <c r="CR115">
        <f>[1]!DPTEST(U3:U102)</f>
        <v>0</v>
      </c>
      <c r="CS115">
        <f>[1]!DPTEST(V3:V102)</f>
        <v>1.1546319456101628E-14</v>
      </c>
      <c r="CT115">
        <f>[1]!DPTEST(W3:W102)</f>
        <v>0</v>
      </c>
      <c r="CU115">
        <f>[1]!DPTEST(X3:X102)</f>
        <v>1.3975443879932214E-7</v>
      </c>
      <c r="CV115">
        <f>[1]!DPTEST(Y3:Y102)</f>
        <v>0</v>
      </c>
      <c r="CW115">
        <f>[1]!DPTEST(Z3:Z102)</f>
        <v>0</v>
      </c>
      <c r="CX115">
        <f>[1]!DPTEST(AA3:AA102)</f>
        <v>0</v>
      </c>
      <c r="CY115">
        <f>[1]!DPTEST(AB3:AB102)</f>
        <v>0</v>
      </c>
      <c r="CZ115">
        <f>[1]!DPTEST(AC3:AC102)</f>
        <v>0</v>
      </c>
      <c r="DA115">
        <f>[1]!DPTEST(AD3:AD102)</f>
        <v>0</v>
      </c>
      <c r="DB115">
        <f>[1]!DPTEST(AE3:AE102)</f>
        <v>6.2172489379008766E-15</v>
      </c>
      <c r="DC115">
        <f>[1]!DPTEST(AF3:AF102)</f>
        <v>0</v>
      </c>
      <c r="DD115">
        <f>[1]!DPTEST(AG3:AG102)</f>
        <v>0</v>
      </c>
      <c r="DE115">
        <f>[1]!DPTEST(AH3:AH102)</f>
        <v>0</v>
      </c>
      <c r="DF115">
        <f>[1]!DPTEST(AI3:AI102)</f>
        <v>0</v>
      </c>
    </row>
    <row r="116" spans="1:110" x14ac:dyDescent="0.45">
      <c r="A116" t="s">
        <v>10</v>
      </c>
      <c r="B116">
        <f>MAX(A3:A102)</f>
        <v>52572</v>
      </c>
      <c r="C116">
        <f t="shared" ref="C116:AJ116" si="18">MAX(B3:B102)</f>
        <v>5068</v>
      </c>
      <c r="D116">
        <f t="shared" si="18"/>
        <v>69165</v>
      </c>
      <c r="E116">
        <f t="shared" si="18"/>
        <v>3326</v>
      </c>
      <c r="F116">
        <f t="shared" si="18"/>
        <v>50002</v>
      </c>
      <c r="G116">
        <f t="shared" si="18"/>
        <v>6226</v>
      </c>
      <c r="H116">
        <f t="shared" si="18"/>
        <v>5733</v>
      </c>
      <c r="I116">
        <f t="shared" si="18"/>
        <v>5281</v>
      </c>
      <c r="J116">
        <f t="shared" si="18"/>
        <v>6155</v>
      </c>
      <c r="K116">
        <f t="shared" si="18"/>
        <v>7088</v>
      </c>
      <c r="L116">
        <f t="shared" si="18"/>
        <v>27997</v>
      </c>
      <c r="M116">
        <f t="shared" si="18"/>
        <v>4731</v>
      </c>
      <c r="N116">
        <f t="shared" si="18"/>
        <v>28544</v>
      </c>
      <c r="O116">
        <f t="shared" si="18"/>
        <v>4969</v>
      </c>
      <c r="P116">
        <f t="shared" si="18"/>
        <v>27606</v>
      </c>
      <c r="Q116">
        <f t="shared" si="18"/>
        <v>4779</v>
      </c>
      <c r="R116">
        <f t="shared" si="18"/>
        <v>4236</v>
      </c>
      <c r="S116">
        <f t="shared" si="18"/>
        <v>3359</v>
      </c>
      <c r="T116">
        <f t="shared" si="18"/>
        <v>6114</v>
      </c>
      <c r="U116">
        <f t="shared" si="18"/>
        <v>8078</v>
      </c>
      <c r="V116">
        <f t="shared" si="18"/>
        <v>5162</v>
      </c>
      <c r="W116">
        <f t="shared" si="18"/>
        <v>5069</v>
      </c>
      <c r="X116">
        <f t="shared" si="18"/>
        <v>5585</v>
      </c>
      <c r="Y116" s="20">
        <f t="shared" si="18"/>
        <v>3469</v>
      </c>
      <c r="Z116" s="20">
        <f t="shared" si="18"/>
        <v>8954</v>
      </c>
      <c r="AA116" s="20">
        <f t="shared" si="18"/>
        <v>4798</v>
      </c>
      <c r="AB116" s="20">
        <f t="shared" si="18"/>
        <v>6891</v>
      </c>
      <c r="AC116" s="20">
        <f t="shared" si="18"/>
        <v>8836</v>
      </c>
      <c r="AD116" s="20">
        <f t="shared" si="18"/>
        <v>5459</v>
      </c>
      <c r="AE116" s="20">
        <f t="shared" si="18"/>
        <v>5708</v>
      </c>
      <c r="AF116" s="20">
        <f t="shared" si="18"/>
        <v>6285</v>
      </c>
      <c r="AG116">
        <f t="shared" si="18"/>
        <v>5608</v>
      </c>
      <c r="AH116">
        <f t="shared" si="18"/>
        <v>7058</v>
      </c>
      <c r="AI116">
        <f t="shared" si="18"/>
        <v>7948</v>
      </c>
      <c r="AJ116">
        <f t="shared" si="18"/>
        <v>6242</v>
      </c>
      <c r="AL116" t="s">
        <v>3</v>
      </c>
      <c r="AM116" s="8">
        <f>MEDIAN(A3:A102)</f>
        <v>17826.5</v>
      </c>
      <c r="AN116" s="9">
        <f t="shared" ref="AN116:BU116" si="19">MEDIAN(B3:B102)</f>
        <v>2412.5</v>
      </c>
      <c r="AO116" s="9">
        <f t="shared" si="19"/>
        <v>23592</v>
      </c>
      <c r="AP116" s="9">
        <f t="shared" si="19"/>
        <v>2298</v>
      </c>
      <c r="AQ116" s="9">
        <f t="shared" si="19"/>
        <v>21704</v>
      </c>
      <c r="AR116" s="9">
        <f t="shared" si="19"/>
        <v>2722.5</v>
      </c>
      <c r="AS116" s="9">
        <f t="shared" si="19"/>
        <v>2925</v>
      </c>
      <c r="AT116" s="9">
        <f t="shared" si="19"/>
        <v>2386</v>
      </c>
      <c r="AU116" s="9">
        <f t="shared" si="19"/>
        <v>3114</v>
      </c>
      <c r="AV116" s="9">
        <f t="shared" si="19"/>
        <v>2463</v>
      </c>
      <c r="AW116" s="9">
        <f t="shared" si="19"/>
        <v>6258</v>
      </c>
      <c r="AX116" s="9">
        <f t="shared" si="19"/>
        <v>2504.5</v>
      </c>
      <c r="AY116" s="9">
        <f t="shared" si="19"/>
        <v>6268</v>
      </c>
      <c r="AZ116" s="9">
        <f t="shared" si="19"/>
        <v>2491</v>
      </c>
      <c r="BA116" s="9">
        <f t="shared" si="19"/>
        <v>5094</v>
      </c>
      <c r="BB116" s="9">
        <f t="shared" si="19"/>
        <v>2304.5</v>
      </c>
      <c r="BC116" s="9">
        <f t="shared" si="19"/>
        <v>3321</v>
      </c>
      <c r="BD116" s="9">
        <f t="shared" si="19"/>
        <v>2461</v>
      </c>
      <c r="BE116" s="9">
        <f t="shared" si="19"/>
        <v>3318.5</v>
      </c>
      <c r="BF116" s="9">
        <f t="shared" si="19"/>
        <v>2478</v>
      </c>
      <c r="BG116" s="9">
        <f t="shared" si="19"/>
        <v>2401.5</v>
      </c>
      <c r="BH116" s="9">
        <f t="shared" si="19"/>
        <v>2337.5</v>
      </c>
      <c r="BI116" s="9">
        <f t="shared" si="19"/>
        <v>2479</v>
      </c>
      <c r="BJ116" s="9">
        <f t="shared" si="19"/>
        <v>2383.5</v>
      </c>
      <c r="BK116" s="9">
        <f t="shared" si="19"/>
        <v>2382</v>
      </c>
      <c r="BL116" s="9">
        <f t="shared" si="19"/>
        <v>2532</v>
      </c>
      <c r="BM116" s="9">
        <f t="shared" si="19"/>
        <v>2211.5</v>
      </c>
      <c r="BN116" s="9">
        <f t="shared" si="19"/>
        <v>2271.5</v>
      </c>
      <c r="BO116" s="9">
        <f t="shared" si="19"/>
        <v>2506.5</v>
      </c>
      <c r="BP116" s="9">
        <f t="shared" si="19"/>
        <v>2392.5</v>
      </c>
      <c r="BQ116" s="9">
        <f t="shared" si="19"/>
        <v>2393.5</v>
      </c>
      <c r="BR116" s="9">
        <f t="shared" si="19"/>
        <v>2488</v>
      </c>
      <c r="BS116" s="9">
        <f t="shared" si="19"/>
        <v>2418</v>
      </c>
      <c r="BT116" s="9">
        <f t="shared" si="19"/>
        <v>2356</v>
      </c>
      <c r="BU116" s="10">
        <f t="shared" si="19"/>
        <v>2448.5</v>
      </c>
      <c r="BW116" t="s">
        <v>34</v>
      </c>
      <c r="BX116">
        <v>0.05</v>
      </c>
      <c r="BY116">
        <v>0.05</v>
      </c>
      <c r="BZ116">
        <v>0.05</v>
      </c>
      <c r="CA116">
        <v>0.05</v>
      </c>
      <c r="CB116">
        <v>0.05</v>
      </c>
      <c r="CC116">
        <v>0.05</v>
      </c>
      <c r="CD116">
        <v>0.05</v>
      </c>
      <c r="CE116">
        <v>0.05</v>
      </c>
      <c r="CF116">
        <v>0.05</v>
      </c>
      <c r="CG116">
        <v>0.05</v>
      </c>
      <c r="CH116">
        <v>0.05</v>
      </c>
      <c r="CI116">
        <v>0.05</v>
      </c>
      <c r="CJ116">
        <v>0.05</v>
      </c>
      <c r="CK116">
        <v>0.05</v>
      </c>
      <c r="CL116">
        <v>0.05</v>
      </c>
      <c r="CM116">
        <v>0.05</v>
      </c>
      <c r="CN116">
        <v>0.05</v>
      </c>
      <c r="CO116">
        <v>0.05</v>
      </c>
      <c r="CP116">
        <v>0.05</v>
      </c>
      <c r="CQ116">
        <v>0.05</v>
      </c>
      <c r="CR116">
        <v>0.05</v>
      </c>
      <c r="CS116">
        <v>0.05</v>
      </c>
      <c r="CT116">
        <v>0.05</v>
      </c>
      <c r="CU116">
        <v>0.05</v>
      </c>
      <c r="CV116">
        <v>0.05</v>
      </c>
      <c r="CW116">
        <v>0.05</v>
      </c>
      <c r="CX116">
        <v>0.05</v>
      </c>
      <c r="CY116">
        <v>0.05</v>
      </c>
      <c r="CZ116">
        <v>0.05</v>
      </c>
      <c r="DA116">
        <v>0.05</v>
      </c>
      <c r="DB116">
        <v>0.05</v>
      </c>
      <c r="DC116">
        <v>0.05</v>
      </c>
      <c r="DD116">
        <v>0.05</v>
      </c>
      <c r="DE116">
        <v>0.05</v>
      </c>
      <c r="DF116">
        <v>0.05</v>
      </c>
    </row>
    <row r="117" spans="1:110" x14ac:dyDescent="0.45">
      <c r="A117" t="s">
        <v>11</v>
      </c>
      <c r="B117">
        <f>MIN(A3:A102)</f>
        <v>6652</v>
      </c>
      <c r="C117">
        <f t="shared" ref="C117:AJ117" si="20">MIN(B3:B102)</f>
        <v>1853</v>
      </c>
      <c r="D117">
        <f t="shared" si="20"/>
        <v>7983</v>
      </c>
      <c r="E117">
        <f t="shared" si="20"/>
        <v>975</v>
      </c>
      <c r="F117">
        <f t="shared" si="20"/>
        <v>7709</v>
      </c>
      <c r="G117">
        <f t="shared" si="20"/>
        <v>2280</v>
      </c>
      <c r="H117">
        <f t="shared" si="20"/>
        <v>1510</v>
      </c>
      <c r="I117">
        <f t="shared" si="20"/>
        <v>1581</v>
      </c>
      <c r="J117">
        <f t="shared" si="20"/>
        <v>2132</v>
      </c>
      <c r="K117">
        <f t="shared" si="20"/>
        <v>1613</v>
      </c>
      <c r="L117">
        <f t="shared" si="20"/>
        <v>4311</v>
      </c>
      <c r="M117">
        <f t="shared" si="20"/>
        <v>1627</v>
      </c>
      <c r="N117">
        <f t="shared" si="20"/>
        <v>3065</v>
      </c>
      <c r="O117">
        <f t="shared" si="20"/>
        <v>1802</v>
      </c>
      <c r="P117">
        <f t="shared" si="20"/>
        <v>4067</v>
      </c>
      <c r="Q117">
        <f t="shared" si="20"/>
        <v>1132</v>
      </c>
      <c r="R117">
        <f t="shared" si="20"/>
        <v>2203</v>
      </c>
      <c r="S117">
        <f t="shared" si="20"/>
        <v>1329</v>
      </c>
      <c r="T117">
        <f t="shared" si="20"/>
        <v>2117</v>
      </c>
      <c r="U117">
        <f t="shared" si="20"/>
        <v>2048</v>
      </c>
      <c r="V117">
        <f t="shared" si="20"/>
        <v>1479</v>
      </c>
      <c r="W117">
        <f t="shared" si="20"/>
        <v>1976</v>
      </c>
      <c r="X117">
        <f t="shared" si="20"/>
        <v>2189</v>
      </c>
      <c r="Y117" s="20">
        <f t="shared" si="20"/>
        <v>2072</v>
      </c>
      <c r="Z117" s="20">
        <f t="shared" si="20"/>
        <v>2055</v>
      </c>
      <c r="AA117" s="20">
        <f t="shared" si="20"/>
        <v>2201</v>
      </c>
      <c r="AB117" s="20">
        <f t="shared" si="20"/>
        <v>1255</v>
      </c>
      <c r="AC117" s="20">
        <f t="shared" si="20"/>
        <v>1767</v>
      </c>
      <c r="AD117" s="20">
        <f t="shared" si="20"/>
        <v>2187</v>
      </c>
      <c r="AE117" s="20">
        <f t="shared" si="20"/>
        <v>1627</v>
      </c>
      <c r="AF117" s="20">
        <f t="shared" si="20"/>
        <v>1939</v>
      </c>
      <c r="AG117">
        <f t="shared" si="20"/>
        <v>2210</v>
      </c>
      <c r="AH117">
        <f t="shared" si="20"/>
        <v>1789</v>
      </c>
      <c r="AI117">
        <f t="shared" si="20"/>
        <v>2029</v>
      </c>
      <c r="AJ117">
        <f t="shared" si="20"/>
        <v>2193</v>
      </c>
      <c r="AL117" t="s">
        <v>24</v>
      </c>
      <c r="AM117" s="8">
        <f>_xlfn.QUARTILE.INC(A3:A102,3)</f>
        <v>27772</v>
      </c>
      <c r="AN117" s="9">
        <f t="shared" ref="AN117:BU117" si="21">_xlfn.QUARTILE.INC(B3:B102,3)</f>
        <v>2545.5</v>
      </c>
      <c r="AO117" s="9">
        <f t="shared" si="21"/>
        <v>31780.5</v>
      </c>
      <c r="AP117" s="9">
        <f t="shared" si="21"/>
        <v>2498.25</v>
      </c>
      <c r="AQ117" s="9">
        <f t="shared" si="21"/>
        <v>29768.75</v>
      </c>
      <c r="AR117" s="9">
        <f t="shared" si="21"/>
        <v>2943</v>
      </c>
      <c r="AS117" s="9">
        <f t="shared" si="21"/>
        <v>3169.5</v>
      </c>
      <c r="AT117" s="9">
        <f t="shared" si="21"/>
        <v>2562.25</v>
      </c>
      <c r="AU117" s="9">
        <f t="shared" si="21"/>
        <v>3370.5</v>
      </c>
      <c r="AV117" s="9">
        <f t="shared" si="21"/>
        <v>2564.75</v>
      </c>
      <c r="AW117" s="9">
        <f t="shared" si="21"/>
        <v>9855</v>
      </c>
      <c r="AX117" s="9">
        <f t="shared" si="21"/>
        <v>2655.25</v>
      </c>
      <c r="AY117" s="9">
        <f t="shared" si="21"/>
        <v>8767.5</v>
      </c>
      <c r="AZ117" s="9">
        <f t="shared" si="21"/>
        <v>2669.25</v>
      </c>
      <c r="BA117" s="9">
        <f t="shared" si="21"/>
        <v>5637.25</v>
      </c>
      <c r="BB117" s="9">
        <f t="shared" si="21"/>
        <v>2482</v>
      </c>
      <c r="BC117" s="9">
        <f t="shared" si="21"/>
        <v>3486.25</v>
      </c>
      <c r="BD117" s="9">
        <f t="shared" si="21"/>
        <v>2689.25</v>
      </c>
      <c r="BE117" s="9">
        <f t="shared" si="21"/>
        <v>3548</v>
      </c>
      <c r="BF117" s="9">
        <f t="shared" si="21"/>
        <v>2639.25</v>
      </c>
      <c r="BG117" s="9">
        <f t="shared" si="21"/>
        <v>2546.5</v>
      </c>
      <c r="BH117" s="9">
        <f t="shared" si="21"/>
        <v>2520.25</v>
      </c>
      <c r="BI117" s="9">
        <f t="shared" si="21"/>
        <v>2627.25</v>
      </c>
      <c r="BJ117" s="9">
        <f t="shared" si="21"/>
        <v>2570.5</v>
      </c>
      <c r="BK117" s="9">
        <f t="shared" si="21"/>
        <v>2523.25</v>
      </c>
      <c r="BL117" s="9">
        <f t="shared" si="21"/>
        <v>2652.25</v>
      </c>
      <c r="BM117" s="9">
        <f t="shared" si="21"/>
        <v>2400.25</v>
      </c>
      <c r="BN117" s="9">
        <f t="shared" si="21"/>
        <v>2440</v>
      </c>
      <c r="BO117" s="9">
        <f t="shared" si="21"/>
        <v>2646</v>
      </c>
      <c r="BP117" s="9">
        <f t="shared" si="21"/>
        <v>2558</v>
      </c>
      <c r="BQ117" s="9">
        <f t="shared" si="21"/>
        <v>2545</v>
      </c>
      <c r="BR117" s="9">
        <f t="shared" si="21"/>
        <v>2654.5</v>
      </c>
      <c r="BS117" s="9">
        <f t="shared" si="21"/>
        <v>2667.75</v>
      </c>
      <c r="BT117" s="9">
        <f t="shared" si="21"/>
        <v>2522.25</v>
      </c>
      <c r="BU117" s="10">
        <f t="shared" si="21"/>
        <v>2645</v>
      </c>
      <c r="BW117" s="1" t="s">
        <v>35</v>
      </c>
      <c r="BX117" s="14" t="str">
        <f>IF(BX115&lt;BX116,"no","yes")</f>
        <v>no</v>
      </c>
      <c r="BY117" s="14" t="str">
        <f t="shared" ref="BY117:DF117" si="22">IF(BY115&lt;BY116,"no","yes")</f>
        <v>no</v>
      </c>
      <c r="BZ117" s="14" t="str">
        <f t="shared" si="22"/>
        <v>no</v>
      </c>
      <c r="CA117" s="14" t="str">
        <f t="shared" si="22"/>
        <v>no</v>
      </c>
      <c r="CB117" s="14" t="str">
        <f t="shared" si="22"/>
        <v>no</v>
      </c>
      <c r="CC117" s="14" t="str">
        <f t="shared" si="22"/>
        <v>no</v>
      </c>
      <c r="CD117" s="14" t="str">
        <f t="shared" si="22"/>
        <v>no</v>
      </c>
      <c r="CE117" s="14" t="str">
        <f t="shared" si="22"/>
        <v>no</v>
      </c>
      <c r="CF117" s="14" t="str">
        <f t="shared" si="22"/>
        <v>no</v>
      </c>
      <c r="CG117" s="14" t="str">
        <f t="shared" si="22"/>
        <v>no</v>
      </c>
      <c r="CH117" s="14" t="str">
        <f t="shared" si="22"/>
        <v>no</v>
      </c>
      <c r="CI117" s="14" t="str">
        <f t="shared" si="22"/>
        <v>no</v>
      </c>
      <c r="CJ117" s="14" t="str">
        <f t="shared" si="22"/>
        <v>no</v>
      </c>
      <c r="CK117" s="14" t="str">
        <f t="shared" si="22"/>
        <v>no</v>
      </c>
      <c r="CL117" s="14" t="str">
        <f t="shared" si="22"/>
        <v>no</v>
      </c>
      <c r="CM117" s="14" t="str">
        <f t="shared" si="22"/>
        <v>no</v>
      </c>
      <c r="CN117" s="14" t="str">
        <f t="shared" si="22"/>
        <v>no</v>
      </c>
      <c r="CO117" s="14" t="str">
        <f t="shared" si="22"/>
        <v>no</v>
      </c>
      <c r="CP117" s="14" t="str">
        <f t="shared" si="22"/>
        <v>no</v>
      </c>
      <c r="CQ117" s="14" t="str">
        <f t="shared" si="22"/>
        <v>no</v>
      </c>
      <c r="CR117" s="14" t="str">
        <f t="shared" si="22"/>
        <v>no</v>
      </c>
      <c r="CS117" s="14" t="str">
        <f t="shared" si="22"/>
        <v>no</v>
      </c>
      <c r="CT117" s="14" t="str">
        <f t="shared" si="22"/>
        <v>no</v>
      </c>
      <c r="CU117" s="14" t="str">
        <f t="shared" si="22"/>
        <v>no</v>
      </c>
      <c r="CV117" s="14" t="str">
        <f t="shared" si="22"/>
        <v>no</v>
      </c>
      <c r="CW117" s="14" t="str">
        <f t="shared" si="22"/>
        <v>no</v>
      </c>
      <c r="CX117" s="14" t="str">
        <f t="shared" si="22"/>
        <v>no</v>
      </c>
      <c r="CY117" s="14" t="str">
        <f t="shared" si="22"/>
        <v>no</v>
      </c>
      <c r="CZ117" s="14" t="str">
        <f t="shared" si="22"/>
        <v>no</v>
      </c>
      <c r="DA117" s="14" t="str">
        <f t="shared" si="22"/>
        <v>no</v>
      </c>
      <c r="DB117" s="14" t="str">
        <f t="shared" si="22"/>
        <v>no</v>
      </c>
      <c r="DC117" s="14" t="str">
        <f t="shared" si="22"/>
        <v>no</v>
      </c>
      <c r="DD117" s="14" t="str">
        <f t="shared" si="22"/>
        <v>no</v>
      </c>
      <c r="DE117" s="14" t="str">
        <f t="shared" si="22"/>
        <v>no</v>
      </c>
      <c r="DF117" s="14" t="str">
        <f t="shared" si="22"/>
        <v>no</v>
      </c>
    </row>
    <row r="118" spans="1:110" x14ac:dyDescent="0.45">
      <c r="A118" t="s">
        <v>12</v>
      </c>
      <c r="B118">
        <f>SUM(A3:A102)</f>
        <v>2137903</v>
      </c>
      <c r="C118">
        <f t="shared" ref="C118:AJ118" si="23">SUM(B3:B102)</f>
        <v>248810</v>
      </c>
      <c r="D118">
        <f t="shared" si="23"/>
        <v>2673802</v>
      </c>
      <c r="E118">
        <f t="shared" si="23"/>
        <v>226970</v>
      </c>
      <c r="F118">
        <f t="shared" si="23"/>
        <v>2373412</v>
      </c>
      <c r="G118">
        <f t="shared" si="23"/>
        <v>283021</v>
      </c>
      <c r="H118">
        <f t="shared" si="23"/>
        <v>286323</v>
      </c>
      <c r="I118">
        <f t="shared" si="23"/>
        <v>242797</v>
      </c>
      <c r="J118">
        <f t="shared" si="23"/>
        <v>320080</v>
      </c>
      <c r="K118">
        <f t="shared" si="23"/>
        <v>250675</v>
      </c>
      <c r="L118">
        <f t="shared" si="23"/>
        <v>821428</v>
      </c>
      <c r="M118">
        <f t="shared" si="23"/>
        <v>253624</v>
      </c>
      <c r="N118">
        <f t="shared" si="23"/>
        <v>739336</v>
      </c>
      <c r="O118">
        <f t="shared" si="23"/>
        <v>258832</v>
      </c>
      <c r="P118">
        <f t="shared" si="23"/>
        <v>583590</v>
      </c>
      <c r="Q118">
        <f t="shared" si="23"/>
        <v>228884</v>
      </c>
      <c r="R118">
        <f t="shared" si="23"/>
        <v>326791</v>
      </c>
      <c r="S118">
        <f t="shared" si="23"/>
        <v>245170</v>
      </c>
      <c r="T118">
        <f t="shared" si="23"/>
        <v>335117</v>
      </c>
      <c r="U118">
        <f t="shared" si="23"/>
        <v>258052</v>
      </c>
      <c r="V118">
        <f t="shared" si="23"/>
        <v>244754</v>
      </c>
      <c r="W118">
        <f t="shared" si="23"/>
        <v>256375</v>
      </c>
      <c r="X118">
        <f t="shared" si="23"/>
        <v>261181</v>
      </c>
      <c r="Y118" s="20">
        <f t="shared" si="23"/>
        <v>245678</v>
      </c>
      <c r="Z118" s="20">
        <f t="shared" si="23"/>
        <v>262086</v>
      </c>
      <c r="AA118" s="20">
        <f t="shared" si="23"/>
        <v>257949</v>
      </c>
      <c r="AB118" s="20">
        <f t="shared" si="23"/>
        <v>228717</v>
      </c>
      <c r="AC118" s="20">
        <f t="shared" si="23"/>
        <v>245508</v>
      </c>
      <c r="AD118" s="20">
        <f t="shared" si="23"/>
        <v>259000</v>
      </c>
      <c r="AE118" s="20">
        <f t="shared" si="23"/>
        <v>245791</v>
      </c>
      <c r="AF118" s="20">
        <f t="shared" si="23"/>
        <v>264855</v>
      </c>
      <c r="AG118">
        <f t="shared" si="23"/>
        <v>270111</v>
      </c>
      <c r="AH118">
        <f t="shared" si="23"/>
        <v>260399</v>
      </c>
      <c r="AI118">
        <f t="shared" si="23"/>
        <v>260040</v>
      </c>
      <c r="AJ118">
        <f t="shared" si="23"/>
        <v>256451</v>
      </c>
      <c r="AL118" t="s">
        <v>25</v>
      </c>
      <c r="AM118" s="8">
        <f t="array" ref="AM118">MAX(IF(ISBLANK(A3:A102),"",IF(A3:A102&lt;=AM117+$AM104*(AM117-AM115),A3:A102,"")))</f>
        <v>52572</v>
      </c>
      <c r="AN118" s="9">
        <f t="array" ref="AN118">MAX(IF(ISBLANK(B3:B102),"",IF(B3:B102&lt;=AN117+$AM104*(AN117-AN115),B3:B102,"")))</f>
        <v>3067</v>
      </c>
      <c r="AO118" s="9">
        <f t="array" ref="AO118">MAX(IF(ISBLANK(C3:C102),"",IF(C3:C102&lt;=AO117+$AM104*(AO117-AO115),C3:C102,"")))</f>
        <v>52732</v>
      </c>
      <c r="AP118" s="9">
        <f t="array" ref="AP118">MAX(IF(ISBLANK(D3:D102),"",IF(D3:D102&lt;=AP117+$AM104*(AP117-AP115),D3:D102,"")))</f>
        <v>3326</v>
      </c>
      <c r="AQ118" s="9">
        <f t="array" ref="AQ118">MAX(IF(ISBLANK(E3:E102),"",IF(E3:E102&lt;=AQ117+$AM104*(AQ117-AQ115),E3:E102,"")))</f>
        <v>50002</v>
      </c>
      <c r="AR118" s="9">
        <f t="array" ref="AR118">MAX(IF(ISBLANK(F3:F102),"",IF(F3:F102&lt;=AR117+$AM104*(AR117-AR115),F3:F102,"")))</f>
        <v>3865</v>
      </c>
      <c r="AS118" s="9">
        <f t="array" ref="AS118">MAX(IF(ISBLANK(G3:G102),"",IF(G3:G102&lt;=AS117+$AM104*(AS117-AS115),G3:G102,"")))</f>
        <v>4124</v>
      </c>
      <c r="AT118" s="9">
        <f t="array" ref="AT118">MAX(IF(ISBLANK(H3:H102),"",IF(H3:H102&lt;=AT117+$AM104*(AT117-AT115),H3:H102,"")))</f>
        <v>3131</v>
      </c>
      <c r="AU118" s="9">
        <f t="array" ref="AU118">MAX(IF(ISBLANK(I3:I102),"",IF(I3:I102&lt;=AU117+$AM104*(AU117-AU115),I3:I102,"")))</f>
        <v>4104</v>
      </c>
      <c r="AV118" s="9">
        <f t="array" ref="AV118">MAX(IF(ISBLANK(J3:J102),"",IF(J3:J102&lt;=AV117+$AM104*(AV117-AV115),J3:J102,"")))</f>
        <v>2974</v>
      </c>
      <c r="AW118" s="9">
        <f t="array" ref="AW118">MAX(IF(ISBLANK(K3:K102),"",IF(K3:K102&lt;=AW117+$AM104*(AW117-AW115),K3:K102,"")))</f>
        <v>18206</v>
      </c>
      <c r="AX118" s="9">
        <f t="array" ref="AX118">MAX(IF(ISBLANK(L3:L102),"",IF(L3:L102&lt;=AX117+$AM104*(AX117-AX115),L3:L102,"")))</f>
        <v>3273</v>
      </c>
      <c r="AY118" s="9">
        <f t="array" ref="AY118">MAX(IF(ISBLANK(M3:M102),"",IF(M3:M102&lt;=AY117+$AM104*(AY117-AY115),M3:M102,"")))</f>
        <v>14484</v>
      </c>
      <c r="AZ118" s="9">
        <f t="array" ref="AZ118">MAX(IF(ISBLANK(N3:N102),"",IF(N3:N102&lt;=AZ117+$AM104*(AZ117-AZ115),N3:N102,"")))</f>
        <v>3101</v>
      </c>
      <c r="BA118" s="9">
        <f t="array" ref="BA118">MAX(IF(ISBLANK(O3:O102),"",IF(O3:O102&lt;=BA117+$AM104*(BA117-BA115),O3:O102,"")))</f>
        <v>7139</v>
      </c>
      <c r="BB118" s="9">
        <f t="array" ref="BB118">MAX(IF(ISBLANK(P3:P102),"",IF(P3:P102&lt;=BB117+$AM104*(BB117-BB115),P3:P102,"")))</f>
        <v>2939</v>
      </c>
      <c r="BC118" s="9">
        <f t="array" ref="BC118">MAX(IF(ISBLANK(Q3:Q102),"",IF(Q3:Q102&lt;=BC117+$AM104*(BC117-BC115),Q3:Q102,"")))</f>
        <v>4236</v>
      </c>
      <c r="BD118" s="9">
        <f t="array" ref="BD118">MAX(IF(ISBLANK(R3:R102),"",IF(R3:R102&lt;=BD117+$AM104*(BD117-BD115),R3:R102,"")))</f>
        <v>3359</v>
      </c>
      <c r="BE118" s="9">
        <f t="array" ref="BE118">MAX(IF(ISBLANK(S3:S102),"",IF(S3:S102&lt;=BE117+$AM104*(BE117-BE115),S3:S102,"")))</f>
        <v>4228</v>
      </c>
      <c r="BF118" s="9">
        <f t="array" ref="BF118">MAX(IF(ISBLANK(T3:T102),"",IF(T3:T102&lt;=BF117+$AM104*(BF117-BF115),T3:T102,"")))</f>
        <v>2926</v>
      </c>
      <c r="BG118" s="9">
        <f t="array" ref="BG118">MAX(IF(ISBLANK(U3:U102),"",IF(U3:U102&lt;=BG117+$AM104*(BG117-BG115),U3:U102,"")))</f>
        <v>3064</v>
      </c>
      <c r="BH118" s="9">
        <f t="array" ref="BH118">MAX(IF(ISBLANK(V3:V102),"",IF(V3:V102&lt;=BH117+$AM104*(BH117-BH115),V3:V102,"")))</f>
        <v>3152</v>
      </c>
      <c r="BI118" s="9">
        <f t="array" ref="BI118">MAX(IF(ISBLANK(W3:W102),"",IF(W3:W102&lt;=BI117+$AM104*(BI117-BI115),W3:W102,"")))</f>
        <v>2930</v>
      </c>
      <c r="BJ118" s="9">
        <f t="array" ref="BJ118">MAX(IF(ISBLANK(X3:X102),"",IF(X3:X102&lt;=BJ117+$AM104*(BJ117-BJ115),X3:X102,"")))</f>
        <v>3066</v>
      </c>
      <c r="BK118" s="9">
        <f t="array" ref="BK118">MAX(IF(ISBLANK(Y3:Y102),"",IF(Y3:Y102&lt;=BK117+$AM104*(BK117-BK115),Y3:Y102,"")))</f>
        <v>2979</v>
      </c>
      <c r="BL118" s="9">
        <f t="array" ref="BL118">MAX(IF(ISBLANK(Z3:Z102),"",IF(Z3:Z102&lt;=BL117+$AM104*(BL117-BL115),Z3:Z102,"")))</f>
        <v>3033</v>
      </c>
      <c r="BM118" s="9">
        <f t="array" ref="BM118">MAX(IF(ISBLANK(AA3:AA102),"",IF(AA3:AA102&lt;=BM117+$AM104*(BM117-BM115),AA3:AA102,"")))</f>
        <v>2807</v>
      </c>
      <c r="BN118" s="9">
        <f t="array" ref="BN118">MAX(IF(ISBLANK(AB3:AB102),"",IF(AB3:AB102&lt;=BN117+$AM104*(BN117-BN115),AB3:AB102,"")))</f>
        <v>3068</v>
      </c>
      <c r="BO118" s="9">
        <f t="array" ref="BO118">MAX(IF(ISBLANK(AC3:AC102),"",IF(AC3:AC102&lt;=BO117+$AM104*(BO117-BO115),AC3:AC102,"")))</f>
        <v>3075</v>
      </c>
      <c r="BP118" s="9">
        <f t="array" ref="BP118">MAX(IF(ISBLANK(AD3:AD102),"",IF(AD3:AD102&lt;=BP117+$AM104*(BP117-BP115),AD3:AD102,"")))</f>
        <v>3102</v>
      </c>
      <c r="BQ118" s="9">
        <f t="array" ref="BQ118">MAX(IF(ISBLANK(AE3:AE102),"",IF(AE3:AE102&lt;=BQ117+$AM104*(BQ117-BQ115),AE3:AE102,"")))</f>
        <v>3124</v>
      </c>
      <c r="BR118" s="9">
        <f t="array" ref="BR118">MAX(IF(ISBLANK(AF3:AF102),"",IF(AF3:AF102&lt;=BR117+$AM104*(BR117-BR115),AF3:AF102,"")))</f>
        <v>3095</v>
      </c>
      <c r="BS118" s="9">
        <f t="array" ref="BS118">MAX(IF(ISBLANK(AG3:AG102),"",IF(AG3:AG102&lt;=BS117+$AM104*(BS117-BS115),AG3:AG102,"")))</f>
        <v>3275</v>
      </c>
      <c r="BT118" s="9">
        <f t="array" ref="BT118">MAX(IF(ISBLANK(AH3:AH102),"",IF(AH3:AH102&lt;=BT117+$AM104*(BT117-BT115),AH3:AH102,"")))</f>
        <v>2752</v>
      </c>
      <c r="BU118" s="10">
        <f t="array" ref="BU118">MAX(IF(ISBLANK(AI3:AI102),"",IF(AI3:AI102&lt;=BU117+$AM104*(BU117-BU115),AI3:AI102,"")))</f>
        <v>3119</v>
      </c>
    </row>
    <row r="119" spans="1:110" x14ac:dyDescent="0.45">
      <c r="A119" t="s">
        <v>13</v>
      </c>
      <c r="B119">
        <f>COUNT(A3:A102)</f>
        <v>100</v>
      </c>
      <c r="C119">
        <f t="shared" ref="C119:AJ119" si="24">COUNT(B3:B102)</f>
        <v>100</v>
      </c>
      <c r="D119">
        <f t="shared" si="24"/>
        <v>100</v>
      </c>
      <c r="E119">
        <f t="shared" si="24"/>
        <v>100</v>
      </c>
      <c r="F119">
        <f t="shared" si="24"/>
        <v>100</v>
      </c>
      <c r="G119">
        <f t="shared" si="24"/>
        <v>100</v>
      </c>
      <c r="H119">
        <f t="shared" si="24"/>
        <v>100</v>
      </c>
      <c r="I119">
        <f t="shared" si="24"/>
        <v>100</v>
      </c>
      <c r="J119">
        <f t="shared" si="24"/>
        <v>100</v>
      </c>
      <c r="K119">
        <f t="shared" si="24"/>
        <v>100</v>
      </c>
      <c r="L119">
        <f t="shared" si="24"/>
        <v>100</v>
      </c>
      <c r="M119">
        <f t="shared" si="24"/>
        <v>100</v>
      </c>
      <c r="N119">
        <f t="shared" si="24"/>
        <v>100</v>
      </c>
      <c r="O119">
        <f t="shared" si="24"/>
        <v>100</v>
      </c>
      <c r="P119">
        <f t="shared" si="24"/>
        <v>100</v>
      </c>
      <c r="Q119">
        <f t="shared" si="24"/>
        <v>100</v>
      </c>
      <c r="R119">
        <f t="shared" si="24"/>
        <v>100</v>
      </c>
      <c r="S119">
        <f t="shared" si="24"/>
        <v>100</v>
      </c>
      <c r="T119">
        <f t="shared" si="24"/>
        <v>100</v>
      </c>
      <c r="U119">
        <f t="shared" si="24"/>
        <v>100</v>
      </c>
      <c r="V119">
        <f t="shared" si="24"/>
        <v>100</v>
      </c>
      <c r="W119">
        <f t="shared" si="24"/>
        <v>100</v>
      </c>
      <c r="X119">
        <f t="shared" si="24"/>
        <v>100</v>
      </c>
      <c r="Y119" s="20">
        <f t="shared" si="24"/>
        <v>100</v>
      </c>
      <c r="Z119" s="20">
        <f t="shared" si="24"/>
        <v>100</v>
      </c>
      <c r="AA119" s="20">
        <f t="shared" si="24"/>
        <v>100</v>
      </c>
      <c r="AB119" s="20">
        <f t="shared" si="24"/>
        <v>100</v>
      </c>
      <c r="AC119" s="20">
        <f t="shared" si="24"/>
        <v>100</v>
      </c>
      <c r="AD119" s="20">
        <f t="shared" si="24"/>
        <v>100</v>
      </c>
      <c r="AE119" s="20">
        <f t="shared" si="24"/>
        <v>100</v>
      </c>
      <c r="AF119" s="20">
        <f t="shared" si="24"/>
        <v>100</v>
      </c>
      <c r="AG119">
        <f t="shared" si="24"/>
        <v>100</v>
      </c>
      <c r="AH119">
        <f t="shared" si="24"/>
        <v>100</v>
      </c>
      <c r="AI119">
        <f t="shared" si="24"/>
        <v>100</v>
      </c>
      <c r="AJ119">
        <f t="shared" si="24"/>
        <v>100</v>
      </c>
      <c r="AL119" t="s">
        <v>1</v>
      </c>
      <c r="AM119" s="11">
        <f>AVERAGE(A3:A102)</f>
        <v>21379.03</v>
      </c>
      <c r="AN119" s="12">
        <f t="shared" ref="AN119:BU119" si="25">AVERAGE(B3:B102)</f>
        <v>2488.1</v>
      </c>
      <c r="AO119" s="12">
        <f t="shared" si="25"/>
        <v>26738.02</v>
      </c>
      <c r="AP119" s="12">
        <f t="shared" si="25"/>
        <v>2269.6999999999998</v>
      </c>
      <c r="AQ119" s="12">
        <f t="shared" si="25"/>
        <v>23734.12</v>
      </c>
      <c r="AR119" s="12">
        <f t="shared" si="25"/>
        <v>2830.21</v>
      </c>
      <c r="AS119" s="12">
        <f t="shared" si="25"/>
        <v>2863.23</v>
      </c>
      <c r="AT119" s="12">
        <f t="shared" si="25"/>
        <v>2427.9699999999998</v>
      </c>
      <c r="AU119" s="12">
        <f t="shared" si="25"/>
        <v>3200.8</v>
      </c>
      <c r="AV119" s="12">
        <f t="shared" si="25"/>
        <v>2506.75</v>
      </c>
      <c r="AW119" s="12">
        <f t="shared" si="25"/>
        <v>8214.2800000000007</v>
      </c>
      <c r="AX119" s="12">
        <f t="shared" si="25"/>
        <v>2536.2399999999998</v>
      </c>
      <c r="AY119" s="12">
        <f t="shared" si="25"/>
        <v>7393.36</v>
      </c>
      <c r="AZ119" s="12">
        <f t="shared" si="25"/>
        <v>2588.3200000000002</v>
      </c>
      <c r="BA119" s="12">
        <f t="shared" si="25"/>
        <v>5835.9</v>
      </c>
      <c r="BB119" s="12">
        <f t="shared" si="25"/>
        <v>2288.84</v>
      </c>
      <c r="BC119" s="12">
        <f t="shared" si="25"/>
        <v>3267.91</v>
      </c>
      <c r="BD119" s="12">
        <f t="shared" si="25"/>
        <v>2451.6999999999998</v>
      </c>
      <c r="BE119" s="12">
        <f t="shared" si="25"/>
        <v>3351.17</v>
      </c>
      <c r="BF119" s="12">
        <f t="shared" si="25"/>
        <v>2580.52</v>
      </c>
      <c r="BG119" s="12">
        <f t="shared" si="25"/>
        <v>2447.54</v>
      </c>
      <c r="BH119" s="12">
        <f t="shared" si="25"/>
        <v>2563.75</v>
      </c>
      <c r="BI119" s="12">
        <f t="shared" si="25"/>
        <v>2611.81</v>
      </c>
      <c r="BJ119" s="12">
        <f t="shared" si="25"/>
        <v>2456.7800000000002</v>
      </c>
      <c r="BK119" s="12">
        <f t="shared" si="25"/>
        <v>2620.86</v>
      </c>
      <c r="BL119" s="12">
        <f t="shared" si="25"/>
        <v>2579.4899999999998</v>
      </c>
      <c r="BM119" s="12">
        <f t="shared" si="25"/>
        <v>2287.17</v>
      </c>
      <c r="BN119" s="12">
        <f t="shared" si="25"/>
        <v>2455.08</v>
      </c>
      <c r="BO119" s="12">
        <f t="shared" si="25"/>
        <v>2590</v>
      </c>
      <c r="BP119" s="12">
        <f t="shared" si="25"/>
        <v>2457.91</v>
      </c>
      <c r="BQ119" s="12">
        <f t="shared" si="25"/>
        <v>2648.55</v>
      </c>
      <c r="BR119" s="12">
        <f t="shared" si="25"/>
        <v>2701.11</v>
      </c>
      <c r="BS119" s="12">
        <f t="shared" si="25"/>
        <v>2603.9899999999998</v>
      </c>
      <c r="BT119" s="12">
        <f t="shared" si="25"/>
        <v>2600.4</v>
      </c>
      <c r="BU119" s="13">
        <f t="shared" si="25"/>
        <v>2564.5100000000002</v>
      </c>
    </row>
    <row r="120" spans="1:110" x14ac:dyDescent="0.45">
      <c r="A120" t="s">
        <v>14</v>
      </c>
      <c r="B120">
        <f>GEOMEAN(A3:A102)</f>
        <v>19293.231083996041</v>
      </c>
      <c r="C120">
        <f t="shared" ref="C120:AJ120" si="26">GEOMEAN(B3:B102)</f>
        <v>2461.4881812788044</v>
      </c>
      <c r="D120">
        <f t="shared" si="26"/>
        <v>24647.159361263581</v>
      </c>
      <c r="E120">
        <f t="shared" si="26"/>
        <v>2230.6734961548873</v>
      </c>
      <c r="F120">
        <f t="shared" si="26"/>
        <v>21946.526437160432</v>
      </c>
      <c r="G120">
        <f t="shared" si="26"/>
        <v>2789.5480122126924</v>
      </c>
      <c r="H120">
        <f t="shared" si="26"/>
        <v>2808.0719353661298</v>
      </c>
      <c r="I120">
        <f t="shared" si="26"/>
        <v>2402.284389859537</v>
      </c>
      <c r="J120">
        <f t="shared" si="26"/>
        <v>3155.7823063253677</v>
      </c>
      <c r="K120">
        <f t="shared" si="26"/>
        <v>2477.2253407378203</v>
      </c>
      <c r="L120">
        <f t="shared" si="26"/>
        <v>7395.2075941064777</v>
      </c>
      <c r="M120">
        <f t="shared" si="26"/>
        <v>2514.6811354098845</v>
      </c>
      <c r="N120">
        <f t="shared" si="26"/>
        <v>6600.1104159035594</v>
      </c>
      <c r="O120">
        <f t="shared" si="26"/>
        <v>2557.0204629105115</v>
      </c>
      <c r="P120">
        <f t="shared" si="26"/>
        <v>5523.1390440293808</v>
      </c>
      <c r="Q120">
        <f t="shared" si="26"/>
        <v>2240.3748811679588</v>
      </c>
      <c r="R120">
        <f t="shared" si="26"/>
        <v>3245.5506462325407</v>
      </c>
      <c r="S120">
        <f t="shared" si="26"/>
        <v>2422.3041030393165</v>
      </c>
      <c r="T120">
        <f t="shared" si="26"/>
        <v>3311.9360861308828</v>
      </c>
      <c r="U120">
        <f t="shared" si="26"/>
        <v>2538.2809590721999</v>
      </c>
      <c r="V120">
        <f t="shared" si="26"/>
        <v>2416.2807517693141</v>
      </c>
      <c r="W120">
        <f t="shared" si="26"/>
        <v>2490.9289618620282</v>
      </c>
      <c r="X120">
        <f t="shared" si="26"/>
        <v>2579.3122347001695</v>
      </c>
      <c r="Y120" s="20">
        <f t="shared" si="26"/>
        <v>2445.4373407368003</v>
      </c>
      <c r="Z120" s="20">
        <f t="shared" si="26"/>
        <v>2517.1406213915839</v>
      </c>
      <c r="AA120" s="20">
        <f t="shared" si="26"/>
        <v>2567.4066915616236</v>
      </c>
      <c r="AB120" s="20">
        <f t="shared" si="26"/>
        <v>2226.8101333826557</v>
      </c>
      <c r="AC120" s="20">
        <f t="shared" si="26"/>
        <v>2378.3024958394826</v>
      </c>
      <c r="AD120" s="20">
        <f t="shared" si="26"/>
        <v>2567.9706019767073</v>
      </c>
      <c r="AE120" s="20">
        <f t="shared" si="26"/>
        <v>2426.7873217900224</v>
      </c>
      <c r="AF120" s="20">
        <f t="shared" si="26"/>
        <v>2553.6828719067844</v>
      </c>
      <c r="AG120">
        <f t="shared" si="26"/>
        <v>2643.2422258743491</v>
      </c>
      <c r="AH120">
        <f t="shared" si="26"/>
        <v>2540.4090157353744</v>
      </c>
      <c r="AI120">
        <f t="shared" si="26"/>
        <v>2508.5064245019644</v>
      </c>
      <c r="AJ120">
        <f t="shared" si="26"/>
        <v>2536.3178983010462</v>
      </c>
    </row>
    <row r="121" spans="1:110" x14ac:dyDescent="0.45">
      <c r="A121" t="s">
        <v>15</v>
      </c>
      <c r="B121">
        <f>HARMEAN(A3:A102)</f>
        <v>17404.998204582436</v>
      </c>
      <c r="C121">
        <f t="shared" ref="C121:AJ121" si="27">HARMEAN(B3:B102)</f>
        <v>2440.5693987232407</v>
      </c>
      <c r="D121">
        <f t="shared" si="27"/>
        <v>22654.911980162444</v>
      </c>
      <c r="E121">
        <f t="shared" si="27"/>
        <v>2185.0633991955797</v>
      </c>
      <c r="F121">
        <f t="shared" si="27"/>
        <v>20171.228913139123</v>
      </c>
      <c r="G121">
        <f t="shared" si="27"/>
        <v>2758.4321439777723</v>
      </c>
      <c r="H121">
        <f t="shared" si="27"/>
        <v>2751.5354002397598</v>
      </c>
      <c r="I121">
        <f t="shared" si="27"/>
        <v>2379.9659104426009</v>
      </c>
      <c r="J121">
        <f t="shared" si="27"/>
        <v>3117.9164163451951</v>
      </c>
      <c r="K121">
        <f t="shared" si="27"/>
        <v>2457.4888648879059</v>
      </c>
      <c r="L121">
        <f t="shared" si="27"/>
        <v>6831.7527419807129</v>
      </c>
      <c r="M121">
        <f t="shared" si="27"/>
        <v>2494.3889876835701</v>
      </c>
      <c r="N121">
        <f t="shared" si="27"/>
        <v>6041.0837639010188</v>
      </c>
      <c r="O121">
        <f t="shared" si="27"/>
        <v>2532.6199099345445</v>
      </c>
      <c r="P121">
        <f t="shared" si="27"/>
        <v>5355.1573047788634</v>
      </c>
      <c r="Q121">
        <f t="shared" si="27"/>
        <v>2191.5755591639495</v>
      </c>
      <c r="R121">
        <f t="shared" si="27"/>
        <v>3221.2844348555095</v>
      </c>
      <c r="S121">
        <f t="shared" si="27"/>
        <v>2389.6223935319667</v>
      </c>
      <c r="T121">
        <f t="shared" si="27"/>
        <v>3274.7879721966146</v>
      </c>
      <c r="U121">
        <f t="shared" si="27"/>
        <v>2513.1274335838625</v>
      </c>
      <c r="V121">
        <f t="shared" si="27"/>
        <v>2389.9165244070678</v>
      </c>
      <c r="W121">
        <f t="shared" si="27"/>
        <v>2438.8932657346545</v>
      </c>
      <c r="X121">
        <f t="shared" si="27"/>
        <v>2556.779516044985</v>
      </c>
      <c r="Y121" s="20">
        <f t="shared" si="27"/>
        <v>2434.8241525743683</v>
      </c>
      <c r="Z121" s="20">
        <f t="shared" si="27"/>
        <v>2459.6662560764503</v>
      </c>
      <c r="AA121" s="20">
        <f t="shared" si="27"/>
        <v>2557.5508781666199</v>
      </c>
      <c r="AB121" s="20">
        <f t="shared" si="27"/>
        <v>2181.5060289392477</v>
      </c>
      <c r="AC121" s="20">
        <f t="shared" si="27"/>
        <v>2331.4739944584089</v>
      </c>
      <c r="AD121" s="20">
        <f t="shared" si="27"/>
        <v>2552.1319275119795</v>
      </c>
      <c r="AE121" s="20">
        <f t="shared" si="27"/>
        <v>2402.3239845631497</v>
      </c>
      <c r="AF121" s="20">
        <f t="shared" si="27"/>
        <v>2488.0951343185693</v>
      </c>
      <c r="AG121">
        <f t="shared" si="27"/>
        <v>2603.1147941524923</v>
      </c>
      <c r="AH121">
        <f t="shared" si="27"/>
        <v>2498.8028986714203</v>
      </c>
      <c r="AI121">
        <f t="shared" si="27"/>
        <v>2452.2768702172143</v>
      </c>
      <c r="AJ121">
        <f t="shared" si="27"/>
        <v>2516.7252882331723</v>
      </c>
      <c r="AL121" t="s">
        <v>20</v>
      </c>
      <c r="AM121" s="3">
        <f>IF(MIN(AM114:BU114)&gt;=0,0,MIN(AM114:BU114))</f>
        <v>0</v>
      </c>
    </row>
    <row r="122" spans="1:110" x14ac:dyDescent="0.45">
      <c r="A122" t="s">
        <v>16</v>
      </c>
      <c r="B122">
        <f>AVEDEV(A3:A102)</f>
        <v>8109.3948000000046</v>
      </c>
      <c r="C122">
        <f t="shared" ref="C122:AJ122" si="28">AVEDEV(B3:B102)</f>
        <v>234.0499999999997</v>
      </c>
      <c r="D122">
        <f t="shared" si="28"/>
        <v>8606.2428000000018</v>
      </c>
      <c r="E122">
        <f t="shared" si="28"/>
        <v>294.48399999999998</v>
      </c>
      <c r="F122">
        <f t="shared" si="28"/>
        <v>7607.0615999999991</v>
      </c>
      <c r="G122">
        <f t="shared" si="28"/>
        <v>331.04039999999986</v>
      </c>
      <c r="H122">
        <f t="shared" si="28"/>
        <v>413.70240000000018</v>
      </c>
      <c r="I122">
        <f t="shared" si="28"/>
        <v>233.62580000000028</v>
      </c>
      <c r="J122">
        <f t="shared" si="28"/>
        <v>358.88400000000001</v>
      </c>
      <c r="K122">
        <f t="shared" si="28"/>
        <v>206.745</v>
      </c>
      <c r="L122">
        <f t="shared" si="28"/>
        <v>3264.3552000000018</v>
      </c>
      <c r="M122">
        <f t="shared" si="28"/>
        <v>223.8983999999999</v>
      </c>
      <c r="N122">
        <f t="shared" si="28"/>
        <v>2827.6791999999987</v>
      </c>
      <c r="O122">
        <f t="shared" si="28"/>
        <v>261.50959999999998</v>
      </c>
      <c r="P122">
        <f t="shared" si="28"/>
        <v>1378.1859999999986</v>
      </c>
      <c r="Q122">
        <f t="shared" si="28"/>
        <v>323.10320000000002</v>
      </c>
      <c r="R122">
        <f t="shared" si="28"/>
        <v>279.56620000000004</v>
      </c>
      <c r="S122">
        <f t="shared" si="28"/>
        <v>270.25199999999995</v>
      </c>
      <c r="T122">
        <f t="shared" si="28"/>
        <v>349.94359999999983</v>
      </c>
      <c r="U122">
        <f t="shared" si="28"/>
        <v>255.92800000000011</v>
      </c>
      <c r="V122">
        <f t="shared" si="28"/>
        <v>241.45560000000006</v>
      </c>
      <c r="W122">
        <f t="shared" si="28"/>
        <v>445.255</v>
      </c>
      <c r="X122">
        <f t="shared" si="28"/>
        <v>243.52260000000012</v>
      </c>
      <c r="Y122" s="20">
        <f t="shared" si="28"/>
        <v>185.32280000000003</v>
      </c>
      <c r="Z122" s="20">
        <f t="shared" si="28"/>
        <v>478.67920000000044</v>
      </c>
      <c r="AA122" s="20">
        <f t="shared" si="28"/>
        <v>164.16799999999995</v>
      </c>
      <c r="AB122" s="20">
        <f t="shared" si="28"/>
        <v>318.93079999999981</v>
      </c>
      <c r="AC122" s="20">
        <f t="shared" si="28"/>
        <v>393.36160000000064</v>
      </c>
      <c r="AD122" s="20">
        <f t="shared" si="28"/>
        <v>196.34</v>
      </c>
      <c r="AE122" s="20">
        <f t="shared" si="28"/>
        <v>243.33379999999997</v>
      </c>
      <c r="AF122" s="20">
        <f t="shared" si="28"/>
        <v>531.67100000000062</v>
      </c>
      <c r="AG122">
        <f t="shared" si="28"/>
        <v>375.49380000000036</v>
      </c>
      <c r="AH122">
        <f t="shared" si="28"/>
        <v>372.86599999999964</v>
      </c>
      <c r="AI122">
        <f t="shared" si="28"/>
        <v>463.46000000000066</v>
      </c>
      <c r="AJ122">
        <f t="shared" si="28"/>
        <v>232.72180000000009</v>
      </c>
    </row>
    <row r="123" spans="1:110" x14ac:dyDescent="0.45">
      <c r="A123" t="s">
        <v>17</v>
      </c>
      <c r="B123">
        <f>[1]!MAD(A3:A102)</f>
        <v>5585</v>
      </c>
      <c r="C123">
        <f>[1]!MAD(B3:B102)</f>
        <v>116</v>
      </c>
      <c r="D123">
        <f>[1]!MAD(C3:C102)</f>
        <v>6565</v>
      </c>
      <c r="E123">
        <f>[1]!MAD(D3:D102)</f>
        <v>212.5</v>
      </c>
      <c r="F123">
        <f>[1]!MAD(E3:E102)</f>
        <v>5430</v>
      </c>
      <c r="G123">
        <f>[1]!MAD(F3:F102)</f>
        <v>219</v>
      </c>
      <c r="H123">
        <f>[1]!MAD(G3:G102)</f>
        <v>309.5</v>
      </c>
      <c r="I123">
        <f>[1]!MAD(H3:H102)</f>
        <v>148</v>
      </c>
      <c r="J123">
        <f>[1]!MAD(I3:I102)</f>
        <v>200.5</v>
      </c>
      <c r="K123">
        <f>[1]!MAD(J3:J102)</f>
        <v>120</v>
      </c>
      <c r="L123">
        <f>[1]!MAD(K3:K102)</f>
        <v>1339.5</v>
      </c>
      <c r="M123">
        <f>[1]!MAD(L3:L102)</f>
        <v>164.5</v>
      </c>
      <c r="N123">
        <f>[1]!MAD(M3:M102)</f>
        <v>1972</v>
      </c>
      <c r="O123">
        <f>[1]!MAD(N3:N102)</f>
        <v>140.5</v>
      </c>
      <c r="P123">
        <f>[1]!MAD(O3:O102)</f>
        <v>361</v>
      </c>
      <c r="Q123">
        <f>[1]!MAD(P3:P102)</f>
        <v>196</v>
      </c>
      <c r="R123">
        <f>[1]!MAD(Q3:Q102)</f>
        <v>201</v>
      </c>
      <c r="S123">
        <f>[1]!MAD(R3:R102)</f>
        <v>210.5</v>
      </c>
      <c r="T123">
        <f>[1]!MAD(S3:S102)</f>
        <v>228</v>
      </c>
      <c r="U123">
        <f>[1]!MAD(T3:T102)</f>
        <v>122.5</v>
      </c>
      <c r="V123">
        <f>[1]!MAD(U3:U102)</f>
        <v>138.5</v>
      </c>
      <c r="W123">
        <f>[1]!MAD(V3:V102)</f>
        <v>161</v>
      </c>
      <c r="X123">
        <f>[1]!MAD(W3:W102)</f>
        <v>108.5</v>
      </c>
      <c r="Y123" s="20">
        <f>[1]!MAD(X3:X102)</f>
        <v>106.5</v>
      </c>
      <c r="Z123" s="20">
        <f>[1]!MAD(Y3:Y102)</f>
        <v>138.5</v>
      </c>
      <c r="AA123" s="20">
        <f>[1]!MAD(Z3:Z102)</f>
        <v>110.5</v>
      </c>
      <c r="AB123" s="20">
        <f>[1]!MAD(AA3:AA102)</f>
        <v>181</v>
      </c>
      <c r="AC123" s="20">
        <f>[1]!MAD(AB3:AB102)</f>
        <v>151</v>
      </c>
      <c r="AD123" s="20">
        <f>[1]!MAD(AC3:AC102)</f>
        <v>105.5</v>
      </c>
      <c r="AE123" s="20">
        <f>[1]!MAD(AD3:AD102)</f>
        <v>137.5</v>
      </c>
      <c r="AF123" s="20">
        <f>[1]!MAD(AE3:AE102)</f>
        <v>168</v>
      </c>
      <c r="AG123">
        <f>[1]!MAD(AF3:AF102)</f>
        <v>115.5</v>
      </c>
      <c r="AH123">
        <f>[1]!MAD(AG3:AG102)</f>
        <v>158</v>
      </c>
      <c r="AI123">
        <f>[1]!MAD(AH3:AH102)</f>
        <v>141</v>
      </c>
      <c r="AJ123">
        <f>[1]!MAD(AI3:AI102)</f>
        <v>140.5</v>
      </c>
      <c r="AL123" t="s">
        <v>21</v>
      </c>
      <c r="AM123" t="s">
        <v>30</v>
      </c>
      <c r="AN123" t="s">
        <v>30</v>
      </c>
      <c r="AO123" t="s">
        <v>30</v>
      </c>
      <c r="AP123" t="s">
        <v>30</v>
      </c>
      <c r="AQ123" t="s">
        <v>30</v>
      </c>
      <c r="AR123" t="s">
        <v>30</v>
      </c>
      <c r="AS123">
        <f>G84</f>
        <v>2680</v>
      </c>
      <c r="AT123" t="s">
        <v>30</v>
      </c>
      <c r="AU123" t="s">
        <v>30</v>
      </c>
      <c r="AV123" t="s">
        <v>30</v>
      </c>
      <c r="AW123" t="s">
        <v>30</v>
      </c>
      <c r="AX123" t="s">
        <v>30</v>
      </c>
      <c r="AY123" t="s">
        <v>30</v>
      </c>
      <c r="AZ123" t="s">
        <v>30</v>
      </c>
      <c r="BA123" t="s">
        <v>30</v>
      </c>
      <c r="BB123">
        <f>P28</f>
        <v>1603</v>
      </c>
      <c r="BC123" t="s">
        <v>30</v>
      </c>
      <c r="BD123" t="s">
        <v>30</v>
      </c>
      <c r="BE123" t="s">
        <v>30</v>
      </c>
      <c r="BF123" t="s">
        <v>30</v>
      </c>
      <c r="BG123" t="s">
        <v>30</v>
      </c>
      <c r="BH123">
        <f>V56</f>
        <v>2539</v>
      </c>
      <c r="BI123" t="s">
        <v>30</v>
      </c>
      <c r="BJ123" t="s">
        <v>30</v>
      </c>
      <c r="BK123">
        <f>Y56</f>
        <v>2401</v>
      </c>
      <c r="BL123" t="s">
        <v>30</v>
      </c>
      <c r="BM123">
        <f>AA43</f>
        <v>2381</v>
      </c>
      <c r="BN123">
        <f>AB56</f>
        <v>2411</v>
      </c>
      <c r="BO123" t="s">
        <v>30</v>
      </c>
      <c r="BP123" t="s">
        <v>30</v>
      </c>
      <c r="BQ123">
        <f>AE56</f>
        <v>2557</v>
      </c>
      <c r="BR123" t="s">
        <v>30</v>
      </c>
      <c r="BS123" t="s">
        <v>30</v>
      </c>
      <c r="BT123">
        <f>AH56</f>
        <v>4875</v>
      </c>
      <c r="BU123" t="s">
        <v>30</v>
      </c>
    </row>
    <row r="124" spans="1:110" x14ac:dyDescent="0.45">
      <c r="A124" s="1" t="s">
        <v>18</v>
      </c>
      <c r="B124" s="1">
        <f>[1]!IQR(A3:A102,FALSE)</f>
        <v>13385.75</v>
      </c>
      <c r="C124" s="1">
        <f>[1]!IQR(B3:B102,FALSE)</f>
        <v>244</v>
      </c>
      <c r="D124" s="1">
        <f>[1]!IQR(C3:C102,FALSE)</f>
        <v>12768.75</v>
      </c>
      <c r="E124" s="1">
        <f>[1]!IQR(D3:D102,FALSE)</f>
        <v>422.25</v>
      </c>
      <c r="F124" s="1">
        <f>[1]!IQR(E3:E102,FALSE)</f>
        <v>12576.75</v>
      </c>
      <c r="G124" s="1">
        <f>[1]!IQR(F3:F102,FALSE)</f>
        <v>436.25</v>
      </c>
      <c r="H124" s="1">
        <f>[1]!IQR(G3:G102,FALSE)</f>
        <v>698</v>
      </c>
      <c r="I124" s="1">
        <f>[1]!IQR(H3:H102,FALSE)</f>
        <v>306.25</v>
      </c>
      <c r="J124" s="1">
        <f>[1]!IQR(I3:I102,FALSE)</f>
        <v>433.75</v>
      </c>
      <c r="K124" s="1">
        <f>[1]!IQR(J3:J102,FALSE)</f>
        <v>231.5</v>
      </c>
      <c r="L124" s="1">
        <f>[1]!IQR(K3:K102,FALSE)</f>
        <v>4619.75</v>
      </c>
      <c r="M124" s="1">
        <f>[1]!IQR(L3:L102,FALSE)</f>
        <v>316.25</v>
      </c>
      <c r="N124" s="1">
        <f>[1]!IQR(M3:M102,FALSE)</f>
        <v>4285</v>
      </c>
      <c r="O124" s="1">
        <f>[1]!IQR(N3:N102,FALSE)</f>
        <v>299.5</v>
      </c>
      <c r="P124" s="1">
        <f>[1]!IQR(O3:O102,FALSE)</f>
        <v>877.25</v>
      </c>
      <c r="Q124" s="1">
        <f>[1]!IQR(P3:P102,FALSE)</f>
        <v>391.25</v>
      </c>
      <c r="R124" s="1">
        <f>[1]!IQR(Q3:Q102,FALSE)</f>
        <v>402</v>
      </c>
      <c r="S124" s="1">
        <f>[1]!IQR(R3:R102,FALSE)</f>
        <v>375.5</v>
      </c>
      <c r="T124" s="1">
        <f>[1]!IQR(S3:S102,FALSE)</f>
        <v>446</v>
      </c>
      <c r="U124" s="1">
        <f>[1]!IQR(T3:T102,FALSE)</f>
        <v>272.25</v>
      </c>
      <c r="V124" s="1">
        <f>[1]!IQR(U3:U102,FALSE)</f>
        <v>270.5</v>
      </c>
      <c r="W124" s="1">
        <f>[1]!IQR(V3:V102,FALSE)</f>
        <v>330.25</v>
      </c>
      <c r="X124" s="1">
        <f>[1]!IQR(W3:W102,FALSE)</f>
        <v>203.5</v>
      </c>
      <c r="Y124" s="21">
        <f>[1]!IQR(X3:X102,FALSE)</f>
        <v>260</v>
      </c>
      <c r="Z124" s="21">
        <f>[1]!IQR(Y3:Y102,FALSE)</f>
        <v>264.75</v>
      </c>
      <c r="AA124" s="21">
        <f>[1]!IQR(Z3:Z102,FALSE)</f>
        <v>226.5</v>
      </c>
      <c r="AB124" s="21">
        <f>[1]!IQR(AA3:AA102,FALSE)</f>
        <v>366.5</v>
      </c>
      <c r="AC124" s="21">
        <f>[1]!IQR(AB3:AB102,FALSE)</f>
        <v>296.5</v>
      </c>
      <c r="AD124" s="21">
        <f>[1]!IQR(AC3:AC102,FALSE)</f>
        <v>219.75</v>
      </c>
      <c r="AE124" s="21">
        <f>[1]!IQR(AD3:AD102,FALSE)</f>
        <v>298</v>
      </c>
      <c r="AF124" s="21">
        <f>[1]!IQR(AE3:AE102,FALSE)</f>
        <v>321.25</v>
      </c>
      <c r="AG124" s="1">
        <f>[1]!IQR(AF3:AF102,FALSE)</f>
        <v>246.5</v>
      </c>
      <c r="AH124" s="1">
        <f>[1]!IQR(AG3:AG102,FALSE)</f>
        <v>364.75</v>
      </c>
      <c r="AI124" s="1">
        <f>[1]!IQR(AH3:AH102,FALSE)</f>
        <v>282.5</v>
      </c>
      <c r="AJ124" s="1">
        <f>[1]!IQR(AI3:AI102,FALSE)</f>
        <v>303.75</v>
      </c>
      <c r="BB124">
        <f>P56</f>
        <v>2161</v>
      </c>
    </row>
    <row r="125" spans="1:110" x14ac:dyDescent="0.45">
      <c r="Y125" s="20"/>
      <c r="Z125" s="20"/>
      <c r="AA125" s="20"/>
      <c r="AB125" s="20"/>
      <c r="AC125" s="20"/>
      <c r="AD125" s="20"/>
      <c r="AE125" s="20"/>
      <c r="AF125" s="20"/>
    </row>
    <row r="126" spans="1:110" x14ac:dyDescent="0.45">
      <c r="A126" t="s">
        <v>38</v>
      </c>
      <c r="Y126" s="20"/>
      <c r="Z126" s="20"/>
      <c r="AA126" s="20"/>
      <c r="AB126" s="20"/>
      <c r="AC126" s="20"/>
      <c r="AD126" s="20"/>
      <c r="AE126" s="20"/>
      <c r="AF126" s="20"/>
    </row>
    <row r="127" spans="1:110" x14ac:dyDescent="0.45">
      <c r="Y127" s="20"/>
      <c r="Z127" s="20"/>
      <c r="AA127" s="20"/>
      <c r="AB127" s="20"/>
      <c r="AC127" s="20"/>
      <c r="AD127" s="20"/>
      <c r="AE127" s="20"/>
      <c r="AF127" s="20"/>
    </row>
    <row r="128" spans="1:110" x14ac:dyDescent="0.45">
      <c r="B128" t="str">
        <f>A2</f>
        <v>UF Bitdiff Cbrt</v>
      </c>
      <c r="C128" t="str">
        <f t="shared" ref="C128:AJ128" si="29">B2</f>
        <v>UF BitdiffVA Cbrt</v>
      </c>
      <c r="D128" t="str">
        <f t="shared" si="29"/>
        <v>UF HardLog Cbrt</v>
      </c>
      <c r="E128" t="str">
        <f t="shared" si="29"/>
        <v>UF HardLogVA Cbrt</v>
      </c>
      <c r="F128" t="str">
        <f t="shared" si="29"/>
        <v>UF Log Cbrt</v>
      </c>
      <c r="G128" t="str">
        <f t="shared" si="29"/>
        <v>UF LogVA Cbrt</v>
      </c>
      <c r="H128" t="str">
        <f t="shared" si="29"/>
        <v>UF Mul Cbrt</v>
      </c>
      <c r="I128" t="str">
        <f t="shared" si="29"/>
        <v>UF MulVA Cbrt</v>
      </c>
      <c r="J128" t="str">
        <f t="shared" si="29"/>
        <v>UF NoLog Cbrt</v>
      </c>
      <c r="K128" t="str">
        <f t="shared" si="29"/>
        <v>UF NoLogVA Cbrt</v>
      </c>
      <c r="L128" t="str">
        <f t="shared" si="29"/>
        <v>UFDistr Bitdiff Cbrt</v>
      </c>
      <c r="M128" t="str">
        <f t="shared" si="29"/>
        <v>UFDistr BitdiffVA Cbrt</v>
      </c>
      <c r="N128" t="str">
        <f t="shared" si="29"/>
        <v>UFDistr HardLog Cbrt</v>
      </c>
      <c r="O128" t="str">
        <f t="shared" si="29"/>
        <v>UFDistr HardLogVA Cbrt</v>
      </c>
      <c r="P128" t="str">
        <f t="shared" si="29"/>
        <v>UFDistr Log Cbrt</v>
      </c>
      <c r="Q128" t="str">
        <f t="shared" si="29"/>
        <v>UFDistr LogVA Cbrt</v>
      </c>
      <c r="R128" t="str">
        <f t="shared" si="29"/>
        <v>UFDistr Mul Cbrt</v>
      </c>
      <c r="S128" t="str">
        <f t="shared" si="29"/>
        <v>UFDistr MulVA Cbrt</v>
      </c>
      <c r="T128" t="str">
        <f t="shared" si="29"/>
        <v>UFDistr NoLog Cbrt</v>
      </c>
      <c r="U128" t="str">
        <f t="shared" si="29"/>
        <v>UFDistr NoLogVA Cbrt</v>
      </c>
      <c r="V128" t="str">
        <f t="shared" si="29"/>
        <v>UFCenter Bitdiff Cbrt</v>
      </c>
      <c r="W128" t="str">
        <f t="shared" si="29"/>
        <v>UFCenter BitdiffVA Cbrt</v>
      </c>
      <c r="X128" t="str">
        <f t="shared" si="29"/>
        <v>UFCenter BitdiffFN Cbrt</v>
      </c>
      <c r="Y128" s="20" t="str">
        <f t="shared" si="29"/>
        <v>UFCenter HardLog Cbrt</v>
      </c>
      <c r="Z128" s="20" t="str">
        <f t="shared" si="29"/>
        <v>UFCenter HardLogVA Cbrt</v>
      </c>
      <c r="AA128" s="20" t="str">
        <f t="shared" si="29"/>
        <v>UFCenter HardLogFN Cbrt</v>
      </c>
      <c r="AB128" s="20" t="str">
        <f t="shared" si="29"/>
        <v>UFCenter Log Cbrt</v>
      </c>
      <c r="AC128" s="20" t="str">
        <f t="shared" si="29"/>
        <v>UFCenter LogVA Cbrt</v>
      </c>
      <c r="AD128" s="20" t="str">
        <f t="shared" si="29"/>
        <v>UFCenter LogFN Cbrt</v>
      </c>
      <c r="AE128" s="20" t="str">
        <f t="shared" si="29"/>
        <v>UFCenter Mul Cbrt</v>
      </c>
      <c r="AF128" s="20" t="str">
        <f t="shared" si="29"/>
        <v>UFCenter MulVA Cbrt</v>
      </c>
      <c r="AG128" t="str">
        <f t="shared" si="29"/>
        <v>UFCenter MulFN Cbrt</v>
      </c>
      <c r="AH128" t="str">
        <f t="shared" si="29"/>
        <v>UFCenter NoLog Cbrt</v>
      </c>
      <c r="AI128" t="str">
        <f t="shared" si="29"/>
        <v>UFCenter NoLogVA Cbrt</v>
      </c>
      <c r="AJ128" t="str">
        <f t="shared" si="29"/>
        <v>UFCenter NoLogFN Cbrt</v>
      </c>
    </row>
    <row r="129" spans="1:37" x14ac:dyDescent="0.45">
      <c r="A129" t="s">
        <v>39</v>
      </c>
      <c r="B129" s="5">
        <f>MEDIAN(A3:A102)</f>
        <v>17826.5</v>
      </c>
      <c r="C129" s="6">
        <f t="shared" ref="C129:AJ129" si="30">MEDIAN(B3:B102)</f>
        <v>2412.5</v>
      </c>
      <c r="D129" s="6">
        <f t="shared" si="30"/>
        <v>23592</v>
      </c>
      <c r="E129" s="6">
        <f t="shared" si="30"/>
        <v>2298</v>
      </c>
      <c r="F129" s="6">
        <f t="shared" si="30"/>
        <v>21704</v>
      </c>
      <c r="G129" s="6">
        <f t="shared" si="30"/>
        <v>2722.5</v>
      </c>
      <c r="H129" s="6">
        <f t="shared" si="30"/>
        <v>2925</v>
      </c>
      <c r="I129" s="6">
        <f t="shared" si="30"/>
        <v>2386</v>
      </c>
      <c r="J129" s="6">
        <f t="shared" si="30"/>
        <v>3114</v>
      </c>
      <c r="K129" s="6">
        <f t="shared" si="30"/>
        <v>2463</v>
      </c>
      <c r="L129" s="6">
        <f t="shared" si="30"/>
        <v>6258</v>
      </c>
      <c r="M129" s="6">
        <f t="shared" si="30"/>
        <v>2504.5</v>
      </c>
      <c r="N129" s="6">
        <f t="shared" si="30"/>
        <v>6268</v>
      </c>
      <c r="O129" s="6">
        <f t="shared" si="30"/>
        <v>2491</v>
      </c>
      <c r="P129" s="6">
        <f t="shared" si="30"/>
        <v>5094</v>
      </c>
      <c r="Q129" s="6">
        <f t="shared" si="30"/>
        <v>2304.5</v>
      </c>
      <c r="R129" s="6">
        <f t="shared" si="30"/>
        <v>3321</v>
      </c>
      <c r="S129" s="6">
        <f t="shared" si="30"/>
        <v>2461</v>
      </c>
      <c r="T129" s="6">
        <f t="shared" si="30"/>
        <v>3318.5</v>
      </c>
      <c r="U129" s="6">
        <f t="shared" si="30"/>
        <v>2478</v>
      </c>
      <c r="V129" s="6">
        <f t="shared" si="30"/>
        <v>2401.5</v>
      </c>
      <c r="W129" s="6">
        <f t="shared" si="30"/>
        <v>2337.5</v>
      </c>
      <c r="X129" s="6">
        <f t="shared" si="30"/>
        <v>2479</v>
      </c>
      <c r="Y129" s="6">
        <f t="shared" si="30"/>
        <v>2383.5</v>
      </c>
      <c r="Z129" s="6">
        <f t="shared" si="30"/>
        <v>2382</v>
      </c>
      <c r="AA129" s="6">
        <f t="shared" si="30"/>
        <v>2532</v>
      </c>
      <c r="AB129" s="6">
        <f t="shared" si="30"/>
        <v>2211.5</v>
      </c>
      <c r="AC129" s="6">
        <f t="shared" si="30"/>
        <v>2271.5</v>
      </c>
      <c r="AD129" s="6">
        <f t="shared" si="30"/>
        <v>2506.5</v>
      </c>
      <c r="AE129" s="6">
        <f t="shared" si="30"/>
        <v>2392.5</v>
      </c>
      <c r="AF129" s="6">
        <f t="shared" si="30"/>
        <v>2393.5</v>
      </c>
      <c r="AG129" s="6">
        <f t="shared" si="30"/>
        <v>2488</v>
      </c>
      <c r="AH129" s="6">
        <f t="shared" si="30"/>
        <v>2418</v>
      </c>
      <c r="AI129" s="6">
        <f t="shared" si="30"/>
        <v>2356</v>
      </c>
      <c r="AJ129" s="7">
        <f t="shared" si="30"/>
        <v>2448.5</v>
      </c>
    </row>
    <row r="130" spans="1:37" x14ac:dyDescent="0.45">
      <c r="A130" t="s">
        <v>40</v>
      </c>
      <c r="B130" s="8">
        <f>[1]!RANK_SUM(A3:AI102, 1,1)</f>
        <v>331155</v>
      </c>
      <c r="C130" s="9">
        <f>[1]!RANK_SUM(A3:AI102, 2,1)</f>
        <v>125600</v>
      </c>
      <c r="D130" s="9">
        <f>[1]!RANK_SUM(A3:AI102, 3,1)</f>
        <v>336744</v>
      </c>
      <c r="E130" s="9">
        <f>[1]!RANK_SUM(A3:AI102, 4,1)</f>
        <v>93295.5</v>
      </c>
      <c r="F130" s="9">
        <f>[1]!RANK_SUM(A3:AI102, 5,1)</f>
        <v>334236</v>
      </c>
      <c r="G130" s="9">
        <f>[1]!RANK_SUM(A3:AI102, 6,1)</f>
        <v>202255.5</v>
      </c>
      <c r="H130" s="9">
        <f>[1]!RANK_SUM(A3:AI102, 7,1)</f>
        <v>197123</v>
      </c>
      <c r="I130" s="9">
        <f>[1]!RANK_SUM(A3:AI102, 8,1)</f>
        <v>116366</v>
      </c>
      <c r="J130" s="9">
        <f>[1]!RANK_SUM(A3:AI102, 9,1)</f>
        <v>245991</v>
      </c>
      <c r="K130" s="9">
        <f>[1]!RANK_SUM(A3:AI102, 10,1)</f>
        <v>134388.5</v>
      </c>
      <c r="L130" s="9">
        <f>[1]!RANK_SUM(A3:AI102, 11,1)</f>
        <v>307888</v>
      </c>
      <c r="M130" s="9">
        <f>[1]!RANK_SUM(A3:AI102, 12,1)</f>
        <v>149461</v>
      </c>
      <c r="N130" s="9">
        <f>[1]!RANK_SUM(A3:AI102, 13,1)</f>
        <v>302859</v>
      </c>
      <c r="O130" s="9">
        <f>[1]!RANK_SUM(A3:AI102, 14,1)</f>
        <v>152271</v>
      </c>
      <c r="P130" s="9">
        <f>[1]!RANK_SUM(A3:AI102, 15,1)</f>
        <v>297822</v>
      </c>
      <c r="Q130" s="9">
        <f>[1]!RANK_SUM(A3:AI102, 16,1)</f>
        <v>93033</v>
      </c>
      <c r="R130" s="9">
        <f>[1]!RANK_SUM(A3:AI102, 17,1)</f>
        <v>252583</v>
      </c>
      <c r="S130" s="9">
        <f>[1]!RANK_SUM(A3:AI102, 18,1)</f>
        <v>136048</v>
      </c>
      <c r="T130" s="9">
        <f>[1]!RANK_SUM(A3:AI102, 19,1)</f>
        <v>255204.5</v>
      </c>
      <c r="U130" s="9">
        <f>[1]!RANK_SUM(A3:AI102, 20,1)</f>
        <v>147651</v>
      </c>
      <c r="V130" s="9">
        <f>[1]!RANK_SUM(A3:AI102, 21,1)</f>
        <v>118579</v>
      </c>
      <c r="W130" s="9">
        <f>[1]!RANK_SUM(A3:AI102, 22,1)</f>
        <v>110321</v>
      </c>
      <c r="X130" s="9">
        <f>[1]!RANK_SUM(A3:AI102, 23,1)</f>
        <v>158862</v>
      </c>
      <c r="Y130" s="9">
        <f>[1]!RANK_SUM(A3:AI102, 24,1)</f>
        <v>124340.5</v>
      </c>
      <c r="Z130" s="9">
        <f>[1]!RANK_SUM(A3:AI102, 25,1)</f>
        <v>116797</v>
      </c>
      <c r="AA130" s="9">
        <f>[1]!RANK_SUM(A3:AI102, 26,1)</f>
        <v>165954.5</v>
      </c>
      <c r="AB130" s="9">
        <f>[1]!RANK_SUM(A3:AI102, 27,1)</f>
        <v>71328.5</v>
      </c>
      <c r="AC130" s="9">
        <f>[1]!RANK_SUM(A3:AI102, 28,1)</f>
        <v>89744.5</v>
      </c>
      <c r="AD130" s="9">
        <f>[1]!RANK_SUM(A3:AI102, 29,1)</f>
        <v>162070</v>
      </c>
      <c r="AE130" s="9">
        <f>[1]!RANK_SUM(A3:AI102, 30,1)</f>
        <v>117874</v>
      </c>
      <c r="AF130" s="9">
        <f>[1]!RANK_SUM(A3:AI102, 31,1)</f>
        <v>121739.5</v>
      </c>
      <c r="AG130" s="9">
        <f>[1]!RANK_SUM(A3:AI102, 32,1)</f>
        <v>162840</v>
      </c>
      <c r="AH130" s="9">
        <f>[1]!RANK_SUM(A3:AI102, 33,1)</f>
        <v>133940</v>
      </c>
      <c r="AI130" s="9">
        <f>[1]!RANK_SUM(A3:AI102, 34,1)</f>
        <v>113221.5</v>
      </c>
      <c r="AJ130" s="10">
        <f>[1]!RANK_SUM(A3:AI102, 35,1)</f>
        <v>147163</v>
      </c>
    </row>
    <row r="131" spans="1:37" x14ac:dyDescent="0.45">
      <c r="A131" t="s">
        <v>41</v>
      </c>
      <c r="B131" s="8">
        <f>COUNT(A3:A102)</f>
        <v>100</v>
      </c>
      <c r="C131" s="9">
        <f t="shared" ref="C131:AJ131" si="31">COUNT(B3:B102)</f>
        <v>100</v>
      </c>
      <c r="D131" s="9">
        <f t="shared" si="31"/>
        <v>100</v>
      </c>
      <c r="E131" s="9">
        <f t="shared" si="31"/>
        <v>100</v>
      </c>
      <c r="F131" s="9">
        <f t="shared" si="31"/>
        <v>100</v>
      </c>
      <c r="G131" s="9">
        <f t="shared" si="31"/>
        <v>100</v>
      </c>
      <c r="H131" s="9">
        <f t="shared" si="31"/>
        <v>100</v>
      </c>
      <c r="I131" s="9">
        <f t="shared" si="31"/>
        <v>100</v>
      </c>
      <c r="J131" s="9">
        <f t="shared" si="31"/>
        <v>100</v>
      </c>
      <c r="K131" s="9">
        <f t="shared" si="31"/>
        <v>100</v>
      </c>
      <c r="L131" s="9">
        <f t="shared" si="31"/>
        <v>100</v>
      </c>
      <c r="M131" s="9">
        <f t="shared" si="31"/>
        <v>100</v>
      </c>
      <c r="N131" s="9">
        <f t="shared" si="31"/>
        <v>100</v>
      </c>
      <c r="O131" s="9">
        <f t="shared" si="31"/>
        <v>100</v>
      </c>
      <c r="P131" s="9">
        <f t="shared" si="31"/>
        <v>100</v>
      </c>
      <c r="Q131" s="9">
        <f t="shared" si="31"/>
        <v>100</v>
      </c>
      <c r="R131" s="9">
        <f t="shared" si="31"/>
        <v>100</v>
      </c>
      <c r="S131" s="9">
        <f t="shared" si="31"/>
        <v>100</v>
      </c>
      <c r="T131" s="9">
        <f t="shared" si="31"/>
        <v>100</v>
      </c>
      <c r="U131" s="9">
        <f t="shared" si="31"/>
        <v>100</v>
      </c>
      <c r="V131" s="9">
        <f t="shared" si="31"/>
        <v>100</v>
      </c>
      <c r="W131" s="9">
        <f t="shared" si="31"/>
        <v>100</v>
      </c>
      <c r="X131" s="9">
        <f t="shared" si="31"/>
        <v>100</v>
      </c>
      <c r="Y131" s="9">
        <f t="shared" si="31"/>
        <v>100</v>
      </c>
      <c r="Z131" s="9">
        <f t="shared" si="31"/>
        <v>100</v>
      </c>
      <c r="AA131" s="9">
        <f t="shared" si="31"/>
        <v>100</v>
      </c>
      <c r="AB131" s="9">
        <f t="shared" si="31"/>
        <v>100</v>
      </c>
      <c r="AC131" s="9">
        <f t="shared" si="31"/>
        <v>100</v>
      </c>
      <c r="AD131" s="9">
        <f t="shared" si="31"/>
        <v>100</v>
      </c>
      <c r="AE131" s="9">
        <f t="shared" si="31"/>
        <v>100</v>
      </c>
      <c r="AF131" s="9">
        <f t="shared" si="31"/>
        <v>100</v>
      </c>
      <c r="AG131" s="9">
        <f t="shared" si="31"/>
        <v>100</v>
      </c>
      <c r="AH131" s="9">
        <f t="shared" si="31"/>
        <v>100</v>
      </c>
      <c r="AI131" s="9">
        <f t="shared" si="31"/>
        <v>100</v>
      </c>
      <c r="AJ131" s="10">
        <f t="shared" si="31"/>
        <v>100</v>
      </c>
      <c r="AK131" s="16">
        <f>SUM(B131:AJ131)</f>
        <v>3500</v>
      </c>
    </row>
    <row r="132" spans="1:37" x14ac:dyDescent="0.45">
      <c r="A132" t="s">
        <v>42</v>
      </c>
      <c r="B132" s="11">
        <f>B130^2/B131</f>
        <v>1096636340.25</v>
      </c>
      <c r="C132" s="12">
        <f t="shared" ref="C132:AJ132" si="32">C130^2/C131</f>
        <v>157753600</v>
      </c>
      <c r="D132" s="12">
        <f t="shared" si="32"/>
        <v>1133965215.3599999</v>
      </c>
      <c r="E132" s="12">
        <f t="shared" si="32"/>
        <v>87040503.202500001</v>
      </c>
      <c r="F132" s="12">
        <f t="shared" si="32"/>
        <v>1117137036.96</v>
      </c>
      <c r="G132" s="12">
        <f t="shared" si="32"/>
        <v>409072872.80250001</v>
      </c>
      <c r="H132" s="12">
        <f t="shared" si="32"/>
        <v>388574771.29000002</v>
      </c>
      <c r="I132" s="12">
        <f t="shared" si="32"/>
        <v>135410459.56</v>
      </c>
      <c r="J132" s="12">
        <f t="shared" si="32"/>
        <v>605115720.80999994</v>
      </c>
      <c r="K132" s="12">
        <f t="shared" si="32"/>
        <v>180602689.32249999</v>
      </c>
      <c r="L132" s="12">
        <f t="shared" si="32"/>
        <v>947950205.44000006</v>
      </c>
      <c r="M132" s="12">
        <f t="shared" si="32"/>
        <v>223385905.21000001</v>
      </c>
      <c r="N132" s="12">
        <f t="shared" si="32"/>
        <v>917235738.80999994</v>
      </c>
      <c r="O132" s="12">
        <f t="shared" si="32"/>
        <v>231864574.41</v>
      </c>
      <c r="P132" s="12">
        <f t="shared" si="32"/>
        <v>886979436.84000003</v>
      </c>
      <c r="Q132" s="12">
        <f t="shared" si="32"/>
        <v>86551390.890000001</v>
      </c>
      <c r="R132" s="12">
        <f t="shared" si="32"/>
        <v>637981718.88999999</v>
      </c>
      <c r="S132" s="12">
        <f t="shared" si="32"/>
        <v>185090583.03999999</v>
      </c>
      <c r="T132" s="12">
        <f t="shared" si="32"/>
        <v>651293368.20249999</v>
      </c>
      <c r="U132" s="12">
        <f t="shared" si="32"/>
        <v>218008178.00999999</v>
      </c>
      <c r="V132" s="12">
        <f t="shared" si="32"/>
        <v>140609792.41</v>
      </c>
      <c r="W132" s="12">
        <f t="shared" si="32"/>
        <v>121707230.41</v>
      </c>
      <c r="X132" s="12">
        <f t="shared" si="32"/>
        <v>252371350.44</v>
      </c>
      <c r="Y132" s="12">
        <f t="shared" si="32"/>
        <v>154605599.4025</v>
      </c>
      <c r="Z132" s="12">
        <f t="shared" si="32"/>
        <v>136415392.09</v>
      </c>
      <c r="AA132" s="12">
        <f t="shared" si="32"/>
        <v>275408960.70249999</v>
      </c>
      <c r="AB132" s="12">
        <f t="shared" si="32"/>
        <v>50877549.122500002</v>
      </c>
      <c r="AC132" s="12">
        <f t="shared" si="32"/>
        <v>80540752.802499995</v>
      </c>
      <c r="AD132" s="12">
        <f t="shared" si="32"/>
        <v>262666849</v>
      </c>
      <c r="AE132" s="12">
        <f t="shared" si="32"/>
        <v>138942798.75999999</v>
      </c>
      <c r="AF132" s="12">
        <f t="shared" si="32"/>
        <v>148205058.60249999</v>
      </c>
      <c r="AG132" s="12">
        <f t="shared" si="32"/>
        <v>265168656</v>
      </c>
      <c r="AH132" s="12">
        <f t="shared" si="32"/>
        <v>179399236</v>
      </c>
      <c r="AI132" s="12">
        <f t="shared" si="32"/>
        <v>128191080.6225</v>
      </c>
      <c r="AJ132" s="13">
        <f t="shared" si="32"/>
        <v>216569485.69</v>
      </c>
      <c r="AK132" s="17">
        <f>SUM(B132:AJ132)</f>
        <v>12849330101.355001</v>
      </c>
    </row>
    <row r="133" spans="1:37" x14ac:dyDescent="0.45">
      <c r="A133" t="s">
        <v>43</v>
      </c>
      <c r="AK133" s="17">
        <f>12*AK132/(AK131*(AK131+1))-3*(AK131+1)</f>
        <v>2080.5035880572905</v>
      </c>
    </row>
    <row r="134" spans="1:37" x14ac:dyDescent="0.45">
      <c r="A134" t="s">
        <v>44</v>
      </c>
      <c r="AK134" s="17">
        <f>AK133/(1-[1]!TiesCorrection(A3:AI102)/(3500*(3500^2-1)))</f>
        <v>2080.5061021337906</v>
      </c>
    </row>
    <row r="135" spans="1:37" x14ac:dyDescent="0.45">
      <c r="A135" t="s">
        <v>45</v>
      </c>
      <c r="AK135" s="17">
        <f>COUNTA(B128:AJ128)-1</f>
        <v>34</v>
      </c>
    </row>
    <row r="136" spans="1:37" x14ac:dyDescent="0.45">
      <c r="A136" t="s">
        <v>33</v>
      </c>
      <c r="AK136" s="17">
        <f>_xlfn.CHISQ.DIST.RT(AK134,AK135)</f>
        <v>0</v>
      </c>
    </row>
    <row r="137" spans="1:37" x14ac:dyDescent="0.45">
      <c r="A137" t="s">
        <v>34</v>
      </c>
      <c r="AK137" s="17">
        <v>0.05</v>
      </c>
    </row>
    <row r="138" spans="1:37" x14ac:dyDescent="0.45">
      <c r="A138" t="s">
        <v>46</v>
      </c>
      <c r="AK138" s="18" t="str">
        <f>IF(AK136&lt;AK137,"yes","no")</f>
        <v>yes</v>
      </c>
    </row>
  </sheetData>
  <conditionalFormatting sqref="B107:AJ107">
    <cfRule type="top10" dxfId="29" priority="9" bottom="1" rank="1"/>
    <cfRule type="top10" dxfId="28" priority="10" rank="1"/>
  </conditionalFormatting>
  <conditionalFormatting sqref="B109:AJ109">
    <cfRule type="top10" dxfId="27" priority="7" bottom="1" rank="1"/>
    <cfRule type="top10" dxfId="26" priority="8" rank="1"/>
  </conditionalFormatting>
  <conditionalFormatting sqref="B111:AJ111">
    <cfRule type="top10" dxfId="25" priority="5" bottom="1" rank="1"/>
    <cfRule type="top10" dxfId="24" priority="6" rank="1"/>
  </conditionalFormatting>
  <conditionalFormatting sqref="B116:AJ116">
    <cfRule type="top10" dxfId="23" priority="3" bottom="1" rank="1"/>
    <cfRule type="top10" dxfId="22" priority="4" rank="1"/>
  </conditionalFormatting>
  <conditionalFormatting sqref="B117:AJ117">
    <cfRule type="top10" dxfId="21" priority="1" bottom="1" rank="1"/>
    <cfRule type="top10" dxfId="20" priority="2" rank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48"/>
  <sheetViews>
    <sheetView topLeftCell="A69" zoomScale="70" zoomScaleNormal="70" workbookViewId="0">
      <selection activeCell="Q99" sqref="Q99"/>
    </sheetView>
  </sheetViews>
  <sheetFormatPr defaultRowHeight="14.25" x14ac:dyDescent="0.45"/>
  <sheetData>
    <row r="1" spans="1:35" x14ac:dyDescent="0.45">
      <c r="A1" t="s">
        <v>83</v>
      </c>
    </row>
    <row r="2" spans="1:35" x14ac:dyDescent="0.4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</row>
    <row r="3" spans="1:35" x14ac:dyDescent="0.45">
      <c r="A3">
        <v>494</v>
      </c>
      <c r="B3">
        <v>512</v>
      </c>
      <c r="C3">
        <v>496</v>
      </c>
      <c r="D3">
        <v>512</v>
      </c>
      <c r="E3">
        <v>501</v>
      </c>
      <c r="F3">
        <v>510</v>
      </c>
      <c r="G3">
        <v>479</v>
      </c>
      <c r="H3">
        <v>512</v>
      </c>
      <c r="I3">
        <v>481</v>
      </c>
      <c r="J3">
        <v>512</v>
      </c>
      <c r="K3">
        <v>483</v>
      </c>
      <c r="L3">
        <v>470</v>
      </c>
      <c r="M3">
        <v>482</v>
      </c>
      <c r="N3">
        <v>470</v>
      </c>
      <c r="O3">
        <v>492</v>
      </c>
      <c r="P3">
        <v>490</v>
      </c>
      <c r="Q3">
        <v>483</v>
      </c>
      <c r="R3">
        <v>470</v>
      </c>
      <c r="S3">
        <v>486</v>
      </c>
      <c r="T3">
        <v>470</v>
      </c>
      <c r="U3">
        <v>482</v>
      </c>
      <c r="V3">
        <v>483</v>
      </c>
      <c r="W3">
        <v>487</v>
      </c>
      <c r="X3">
        <v>486</v>
      </c>
      <c r="Y3">
        <v>483</v>
      </c>
      <c r="Z3">
        <v>487</v>
      </c>
      <c r="AA3">
        <v>478</v>
      </c>
      <c r="AB3">
        <v>490</v>
      </c>
      <c r="AC3">
        <v>487</v>
      </c>
      <c r="AD3">
        <v>485</v>
      </c>
      <c r="AE3">
        <v>483</v>
      </c>
      <c r="AF3">
        <v>487</v>
      </c>
      <c r="AG3">
        <v>485</v>
      </c>
      <c r="AH3">
        <v>483</v>
      </c>
      <c r="AI3">
        <v>487</v>
      </c>
    </row>
    <row r="4" spans="1:35" x14ac:dyDescent="0.45">
      <c r="A4">
        <v>493</v>
      </c>
      <c r="B4">
        <v>512</v>
      </c>
      <c r="C4">
        <v>490</v>
      </c>
      <c r="D4">
        <v>512</v>
      </c>
      <c r="E4">
        <v>494</v>
      </c>
      <c r="F4">
        <v>509</v>
      </c>
      <c r="G4">
        <v>483</v>
      </c>
      <c r="H4">
        <v>512</v>
      </c>
      <c r="I4">
        <v>483</v>
      </c>
      <c r="J4">
        <v>512</v>
      </c>
      <c r="K4">
        <v>490</v>
      </c>
      <c r="L4">
        <v>479</v>
      </c>
      <c r="M4">
        <v>483</v>
      </c>
      <c r="N4">
        <v>472</v>
      </c>
      <c r="O4">
        <v>487</v>
      </c>
      <c r="P4">
        <v>479</v>
      </c>
      <c r="Q4">
        <v>486</v>
      </c>
      <c r="R4">
        <v>479</v>
      </c>
      <c r="S4">
        <v>484</v>
      </c>
      <c r="T4">
        <v>479</v>
      </c>
      <c r="U4">
        <v>488</v>
      </c>
      <c r="V4">
        <v>477</v>
      </c>
      <c r="W4">
        <v>487</v>
      </c>
      <c r="X4">
        <v>491</v>
      </c>
      <c r="Y4">
        <v>477</v>
      </c>
      <c r="Z4">
        <v>487</v>
      </c>
      <c r="AA4">
        <v>483</v>
      </c>
      <c r="AB4">
        <v>482</v>
      </c>
      <c r="AC4">
        <v>487</v>
      </c>
      <c r="AD4">
        <v>486</v>
      </c>
      <c r="AE4">
        <v>477</v>
      </c>
      <c r="AF4">
        <v>487</v>
      </c>
      <c r="AG4">
        <v>486</v>
      </c>
      <c r="AH4">
        <v>477</v>
      </c>
      <c r="AI4">
        <v>487</v>
      </c>
    </row>
    <row r="5" spans="1:35" x14ac:dyDescent="0.45">
      <c r="A5">
        <v>497</v>
      </c>
      <c r="B5">
        <v>512</v>
      </c>
      <c r="C5">
        <v>491</v>
      </c>
      <c r="D5">
        <v>512</v>
      </c>
      <c r="E5">
        <v>500</v>
      </c>
      <c r="F5">
        <v>510</v>
      </c>
      <c r="G5">
        <v>485</v>
      </c>
      <c r="H5">
        <v>512</v>
      </c>
      <c r="I5">
        <v>482</v>
      </c>
      <c r="J5">
        <v>512</v>
      </c>
      <c r="K5">
        <v>489</v>
      </c>
      <c r="L5">
        <v>471</v>
      </c>
      <c r="M5">
        <v>479</v>
      </c>
      <c r="N5">
        <v>471</v>
      </c>
      <c r="O5">
        <v>480</v>
      </c>
      <c r="P5">
        <v>480</v>
      </c>
      <c r="Q5">
        <v>489</v>
      </c>
      <c r="R5">
        <v>471</v>
      </c>
      <c r="S5">
        <v>490</v>
      </c>
      <c r="T5">
        <v>471</v>
      </c>
      <c r="U5">
        <v>484</v>
      </c>
      <c r="V5">
        <v>465</v>
      </c>
      <c r="W5">
        <v>487</v>
      </c>
      <c r="X5">
        <v>484</v>
      </c>
      <c r="Y5">
        <v>465</v>
      </c>
      <c r="Z5">
        <v>487</v>
      </c>
      <c r="AA5">
        <v>487</v>
      </c>
      <c r="AB5">
        <v>473</v>
      </c>
      <c r="AC5">
        <v>487</v>
      </c>
      <c r="AD5">
        <v>484</v>
      </c>
      <c r="AE5">
        <v>465</v>
      </c>
      <c r="AF5">
        <v>487</v>
      </c>
      <c r="AG5">
        <v>484</v>
      </c>
      <c r="AH5">
        <v>465</v>
      </c>
      <c r="AI5">
        <v>487</v>
      </c>
    </row>
    <row r="6" spans="1:35" x14ac:dyDescent="0.45">
      <c r="A6">
        <v>495</v>
      </c>
      <c r="B6">
        <v>512</v>
      </c>
      <c r="C6">
        <v>493</v>
      </c>
      <c r="D6">
        <v>512</v>
      </c>
      <c r="E6">
        <v>492</v>
      </c>
      <c r="F6">
        <v>510</v>
      </c>
      <c r="G6">
        <v>479</v>
      </c>
      <c r="H6">
        <v>512</v>
      </c>
      <c r="I6">
        <v>484</v>
      </c>
      <c r="J6">
        <v>512</v>
      </c>
      <c r="K6">
        <v>488</v>
      </c>
      <c r="L6">
        <v>475</v>
      </c>
      <c r="M6">
        <v>488</v>
      </c>
      <c r="N6">
        <v>475</v>
      </c>
      <c r="O6">
        <v>486</v>
      </c>
      <c r="P6">
        <v>470</v>
      </c>
      <c r="Q6">
        <v>485</v>
      </c>
      <c r="R6">
        <v>475</v>
      </c>
      <c r="S6">
        <v>493</v>
      </c>
      <c r="T6">
        <v>475</v>
      </c>
      <c r="U6">
        <v>477</v>
      </c>
      <c r="V6">
        <v>432</v>
      </c>
      <c r="W6">
        <v>487</v>
      </c>
      <c r="X6">
        <v>477</v>
      </c>
      <c r="Y6">
        <v>432</v>
      </c>
      <c r="Z6">
        <v>487</v>
      </c>
      <c r="AA6">
        <v>492</v>
      </c>
      <c r="AB6">
        <v>437</v>
      </c>
      <c r="AC6">
        <v>487</v>
      </c>
      <c r="AD6">
        <v>476</v>
      </c>
      <c r="AE6">
        <v>432</v>
      </c>
      <c r="AF6">
        <v>487</v>
      </c>
      <c r="AG6">
        <v>476</v>
      </c>
      <c r="AH6">
        <v>432</v>
      </c>
      <c r="AI6">
        <v>487</v>
      </c>
    </row>
    <row r="7" spans="1:35" x14ac:dyDescent="0.45">
      <c r="A7">
        <v>500</v>
      </c>
      <c r="B7">
        <v>512</v>
      </c>
      <c r="C7">
        <v>499</v>
      </c>
      <c r="D7">
        <v>512</v>
      </c>
      <c r="E7">
        <v>496</v>
      </c>
      <c r="F7">
        <v>510</v>
      </c>
      <c r="G7">
        <v>480</v>
      </c>
      <c r="H7">
        <v>512</v>
      </c>
      <c r="I7">
        <v>479</v>
      </c>
      <c r="J7">
        <v>512</v>
      </c>
      <c r="K7">
        <v>492</v>
      </c>
      <c r="L7">
        <v>468</v>
      </c>
      <c r="M7">
        <v>485</v>
      </c>
      <c r="N7">
        <v>468</v>
      </c>
      <c r="O7">
        <v>488</v>
      </c>
      <c r="P7">
        <v>486</v>
      </c>
      <c r="Q7">
        <v>489</v>
      </c>
      <c r="R7">
        <v>468</v>
      </c>
      <c r="S7">
        <v>486</v>
      </c>
      <c r="T7">
        <v>468</v>
      </c>
      <c r="U7">
        <v>482</v>
      </c>
      <c r="V7">
        <v>450</v>
      </c>
      <c r="W7">
        <v>487</v>
      </c>
      <c r="X7">
        <v>483</v>
      </c>
      <c r="Y7">
        <v>450</v>
      </c>
      <c r="Z7">
        <v>487</v>
      </c>
      <c r="AA7">
        <v>476</v>
      </c>
      <c r="AB7">
        <v>446</v>
      </c>
      <c r="AC7">
        <v>487</v>
      </c>
      <c r="AD7">
        <v>479</v>
      </c>
      <c r="AE7">
        <v>450</v>
      </c>
      <c r="AF7">
        <v>487</v>
      </c>
      <c r="AG7">
        <v>479</v>
      </c>
      <c r="AH7">
        <v>450</v>
      </c>
      <c r="AI7">
        <v>487</v>
      </c>
    </row>
    <row r="8" spans="1:35" x14ac:dyDescent="0.45">
      <c r="A8">
        <v>491</v>
      </c>
      <c r="B8">
        <v>512</v>
      </c>
      <c r="C8">
        <v>495</v>
      </c>
      <c r="D8">
        <v>512</v>
      </c>
      <c r="E8">
        <v>490</v>
      </c>
      <c r="F8">
        <v>511</v>
      </c>
      <c r="G8">
        <v>481</v>
      </c>
      <c r="H8">
        <v>512</v>
      </c>
      <c r="I8">
        <v>483</v>
      </c>
      <c r="J8">
        <v>512</v>
      </c>
      <c r="K8">
        <v>488</v>
      </c>
      <c r="L8">
        <v>472</v>
      </c>
      <c r="M8">
        <v>489</v>
      </c>
      <c r="N8">
        <v>472</v>
      </c>
      <c r="O8">
        <v>488</v>
      </c>
      <c r="P8">
        <v>477</v>
      </c>
      <c r="Q8">
        <v>484</v>
      </c>
      <c r="R8">
        <v>472</v>
      </c>
      <c r="S8">
        <v>482</v>
      </c>
      <c r="T8">
        <v>472</v>
      </c>
      <c r="U8">
        <v>482</v>
      </c>
      <c r="V8">
        <v>468</v>
      </c>
      <c r="W8">
        <v>487</v>
      </c>
      <c r="X8">
        <v>485</v>
      </c>
      <c r="Y8">
        <v>468</v>
      </c>
      <c r="Z8">
        <v>487</v>
      </c>
      <c r="AA8">
        <v>489</v>
      </c>
      <c r="AB8">
        <v>472</v>
      </c>
      <c r="AC8">
        <v>487</v>
      </c>
      <c r="AD8">
        <v>475</v>
      </c>
      <c r="AE8">
        <v>468</v>
      </c>
      <c r="AF8">
        <v>487</v>
      </c>
      <c r="AG8">
        <v>475</v>
      </c>
      <c r="AH8">
        <v>468</v>
      </c>
      <c r="AI8">
        <v>487</v>
      </c>
    </row>
    <row r="9" spans="1:35" x14ac:dyDescent="0.45">
      <c r="A9">
        <v>499</v>
      </c>
      <c r="B9">
        <v>512</v>
      </c>
      <c r="C9">
        <v>493</v>
      </c>
      <c r="D9">
        <v>512</v>
      </c>
      <c r="E9">
        <v>499</v>
      </c>
      <c r="F9">
        <v>511</v>
      </c>
      <c r="G9">
        <v>484</v>
      </c>
      <c r="H9">
        <v>512</v>
      </c>
      <c r="I9">
        <v>481</v>
      </c>
      <c r="J9">
        <v>512</v>
      </c>
      <c r="K9">
        <v>487</v>
      </c>
      <c r="L9">
        <v>468</v>
      </c>
      <c r="M9">
        <v>486</v>
      </c>
      <c r="N9">
        <v>468</v>
      </c>
      <c r="O9">
        <v>484</v>
      </c>
      <c r="P9">
        <v>472</v>
      </c>
      <c r="Q9">
        <v>485</v>
      </c>
      <c r="R9">
        <v>468</v>
      </c>
      <c r="S9">
        <v>488</v>
      </c>
      <c r="T9">
        <v>468</v>
      </c>
      <c r="U9">
        <v>489</v>
      </c>
      <c r="V9">
        <v>472</v>
      </c>
      <c r="W9">
        <v>487</v>
      </c>
      <c r="X9">
        <v>492</v>
      </c>
      <c r="Y9">
        <v>472</v>
      </c>
      <c r="Z9">
        <v>487</v>
      </c>
      <c r="AA9">
        <v>482</v>
      </c>
      <c r="AB9">
        <v>464</v>
      </c>
      <c r="AC9">
        <v>487</v>
      </c>
      <c r="AD9">
        <v>482</v>
      </c>
      <c r="AE9">
        <v>472</v>
      </c>
      <c r="AF9">
        <v>487</v>
      </c>
      <c r="AG9">
        <v>482</v>
      </c>
      <c r="AH9">
        <v>472</v>
      </c>
      <c r="AI9">
        <v>487</v>
      </c>
    </row>
    <row r="10" spans="1:35" x14ac:dyDescent="0.45">
      <c r="A10">
        <v>494</v>
      </c>
      <c r="B10">
        <v>512</v>
      </c>
      <c r="C10">
        <v>495</v>
      </c>
      <c r="D10">
        <v>512</v>
      </c>
      <c r="E10">
        <v>494</v>
      </c>
      <c r="F10">
        <v>508</v>
      </c>
      <c r="G10">
        <v>478</v>
      </c>
      <c r="H10">
        <v>512</v>
      </c>
      <c r="I10">
        <v>481</v>
      </c>
      <c r="J10">
        <v>512</v>
      </c>
      <c r="K10">
        <v>493</v>
      </c>
      <c r="L10">
        <v>477</v>
      </c>
      <c r="M10">
        <v>490</v>
      </c>
      <c r="N10">
        <v>477</v>
      </c>
      <c r="O10">
        <v>478</v>
      </c>
      <c r="P10">
        <v>479</v>
      </c>
      <c r="Q10">
        <v>485</v>
      </c>
      <c r="R10">
        <v>477</v>
      </c>
      <c r="S10">
        <v>479</v>
      </c>
      <c r="T10">
        <v>477</v>
      </c>
      <c r="U10">
        <v>482</v>
      </c>
      <c r="V10">
        <v>473</v>
      </c>
      <c r="W10">
        <v>487</v>
      </c>
      <c r="X10">
        <v>482</v>
      </c>
      <c r="Y10">
        <v>473</v>
      </c>
      <c r="Z10">
        <v>487</v>
      </c>
      <c r="AA10">
        <v>480</v>
      </c>
      <c r="AB10">
        <v>470</v>
      </c>
      <c r="AC10">
        <v>487</v>
      </c>
      <c r="AD10">
        <v>486</v>
      </c>
      <c r="AE10">
        <v>473</v>
      </c>
      <c r="AF10">
        <v>487</v>
      </c>
      <c r="AG10">
        <v>486</v>
      </c>
      <c r="AH10">
        <v>473</v>
      </c>
      <c r="AI10">
        <v>487</v>
      </c>
    </row>
    <row r="11" spans="1:35" x14ac:dyDescent="0.45">
      <c r="A11">
        <v>491</v>
      </c>
      <c r="B11">
        <v>512</v>
      </c>
      <c r="C11">
        <v>496</v>
      </c>
      <c r="D11">
        <v>512</v>
      </c>
      <c r="E11">
        <v>500</v>
      </c>
      <c r="F11">
        <v>509</v>
      </c>
      <c r="G11">
        <v>477</v>
      </c>
      <c r="H11">
        <v>512</v>
      </c>
      <c r="I11">
        <v>480</v>
      </c>
      <c r="J11">
        <v>512</v>
      </c>
      <c r="K11">
        <v>482</v>
      </c>
      <c r="L11">
        <v>457</v>
      </c>
      <c r="M11">
        <v>491</v>
      </c>
      <c r="N11">
        <v>455</v>
      </c>
      <c r="O11">
        <v>488</v>
      </c>
      <c r="P11">
        <v>434</v>
      </c>
      <c r="Q11">
        <v>486</v>
      </c>
      <c r="R11">
        <v>457</v>
      </c>
      <c r="S11">
        <v>485</v>
      </c>
      <c r="T11">
        <v>457</v>
      </c>
      <c r="U11">
        <v>487</v>
      </c>
      <c r="V11">
        <v>428</v>
      </c>
      <c r="W11">
        <v>487</v>
      </c>
      <c r="X11">
        <v>487</v>
      </c>
      <c r="Y11">
        <v>428</v>
      </c>
      <c r="Z11">
        <v>487</v>
      </c>
      <c r="AA11">
        <v>482</v>
      </c>
      <c r="AB11">
        <v>413</v>
      </c>
      <c r="AC11">
        <v>487</v>
      </c>
      <c r="AD11">
        <v>486</v>
      </c>
      <c r="AE11">
        <v>428</v>
      </c>
      <c r="AF11">
        <v>487</v>
      </c>
      <c r="AG11">
        <v>486</v>
      </c>
      <c r="AH11">
        <v>428</v>
      </c>
      <c r="AI11">
        <v>487</v>
      </c>
    </row>
    <row r="12" spans="1:35" x14ac:dyDescent="0.45">
      <c r="A12">
        <v>492</v>
      </c>
      <c r="B12">
        <v>512</v>
      </c>
      <c r="C12">
        <v>497</v>
      </c>
      <c r="D12">
        <v>512</v>
      </c>
      <c r="E12">
        <v>498</v>
      </c>
      <c r="F12">
        <v>508</v>
      </c>
      <c r="G12">
        <v>482</v>
      </c>
      <c r="H12">
        <v>512</v>
      </c>
      <c r="I12">
        <v>476</v>
      </c>
      <c r="J12">
        <v>512</v>
      </c>
      <c r="K12">
        <v>489</v>
      </c>
      <c r="L12">
        <v>473</v>
      </c>
      <c r="M12">
        <v>489</v>
      </c>
      <c r="N12">
        <v>473</v>
      </c>
      <c r="O12">
        <v>485</v>
      </c>
      <c r="P12">
        <v>474</v>
      </c>
      <c r="Q12">
        <v>485</v>
      </c>
      <c r="R12">
        <v>477</v>
      </c>
      <c r="S12">
        <v>490</v>
      </c>
      <c r="T12">
        <v>477</v>
      </c>
      <c r="U12">
        <v>485</v>
      </c>
      <c r="V12">
        <v>455</v>
      </c>
      <c r="W12">
        <v>487</v>
      </c>
      <c r="X12">
        <v>490</v>
      </c>
      <c r="Y12">
        <v>455</v>
      </c>
      <c r="Z12">
        <v>487</v>
      </c>
      <c r="AA12">
        <v>489</v>
      </c>
      <c r="AB12">
        <v>446</v>
      </c>
      <c r="AC12">
        <v>487</v>
      </c>
      <c r="AD12">
        <v>491</v>
      </c>
      <c r="AE12">
        <v>455</v>
      </c>
      <c r="AF12">
        <v>487</v>
      </c>
      <c r="AG12">
        <v>491</v>
      </c>
      <c r="AH12">
        <v>455</v>
      </c>
      <c r="AI12">
        <v>487</v>
      </c>
    </row>
    <row r="13" spans="1:35" x14ac:dyDescent="0.45">
      <c r="A13">
        <v>496</v>
      </c>
      <c r="B13">
        <v>512</v>
      </c>
      <c r="C13">
        <v>490</v>
      </c>
      <c r="D13">
        <v>512</v>
      </c>
      <c r="E13">
        <v>500</v>
      </c>
      <c r="F13">
        <v>509</v>
      </c>
      <c r="G13">
        <v>481</v>
      </c>
      <c r="H13">
        <v>512</v>
      </c>
      <c r="I13">
        <v>477</v>
      </c>
      <c r="J13">
        <v>512</v>
      </c>
      <c r="K13">
        <v>479</v>
      </c>
      <c r="L13">
        <v>464</v>
      </c>
      <c r="M13">
        <v>487</v>
      </c>
      <c r="N13">
        <v>464</v>
      </c>
      <c r="O13">
        <v>484</v>
      </c>
      <c r="P13">
        <v>469</v>
      </c>
      <c r="Q13">
        <v>483</v>
      </c>
      <c r="R13">
        <v>464</v>
      </c>
      <c r="S13">
        <v>478</v>
      </c>
      <c r="T13">
        <v>464</v>
      </c>
      <c r="U13">
        <v>482</v>
      </c>
      <c r="V13">
        <v>442</v>
      </c>
      <c r="W13">
        <v>487</v>
      </c>
      <c r="X13">
        <v>487</v>
      </c>
      <c r="Y13">
        <v>442</v>
      </c>
      <c r="Z13">
        <v>487</v>
      </c>
      <c r="AA13">
        <v>493</v>
      </c>
      <c r="AB13">
        <v>446</v>
      </c>
      <c r="AC13">
        <v>487</v>
      </c>
      <c r="AD13">
        <v>489</v>
      </c>
      <c r="AE13">
        <v>442</v>
      </c>
      <c r="AF13">
        <v>487</v>
      </c>
      <c r="AG13">
        <v>489</v>
      </c>
      <c r="AH13">
        <v>442</v>
      </c>
      <c r="AI13">
        <v>487</v>
      </c>
    </row>
    <row r="14" spans="1:35" x14ac:dyDescent="0.45">
      <c r="A14">
        <v>494</v>
      </c>
      <c r="B14">
        <v>512</v>
      </c>
      <c r="C14">
        <v>491</v>
      </c>
      <c r="D14">
        <v>512</v>
      </c>
      <c r="E14">
        <v>497</v>
      </c>
      <c r="F14">
        <v>509</v>
      </c>
      <c r="G14">
        <v>480</v>
      </c>
      <c r="H14">
        <v>512</v>
      </c>
      <c r="I14">
        <v>478</v>
      </c>
      <c r="J14">
        <v>512</v>
      </c>
      <c r="K14">
        <v>488</v>
      </c>
      <c r="L14">
        <v>485</v>
      </c>
      <c r="M14">
        <v>489</v>
      </c>
      <c r="N14">
        <v>488</v>
      </c>
      <c r="O14">
        <v>491</v>
      </c>
      <c r="P14">
        <v>480</v>
      </c>
      <c r="Q14">
        <v>485</v>
      </c>
      <c r="R14">
        <v>485</v>
      </c>
      <c r="S14">
        <v>488</v>
      </c>
      <c r="T14">
        <v>485</v>
      </c>
      <c r="U14">
        <v>491</v>
      </c>
      <c r="V14">
        <v>486</v>
      </c>
      <c r="W14">
        <v>487</v>
      </c>
      <c r="X14">
        <v>488</v>
      </c>
      <c r="Y14">
        <v>486</v>
      </c>
      <c r="Z14">
        <v>487</v>
      </c>
      <c r="AA14">
        <v>474</v>
      </c>
      <c r="AB14">
        <v>486</v>
      </c>
      <c r="AC14">
        <v>487</v>
      </c>
      <c r="AD14">
        <v>480</v>
      </c>
      <c r="AE14">
        <v>486</v>
      </c>
      <c r="AF14">
        <v>487</v>
      </c>
      <c r="AG14">
        <v>480</v>
      </c>
      <c r="AH14">
        <v>486</v>
      </c>
      <c r="AI14">
        <v>487</v>
      </c>
    </row>
    <row r="15" spans="1:35" x14ac:dyDescent="0.45">
      <c r="A15">
        <v>501</v>
      </c>
      <c r="B15">
        <v>512</v>
      </c>
      <c r="C15">
        <v>496</v>
      </c>
      <c r="D15">
        <v>512</v>
      </c>
      <c r="E15">
        <v>501</v>
      </c>
      <c r="F15">
        <v>510</v>
      </c>
      <c r="G15">
        <v>481</v>
      </c>
      <c r="H15">
        <v>512</v>
      </c>
      <c r="I15">
        <v>487</v>
      </c>
      <c r="J15">
        <v>512</v>
      </c>
      <c r="K15">
        <v>480</v>
      </c>
      <c r="L15">
        <v>478</v>
      </c>
      <c r="M15">
        <v>484</v>
      </c>
      <c r="N15">
        <v>478</v>
      </c>
      <c r="O15">
        <v>484</v>
      </c>
      <c r="P15">
        <v>480</v>
      </c>
      <c r="Q15">
        <v>485</v>
      </c>
      <c r="R15">
        <v>478</v>
      </c>
      <c r="S15">
        <v>486</v>
      </c>
      <c r="T15">
        <v>478</v>
      </c>
      <c r="U15">
        <v>489</v>
      </c>
      <c r="V15">
        <v>461</v>
      </c>
      <c r="W15">
        <v>487</v>
      </c>
      <c r="X15">
        <v>491</v>
      </c>
      <c r="Y15">
        <v>461</v>
      </c>
      <c r="Z15">
        <v>487</v>
      </c>
      <c r="AA15">
        <v>480</v>
      </c>
      <c r="AB15">
        <v>471</v>
      </c>
      <c r="AC15">
        <v>487</v>
      </c>
      <c r="AD15">
        <v>485</v>
      </c>
      <c r="AE15">
        <v>461</v>
      </c>
      <c r="AF15">
        <v>487</v>
      </c>
      <c r="AG15">
        <v>485</v>
      </c>
      <c r="AH15">
        <v>461</v>
      </c>
      <c r="AI15">
        <v>487</v>
      </c>
    </row>
    <row r="16" spans="1:35" x14ac:dyDescent="0.45">
      <c r="A16">
        <v>498</v>
      </c>
      <c r="B16">
        <v>512</v>
      </c>
      <c r="C16">
        <v>498</v>
      </c>
      <c r="D16">
        <v>512</v>
      </c>
      <c r="E16">
        <v>502</v>
      </c>
      <c r="F16">
        <v>509</v>
      </c>
      <c r="G16">
        <v>483</v>
      </c>
      <c r="H16">
        <v>512</v>
      </c>
      <c r="I16">
        <v>482</v>
      </c>
      <c r="J16">
        <v>512</v>
      </c>
      <c r="K16">
        <v>486</v>
      </c>
      <c r="L16">
        <v>478</v>
      </c>
      <c r="M16">
        <v>485</v>
      </c>
      <c r="N16">
        <v>478</v>
      </c>
      <c r="O16">
        <v>474</v>
      </c>
      <c r="P16">
        <v>480</v>
      </c>
      <c r="Q16">
        <v>482</v>
      </c>
      <c r="R16">
        <v>478</v>
      </c>
      <c r="S16">
        <v>488</v>
      </c>
      <c r="T16">
        <v>478</v>
      </c>
      <c r="U16">
        <v>479</v>
      </c>
      <c r="V16">
        <v>472</v>
      </c>
      <c r="W16">
        <v>487</v>
      </c>
      <c r="X16">
        <v>479</v>
      </c>
      <c r="Y16">
        <v>472</v>
      </c>
      <c r="Z16">
        <v>487</v>
      </c>
      <c r="AA16">
        <v>485</v>
      </c>
      <c r="AB16">
        <v>477</v>
      </c>
      <c r="AC16">
        <v>487</v>
      </c>
      <c r="AD16">
        <v>485</v>
      </c>
      <c r="AE16">
        <v>472</v>
      </c>
      <c r="AF16">
        <v>487</v>
      </c>
      <c r="AG16">
        <v>485</v>
      </c>
      <c r="AH16">
        <v>472</v>
      </c>
      <c r="AI16">
        <v>487</v>
      </c>
    </row>
    <row r="17" spans="1:35" x14ac:dyDescent="0.45">
      <c r="A17">
        <v>493</v>
      </c>
      <c r="B17">
        <v>512</v>
      </c>
      <c r="C17">
        <v>491</v>
      </c>
      <c r="D17">
        <v>512</v>
      </c>
      <c r="E17">
        <v>497</v>
      </c>
      <c r="F17">
        <v>508</v>
      </c>
      <c r="G17">
        <v>477</v>
      </c>
      <c r="H17">
        <v>512</v>
      </c>
      <c r="I17">
        <v>481</v>
      </c>
      <c r="J17">
        <v>512</v>
      </c>
      <c r="K17">
        <v>487</v>
      </c>
      <c r="L17">
        <v>477</v>
      </c>
      <c r="M17">
        <v>489</v>
      </c>
      <c r="N17">
        <v>477</v>
      </c>
      <c r="O17">
        <v>491</v>
      </c>
      <c r="P17">
        <v>482</v>
      </c>
      <c r="Q17">
        <v>492</v>
      </c>
      <c r="R17">
        <v>477</v>
      </c>
      <c r="S17">
        <v>490</v>
      </c>
      <c r="T17">
        <v>477</v>
      </c>
      <c r="U17">
        <v>478</v>
      </c>
      <c r="V17">
        <v>461</v>
      </c>
      <c r="W17">
        <v>487</v>
      </c>
      <c r="X17">
        <v>491</v>
      </c>
      <c r="Y17">
        <v>461</v>
      </c>
      <c r="Z17">
        <v>487</v>
      </c>
      <c r="AA17">
        <v>488</v>
      </c>
      <c r="AB17">
        <v>458</v>
      </c>
      <c r="AC17">
        <v>487</v>
      </c>
      <c r="AD17">
        <v>486</v>
      </c>
      <c r="AE17">
        <v>461</v>
      </c>
      <c r="AF17">
        <v>487</v>
      </c>
      <c r="AG17">
        <v>486</v>
      </c>
      <c r="AH17">
        <v>461</v>
      </c>
      <c r="AI17">
        <v>487</v>
      </c>
    </row>
    <row r="18" spans="1:35" x14ac:dyDescent="0.45">
      <c r="A18">
        <v>495</v>
      </c>
      <c r="B18">
        <v>512</v>
      </c>
      <c r="C18">
        <v>501</v>
      </c>
      <c r="D18">
        <v>512</v>
      </c>
      <c r="E18">
        <v>499</v>
      </c>
      <c r="F18">
        <v>511</v>
      </c>
      <c r="G18">
        <v>482</v>
      </c>
      <c r="H18">
        <v>512</v>
      </c>
      <c r="I18">
        <v>479</v>
      </c>
      <c r="J18">
        <v>512</v>
      </c>
      <c r="K18">
        <v>487</v>
      </c>
      <c r="L18">
        <v>465</v>
      </c>
      <c r="M18">
        <v>483</v>
      </c>
      <c r="N18">
        <v>469</v>
      </c>
      <c r="O18">
        <v>484</v>
      </c>
      <c r="P18">
        <v>471</v>
      </c>
      <c r="Q18">
        <v>487</v>
      </c>
      <c r="R18">
        <v>465</v>
      </c>
      <c r="S18">
        <v>485</v>
      </c>
      <c r="T18">
        <v>465</v>
      </c>
      <c r="U18">
        <v>488</v>
      </c>
      <c r="V18">
        <v>459</v>
      </c>
      <c r="W18">
        <v>487</v>
      </c>
      <c r="X18">
        <v>485</v>
      </c>
      <c r="Y18">
        <v>459</v>
      </c>
      <c r="Z18">
        <v>487</v>
      </c>
      <c r="AA18">
        <v>482</v>
      </c>
      <c r="AB18">
        <v>459</v>
      </c>
      <c r="AC18">
        <v>487</v>
      </c>
      <c r="AD18">
        <v>490</v>
      </c>
      <c r="AE18">
        <v>459</v>
      </c>
      <c r="AF18">
        <v>487</v>
      </c>
      <c r="AG18">
        <v>490</v>
      </c>
      <c r="AH18">
        <v>459</v>
      </c>
      <c r="AI18">
        <v>487</v>
      </c>
    </row>
    <row r="19" spans="1:35" x14ac:dyDescent="0.45">
      <c r="A19">
        <v>489</v>
      </c>
      <c r="B19">
        <v>512</v>
      </c>
      <c r="C19">
        <v>497</v>
      </c>
      <c r="D19">
        <v>512</v>
      </c>
      <c r="E19">
        <v>500</v>
      </c>
      <c r="F19">
        <v>507</v>
      </c>
      <c r="G19">
        <v>478</v>
      </c>
      <c r="H19">
        <v>512</v>
      </c>
      <c r="I19">
        <v>484</v>
      </c>
      <c r="J19">
        <v>512</v>
      </c>
      <c r="K19">
        <v>489</v>
      </c>
      <c r="L19">
        <v>469</v>
      </c>
      <c r="M19">
        <v>486</v>
      </c>
      <c r="N19">
        <v>467</v>
      </c>
      <c r="O19">
        <v>482</v>
      </c>
      <c r="P19">
        <v>469</v>
      </c>
      <c r="Q19">
        <v>482</v>
      </c>
      <c r="R19">
        <v>469</v>
      </c>
      <c r="S19">
        <v>479</v>
      </c>
      <c r="T19">
        <v>469</v>
      </c>
      <c r="U19">
        <v>489</v>
      </c>
      <c r="V19">
        <v>463</v>
      </c>
      <c r="W19">
        <v>487</v>
      </c>
      <c r="X19">
        <v>487</v>
      </c>
      <c r="Y19">
        <v>463</v>
      </c>
      <c r="Z19">
        <v>487</v>
      </c>
      <c r="AA19">
        <v>479</v>
      </c>
      <c r="AB19">
        <v>471</v>
      </c>
      <c r="AC19">
        <v>487</v>
      </c>
      <c r="AD19">
        <v>488</v>
      </c>
      <c r="AE19">
        <v>463</v>
      </c>
      <c r="AF19">
        <v>487</v>
      </c>
      <c r="AG19">
        <v>488</v>
      </c>
      <c r="AH19">
        <v>463</v>
      </c>
      <c r="AI19">
        <v>487</v>
      </c>
    </row>
    <row r="20" spans="1:35" x14ac:dyDescent="0.45">
      <c r="A20">
        <v>497</v>
      </c>
      <c r="B20">
        <v>512</v>
      </c>
      <c r="C20">
        <v>491</v>
      </c>
      <c r="D20">
        <v>512</v>
      </c>
      <c r="E20">
        <v>500</v>
      </c>
      <c r="F20">
        <v>508</v>
      </c>
      <c r="G20">
        <v>482</v>
      </c>
      <c r="H20">
        <v>512</v>
      </c>
      <c r="I20">
        <v>484</v>
      </c>
      <c r="J20">
        <v>512</v>
      </c>
      <c r="K20">
        <v>491</v>
      </c>
      <c r="L20">
        <v>465</v>
      </c>
      <c r="M20">
        <v>488</v>
      </c>
      <c r="N20">
        <v>464</v>
      </c>
      <c r="O20">
        <v>485</v>
      </c>
      <c r="P20">
        <v>458</v>
      </c>
      <c r="Q20">
        <v>493</v>
      </c>
      <c r="R20">
        <v>465</v>
      </c>
      <c r="S20">
        <v>489</v>
      </c>
      <c r="T20">
        <v>465</v>
      </c>
      <c r="U20">
        <v>489</v>
      </c>
      <c r="V20">
        <v>448</v>
      </c>
      <c r="W20">
        <v>487</v>
      </c>
      <c r="X20">
        <v>487</v>
      </c>
      <c r="Y20">
        <v>448</v>
      </c>
      <c r="Z20">
        <v>487</v>
      </c>
      <c r="AA20">
        <v>481</v>
      </c>
      <c r="AB20">
        <v>443</v>
      </c>
      <c r="AC20">
        <v>487</v>
      </c>
      <c r="AD20">
        <v>490</v>
      </c>
      <c r="AE20">
        <v>448</v>
      </c>
      <c r="AF20">
        <v>487</v>
      </c>
      <c r="AG20">
        <v>490</v>
      </c>
      <c r="AH20">
        <v>448</v>
      </c>
      <c r="AI20">
        <v>487</v>
      </c>
    </row>
    <row r="21" spans="1:35" x14ac:dyDescent="0.45">
      <c r="A21">
        <v>497</v>
      </c>
      <c r="B21">
        <v>512</v>
      </c>
      <c r="C21">
        <v>492</v>
      </c>
      <c r="D21">
        <v>512</v>
      </c>
      <c r="E21">
        <v>494</v>
      </c>
      <c r="F21">
        <v>508</v>
      </c>
      <c r="G21">
        <v>479</v>
      </c>
      <c r="H21">
        <v>512</v>
      </c>
      <c r="I21">
        <v>474</v>
      </c>
      <c r="J21">
        <v>512</v>
      </c>
      <c r="K21">
        <v>491</v>
      </c>
      <c r="L21">
        <v>459</v>
      </c>
      <c r="M21">
        <v>492</v>
      </c>
      <c r="N21">
        <v>459</v>
      </c>
      <c r="O21">
        <v>490</v>
      </c>
      <c r="P21">
        <v>410</v>
      </c>
      <c r="Q21">
        <v>484</v>
      </c>
      <c r="R21">
        <v>459</v>
      </c>
      <c r="S21">
        <v>489</v>
      </c>
      <c r="T21">
        <v>459</v>
      </c>
      <c r="U21">
        <v>487</v>
      </c>
      <c r="V21">
        <v>387</v>
      </c>
      <c r="W21">
        <v>487</v>
      </c>
      <c r="X21">
        <v>486</v>
      </c>
      <c r="Y21">
        <v>387</v>
      </c>
      <c r="Z21">
        <v>487</v>
      </c>
      <c r="AA21">
        <v>495</v>
      </c>
      <c r="AB21">
        <v>371</v>
      </c>
      <c r="AC21">
        <v>487</v>
      </c>
      <c r="AD21">
        <v>485</v>
      </c>
      <c r="AE21">
        <v>387</v>
      </c>
      <c r="AF21">
        <v>487</v>
      </c>
      <c r="AG21">
        <v>485</v>
      </c>
      <c r="AH21">
        <v>387</v>
      </c>
      <c r="AI21">
        <v>487</v>
      </c>
    </row>
    <row r="22" spans="1:35" x14ac:dyDescent="0.45">
      <c r="A22">
        <v>500</v>
      </c>
      <c r="B22">
        <v>512</v>
      </c>
      <c r="C22">
        <v>504</v>
      </c>
      <c r="D22">
        <v>512</v>
      </c>
      <c r="E22">
        <v>501</v>
      </c>
      <c r="F22">
        <v>511</v>
      </c>
      <c r="G22">
        <v>475</v>
      </c>
      <c r="H22">
        <v>512</v>
      </c>
      <c r="I22">
        <v>479</v>
      </c>
      <c r="J22">
        <v>512</v>
      </c>
      <c r="K22">
        <v>484</v>
      </c>
      <c r="L22">
        <v>476</v>
      </c>
      <c r="M22">
        <v>480</v>
      </c>
      <c r="N22">
        <v>476</v>
      </c>
      <c r="O22">
        <v>482</v>
      </c>
      <c r="P22">
        <v>466</v>
      </c>
      <c r="Q22">
        <v>490</v>
      </c>
      <c r="R22">
        <v>476</v>
      </c>
      <c r="S22">
        <v>489</v>
      </c>
      <c r="T22">
        <v>476</v>
      </c>
      <c r="U22">
        <v>485</v>
      </c>
      <c r="V22">
        <v>467</v>
      </c>
      <c r="W22">
        <v>487</v>
      </c>
      <c r="X22">
        <v>485</v>
      </c>
      <c r="Y22">
        <v>467</v>
      </c>
      <c r="Z22">
        <v>487</v>
      </c>
      <c r="AA22">
        <v>480</v>
      </c>
      <c r="AB22">
        <v>457</v>
      </c>
      <c r="AC22">
        <v>487</v>
      </c>
      <c r="AD22">
        <v>492</v>
      </c>
      <c r="AE22">
        <v>467</v>
      </c>
      <c r="AF22">
        <v>487</v>
      </c>
      <c r="AG22">
        <v>492</v>
      </c>
      <c r="AH22">
        <v>467</v>
      </c>
      <c r="AI22">
        <v>487</v>
      </c>
    </row>
    <row r="23" spans="1:35" x14ac:dyDescent="0.45">
      <c r="A23">
        <v>501</v>
      </c>
      <c r="B23">
        <v>512</v>
      </c>
      <c r="C23">
        <v>497</v>
      </c>
      <c r="D23">
        <v>512</v>
      </c>
      <c r="E23">
        <v>498</v>
      </c>
      <c r="F23">
        <v>508</v>
      </c>
      <c r="G23">
        <v>481</v>
      </c>
      <c r="H23">
        <v>512</v>
      </c>
      <c r="I23">
        <v>482</v>
      </c>
      <c r="J23">
        <v>512</v>
      </c>
      <c r="K23">
        <v>482</v>
      </c>
      <c r="L23">
        <v>464</v>
      </c>
      <c r="M23">
        <v>491</v>
      </c>
      <c r="N23">
        <v>466</v>
      </c>
      <c r="O23">
        <v>478</v>
      </c>
      <c r="P23">
        <v>467</v>
      </c>
      <c r="Q23">
        <v>489</v>
      </c>
      <c r="R23">
        <v>464</v>
      </c>
      <c r="S23">
        <v>493</v>
      </c>
      <c r="T23">
        <v>464</v>
      </c>
      <c r="U23">
        <v>481</v>
      </c>
      <c r="V23">
        <v>457</v>
      </c>
      <c r="W23">
        <v>487</v>
      </c>
      <c r="X23">
        <v>473</v>
      </c>
      <c r="Y23">
        <v>457</v>
      </c>
      <c r="Z23">
        <v>487</v>
      </c>
      <c r="AA23">
        <v>486</v>
      </c>
      <c r="AB23">
        <v>449</v>
      </c>
      <c r="AC23">
        <v>487</v>
      </c>
      <c r="AD23">
        <v>484</v>
      </c>
      <c r="AE23">
        <v>457</v>
      </c>
      <c r="AF23">
        <v>487</v>
      </c>
      <c r="AG23">
        <v>484</v>
      </c>
      <c r="AH23">
        <v>457</v>
      </c>
      <c r="AI23">
        <v>487</v>
      </c>
    </row>
    <row r="24" spans="1:35" x14ac:dyDescent="0.45">
      <c r="A24">
        <v>496</v>
      </c>
      <c r="B24">
        <v>512</v>
      </c>
      <c r="C24">
        <v>493</v>
      </c>
      <c r="D24">
        <v>512</v>
      </c>
      <c r="E24">
        <v>497</v>
      </c>
      <c r="F24">
        <v>509</v>
      </c>
      <c r="G24">
        <v>481</v>
      </c>
      <c r="H24">
        <v>512</v>
      </c>
      <c r="I24">
        <v>484</v>
      </c>
      <c r="J24">
        <v>512</v>
      </c>
      <c r="K24">
        <v>482</v>
      </c>
      <c r="L24">
        <v>469</v>
      </c>
      <c r="M24">
        <v>488</v>
      </c>
      <c r="N24">
        <v>474</v>
      </c>
      <c r="O24">
        <v>480</v>
      </c>
      <c r="P24">
        <v>459</v>
      </c>
      <c r="Q24">
        <v>492</v>
      </c>
      <c r="R24">
        <v>474</v>
      </c>
      <c r="S24">
        <v>490</v>
      </c>
      <c r="T24">
        <v>474</v>
      </c>
      <c r="U24">
        <v>484</v>
      </c>
      <c r="V24">
        <v>452</v>
      </c>
      <c r="W24">
        <v>487</v>
      </c>
      <c r="X24">
        <v>490</v>
      </c>
      <c r="Y24">
        <v>452</v>
      </c>
      <c r="Z24">
        <v>487</v>
      </c>
      <c r="AA24">
        <v>489</v>
      </c>
      <c r="AB24">
        <v>439</v>
      </c>
      <c r="AC24">
        <v>487</v>
      </c>
      <c r="AD24">
        <v>482</v>
      </c>
      <c r="AE24">
        <v>452</v>
      </c>
      <c r="AF24">
        <v>487</v>
      </c>
      <c r="AG24">
        <v>482</v>
      </c>
      <c r="AH24">
        <v>452</v>
      </c>
      <c r="AI24">
        <v>487</v>
      </c>
    </row>
    <row r="25" spans="1:35" x14ac:dyDescent="0.45">
      <c r="A25">
        <v>495</v>
      </c>
      <c r="B25">
        <v>512</v>
      </c>
      <c r="C25">
        <v>491</v>
      </c>
      <c r="D25">
        <v>512</v>
      </c>
      <c r="E25">
        <v>494</v>
      </c>
      <c r="F25">
        <v>511</v>
      </c>
      <c r="G25">
        <v>479</v>
      </c>
      <c r="H25">
        <v>512</v>
      </c>
      <c r="I25">
        <v>477</v>
      </c>
      <c r="J25">
        <v>512</v>
      </c>
      <c r="K25">
        <v>480</v>
      </c>
      <c r="L25">
        <v>473</v>
      </c>
      <c r="M25">
        <v>486</v>
      </c>
      <c r="N25">
        <v>473</v>
      </c>
      <c r="O25">
        <v>490</v>
      </c>
      <c r="P25">
        <v>471</v>
      </c>
      <c r="Q25">
        <v>485</v>
      </c>
      <c r="R25">
        <v>473</v>
      </c>
      <c r="S25">
        <v>484</v>
      </c>
      <c r="T25">
        <v>473</v>
      </c>
      <c r="U25">
        <v>484</v>
      </c>
      <c r="V25">
        <v>470</v>
      </c>
      <c r="W25">
        <v>487</v>
      </c>
      <c r="X25">
        <v>484</v>
      </c>
      <c r="Y25">
        <v>470</v>
      </c>
      <c r="Z25">
        <v>487</v>
      </c>
      <c r="AA25">
        <v>486</v>
      </c>
      <c r="AB25">
        <v>468</v>
      </c>
      <c r="AC25">
        <v>487</v>
      </c>
      <c r="AD25">
        <v>487</v>
      </c>
      <c r="AE25">
        <v>470</v>
      </c>
      <c r="AF25">
        <v>487</v>
      </c>
      <c r="AG25">
        <v>487</v>
      </c>
      <c r="AH25">
        <v>470</v>
      </c>
      <c r="AI25">
        <v>487</v>
      </c>
    </row>
    <row r="26" spans="1:35" x14ac:dyDescent="0.45">
      <c r="A26">
        <v>489</v>
      </c>
      <c r="B26">
        <v>512</v>
      </c>
      <c r="C26">
        <v>485</v>
      </c>
      <c r="D26">
        <v>512</v>
      </c>
      <c r="E26">
        <v>485</v>
      </c>
      <c r="F26">
        <v>509</v>
      </c>
      <c r="G26">
        <v>480</v>
      </c>
      <c r="H26">
        <v>512</v>
      </c>
      <c r="I26">
        <v>480</v>
      </c>
      <c r="J26">
        <v>512</v>
      </c>
      <c r="K26">
        <v>485</v>
      </c>
      <c r="L26">
        <v>479</v>
      </c>
      <c r="M26">
        <v>482</v>
      </c>
      <c r="N26">
        <v>479</v>
      </c>
      <c r="O26">
        <v>486</v>
      </c>
      <c r="P26">
        <v>474</v>
      </c>
      <c r="Q26">
        <v>487</v>
      </c>
      <c r="R26">
        <v>479</v>
      </c>
      <c r="S26">
        <v>481</v>
      </c>
      <c r="T26">
        <v>479</v>
      </c>
      <c r="U26">
        <v>488</v>
      </c>
      <c r="V26">
        <v>474</v>
      </c>
      <c r="W26">
        <v>487</v>
      </c>
      <c r="X26">
        <v>491</v>
      </c>
      <c r="Y26">
        <v>474</v>
      </c>
      <c r="Z26">
        <v>487</v>
      </c>
      <c r="AA26">
        <v>479</v>
      </c>
      <c r="AB26">
        <v>475</v>
      </c>
      <c r="AC26">
        <v>487</v>
      </c>
      <c r="AD26">
        <v>483</v>
      </c>
      <c r="AE26">
        <v>474</v>
      </c>
      <c r="AF26">
        <v>487</v>
      </c>
      <c r="AG26">
        <v>483</v>
      </c>
      <c r="AH26">
        <v>474</v>
      </c>
      <c r="AI26">
        <v>487</v>
      </c>
    </row>
    <row r="27" spans="1:35" x14ac:dyDescent="0.45">
      <c r="A27">
        <v>489</v>
      </c>
      <c r="B27">
        <v>512</v>
      </c>
      <c r="C27">
        <v>490</v>
      </c>
      <c r="D27">
        <v>512</v>
      </c>
      <c r="E27">
        <v>492</v>
      </c>
      <c r="F27">
        <v>510</v>
      </c>
      <c r="G27">
        <v>479</v>
      </c>
      <c r="H27">
        <v>512</v>
      </c>
      <c r="I27">
        <v>481</v>
      </c>
      <c r="J27">
        <v>512</v>
      </c>
      <c r="K27">
        <v>489</v>
      </c>
      <c r="L27">
        <v>478</v>
      </c>
      <c r="M27">
        <v>478</v>
      </c>
      <c r="N27">
        <v>478</v>
      </c>
      <c r="O27">
        <v>487</v>
      </c>
      <c r="P27">
        <v>468</v>
      </c>
      <c r="Q27">
        <v>480</v>
      </c>
      <c r="R27">
        <v>474</v>
      </c>
      <c r="S27">
        <v>481</v>
      </c>
      <c r="T27">
        <v>474</v>
      </c>
      <c r="U27">
        <v>491</v>
      </c>
      <c r="V27">
        <v>444</v>
      </c>
      <c r="W27">
        <v>487</v>
      </c>
      <c r="X27">
        <v>491</v>
      </c>
      <c r="Y27">
        <v>444</v>
      </c>
      <c r="Z27">
        <v>487</v>
      </c>
      <c r="AA27">
        <v>488</v>
      </c>
      <c r="AB27">
        <v>453</v>
      </c>
      <c r="AC27">
        <v>487</v>
      </c>
      <c r="AD27">
        <v>478</v>
      </c>
      <c r="AE27">
        <v>444</v>
      </c>
      <c r="AF27">
        <v>487</v>
      </c>
      <c r="AG27">
        <v>478</v>
      </c>
      <c r="AH27">
        <v>444</v>
      </c>
      <c r="AI27">
        <v>487</v>
      </c>
    </row>
    <row r="28" spans="1:35" x14ac:dyDescent="0.45">
      <c r="A28">
        <v>495</v>
      </c>
      <c r="B28">
        <v>512</v>
      </c>
      <c r="C28">
        <v>495</v>
      </c>
      <c r="D28">
        <v>512</v>
      </c>
      <c r="E28">
        <v>497</v>
      </c>
      <c r="F28">
        <v>511</v>
      </c>
      <c r="G28">
        <v>480</v>
      </c>
      <c r="H28">
        <v>512</v>
      </c>
      <c r="I28">
        <v>476</v>
      </c>
      <c r="J28">
        <v>512</v>
      </c>
      <c r="K28">
        <v>488</v>
      </c>
      <c r="L28">
        <v>479</v>
      </c>
      <c r="M28">
        <v>489</v>
      </c>
      <c r="N28">
        <v>479</v>
      </c>
      <c r="O28">
        <v>482</v>
      </c>
      <c r="P28">
        <v>479</v>
      </c>
      <c r="Q28">
        <v>483</v>
      </c>
      <c r="R28">
        <v>479</v>
      </c>
      <c r="S28">
        <v>489</v>
      </c>
      <c r="T28">
        <v>479</v>
      </c>
      <c r="U28">
        <v>489</v>
      </c>
      <c r="V28">
        <v>472</v>
      </c>
      <c r="W28">
        <v>487</v>
      </c>
      <c r="X28">
        <v>489</v>
      </c>
      <c r="Y28">
        <v>472</v>
      </c>
      <c r="Z28">
        <v>487</v>
      </c>
      <c r="AA28">
        <v>484</v>
      </c>
      <c r="AB28">
        <v>477</v>
      </c>
      <c r="AC28">
        <v>487</v>
      </c>
      <c r="AD28">
        <v>482</v>
      </c>
      <c r="AE28">
        <v>472</v>
      </c>
      <c r="AF28">
        <v>487</v>
      </c>
      <c r="AG28">
        <v>482</v>
      </c>
      <c r="AH28">
        <v>472</v>
      </c>
      <c r="AI28">
        <v>487</v>
      </c>
    </row>
    <row r="29" spans="1:35" x14ac:dyDescent="0.45">
      <c r="A29">
        <v>493</v>
      </c>
      <c r="B29">
        <v>512</v>
      </c>
      <c r="C29">
        <v>491</v>
      </c>
      <c r="D29">
        <v>512</v>
      </c>
      <c r="E29">
        <v>495</v>
      </c>
      <c r="F29">
        <v>510</v>
      </c>
      <c r="G29">
        <v>479</v>
      </c>
      <c r="H29">
        <v>512</v>
      </c>
      <c r="I29">
        <v>480</v>
      </c>
      <c r="J29">
        <v>512</v>
      </c>
      <c r="K29">
        <v>488</v>
      </c>
      <c r="L29">
        <v>485</v>
      </c>
      <c r="M29">
        <v>488</v>
      </c>
      <c r="N29">
        <v>485</v>
      </c>
      <c r="O29">
        <v>483</v>
      </c>
      <c r="P29">
        <v>483</v>
      </c>
      <c r="Q29">
        <v>481</v>
      </c>
      <c r="R29">
        <v>485</v>
      </c>
      <c r="S29">
        <v>483</v>
      </c>
      <c r="T29">
        <v>485</v>
      </c>
      <c r="U29">
        <v>487</v>
      </c>
      <c r="V29">
        <v>488</v>
      </c>
      <c r="W29">
        <v>487</v>
      </c>
      <c r="X29">
        <v>480</v>
      </c>
      <c r="Y29">
        <v>488</v>
      </c>
      <c r="Z29">
        <v>487</v>
      </c>
      <c r="AA29">
        <v>489</v>
      </c>
      <c r="AB29">
        <v>480</v>
      </c>
      <c r="AC29">
        <v>487</v>
      </c>
      <c r="AD29">
        <v>481</v>
      </c>
      <c r="AE29">
        <v>488</v>
      </c>
      <c r="AF29">
        <v>487</v>
      </c>
      <c r="AG29">
        <v>481</v>
      </c>
      <c r="AH29">
        <v>488</v>
      </c>
      <c r="AI29">
        <v>487</v>
      </c>
    </row>
    <row r="30" spans="1:35" x14ac:dyDescent="0.45">
      <c r="A30">
        <v>488</v>
      </c>
      <c r="B30">
        <v>512</v>
      </c>
      <c r="C30">
        <v>488</v>
      </c>
      <c r="D30">
        <v>512</v>
      </c>
      <c r="E30">
        <v>493</v>
      </c>
      <c r="F30">
        <v>511</v>
      </c>
      <c r="G30">
        <v>476</v>
      </c>
      <c r="H30">
        <v>512</v>
      </c>
      <c r="I30">
        <v>475</v>
      </c>
      <c r="J30">
        <v>512</v>
      </c>
      <c r="K30">
        <v>491</v>
      </c>
      <c r="L30">
        <v>473</v>
      </c>
      <c r="M30">
        <v>481</v>
      </c>
      <c r="N30">
        <v>468</v>
      </c>
      <c r="O30">
        <v>492</v>
      </c>
      <c r="P30">
        <v>477</v>
      </c>
      <c r="Q30">
        <v>496</v>
      </c>
      <c r="R30">
        <v>473</v>
      </c>
      <c r="S30">
        <v>495</v>
      </c>
      <c r="T30">
        <v>473</v>
      </c>
      <c r="U30">
        <v>481</v>
      </c>
      <c r="V30">
        <v>457</v>
      </c>
      <c r="W30">
        <v>487</v>
      </c>
      <c r="X30">
        <v>479</v>
      </c>
      <c r="Y30">
        <v>457</v>
      </c>
      <c r="Z30">
        <v>487</v>
      </c>
      <c r="AA30">
        <v>482</v>
      </c>
      <c r="AB30">
        <v>462</v>
      </c>
      <c r="AC30">
        <v>488</v>
      </c>
      <c r="AD30">
        <v>481</v>
      </c>
      <c r="AE30">
        <v>457</v>
      </c>
      <c r="AF30">
        <v>487</v>
      </c>
      <c r="AG30">
        <v>481</v>
      </c>
      <c r="AH30">
        <v>457</v>
      </c>
      <c r="AI30">
        <v>487</v>
      </c>
    </row>
    <row r="31" spans="1:35" x14ac:dyDescent="0.45">
      <c r="A31">
        <v>490</v>
      </c>
      <c r="B31">
        <v>512</v>
      </c>
      <c r="C31">
        <v>490</v>
      </c>
      <c r="D31">
        <v>512</v>
      </c>
      <c r="E31">
        <v>500</v>
      </c>
      <c r="F31">
        <v>507</v>
      </c>
      <c r="G31">
        <v>484</v>
      </c>
      <c r="H31">
        <v>512</v>
      </c>
      <c r="I31">
        <v>479</v>
      </c>
      <c r="J31">
        <v>512</v>
      </c>
      <c r="K31">
        <v>483</v>
      </c>
      <c r="L31">
        <v>460</v>
      </c>
      <c r="M31">
        <v>485</v>
      </c>
      <c r="N31">
        <v>460</v>
      </c>
      <c r="O31">
        <v>482</v>
      </c>
      <c r="P31">
        <v>460</v>
      </c>
      <c r="Q31">
        <v>487</v>
      </c>
      <c r="R31">
        <v>460</v>
      </c>
      <c r="S31">
        <v>486</v>
      </c>
      <c r="T31">
        <v>460</v>
      </c>
      <c r="U31">
        <v>482</v>
      </c>
      <c r="V31">
        <v>445</v>
      </c>
      <c r="W31">
        <v>487</v>
      </c>
      <c r="X31">
        <v>482</v>
      </c>
      <c r="Y31">
        <v>445</v>
      </c>
      <c r="Z31">
        <v>487</v>
      </c>
      <c r="AA31">
        <v>497</v>
      </c>
      <c r="AB31">
        <v>435</v>
      </c>
      <c r="AC31">
        <v>487</v>
      </c>
      <c r="AD31">
        <v>485</v>
      </c>
      <c r="AE31">
        <v>445</v>
      </c>
      <c r="AF31">
        <v>487</v>
      </c>
      <c r="AG31">
        <v>485</v>
      </c>
      <c r="AH31">
        <v>445</v>
      </c>
      <c r="AI31">
        <v>487</v>
      </c>
    </row>
    <row r="32" spans="1:35" x14ac:dyDescent="0.45">
      <c r="A32">
        <v>491</v>
      </c>
      <c r="B32">
        <v>512</v>
      </c>
      <c r="C32">
        <v>490</v>
      </c>
      <c r="D32">
        <v>512</v>
      </c>
      <c r="E32">
        <v>497</v>
      </c>
      <c r="F32">
        <v>510</v>
      </c>
      <c r="G32">
        <v>478</v>
      </c>
      <c r="H32">
        <v>512</v>
      </c>
      <c r="I32">
        <v>478</v>
      </c>
      <c r="J32">
        <v>512</v>
      </c>
      <c r="K32">
        <v>486</v>
      </c>
      <c r="L32">
        <v>465</v>
      </c>
      <c r="M32">
        <v>492</v>
      </c>
      <c r="N32">
        <v>465</v>
      </c>
      <c r="O32">
        <v>488</v>
      </c>
      <c r="P32">
        <v>459</v>
      </c>
      <c r="Q32">
        <v>483</v>
      </c>
      <c r="R32">
        <v>465</v>
      </c>
      <c r="S32">
        <v>491</v>
      </c>
      <c r="T32">
        <v>465</v>
      </c>
      <c r="U32">
        <v>484</v>
      </c>
      <c r="V32">
        <v>453</v>
      </c>
      <c r="W32">
        <v>487</v>
      </c>
      <c r="X32">
        <v>484</v>
      </c>
      <c r="Y32">
        <v>453</v>
      </c>
      <c r="Z32">
        <v>487</v>
      </c>
      <c r="AA32">
        <v>480</v>
      </c>
      <c r="AB32">
        <v>446</v>
      </c>
      <c r="AC32">
        <v>488</v>
      </c>
      <c r="AD32">
        <v>491</v>
      </c>
      <c r="AE32">
        <v>453</v>
      </c>
      <c r="AF32">
        <v>487</v>
      </c>
      <c r="AG32">
        <v>491</v>
      </c>
      <c r="AH32">
        <v>453</v>
      </c>
      <c r="AI32">
        <v>487</v>
      </c>
    </row>
    <row r="33" spans="1:35" x14ac:dyDescent="0.45">
      <c r="A33">
        <v>492</v>
      </c>
      <c r="B33">
        <v>512</v>
      </c>
      <c r="C33">
        <v>495</v>
      </c>
      <c r="D33">
        <v>512</v>
      </c>
      <c r="E33">
        <v>494</v>
      </c>
      <c r="F33">
        <v>510</v>
      </c>
      <c r="G33">
        <v>479</v>
      </c>
      <c r="H33">
        <v>512</v>
      </c>
      <c r="I33">
        <v>479</v>
      </c>
      <c r="J33">
        <v>512</v>
      </c>
      <c r="K33">
        <v>492</v>
      </c>
      <c r="L33">
        <v>462</v>
      </c>
      <c r="M33">
        <v>496</v>
      </c>
      <c r="N33">
        <v>480</v>
      </c>
      <c r="O33">
        <v>487</v>
      </c>
      <c r="P33">
        <v>449</v>
      </c>
      <c r="Q33">
        <v>485</v>
      </c>
      <c r="R33">
        <v>462</v>
      </c>
      <c r="S33">
        <v>486</v>
      </c>
      <c r="T33">
        <v>462</v>
      </c>
      <c r="U33">
        <v>482</v>
      </c>
      <c r="V33">
        <v>433</v>
      </c>
      <c r="W33">
        <v>487</v>
      </c>
      <c r="X33">
        <v>475</v>
      </c>
      <c r="Y33">
        <v>433</v>
      </c>
      <c r="Z33">
        <v>487</v>
      </c>
      <c r="AA33">
        <v>482</v>
      </c>
      <c r="AB33">
        <v>432</v>
      </c>
      <c r="AC33">
        <v>487</v>
      </c>
      <c r="AD33">
        <v>481</v>
      </c>
      <c r="AE33">
        <v>433</v>
      </c>
      <c r="AF33">
        <v>487</v>
      </c>
      <c r="AG33">
        <v>481</v>
      </c>
      <c r="AH33">
        <v>433</v>
      </c>
      <c r="AI33">
        <v>487</v>
      </c>
    </row>
    <row r="34" spans="1:35" x14ac:dyDescent="0.45">
      <c r="A34">
        <v>496</v>
      </c>
      <c r="B34">
        <v>512</v>
      </c>
      <c r="C34">
        <v>489</v>
      </c>
      <c r="D34">
        <v>512</v>
      </c>
      <c r="E34">
        <v>498</v>
      </c>
      <c r="F34">
        <v>509</v>
      </c>
      <c r="G34">
        <v>481</v>
      </c>
      <c r="H34">
        <v>512</v>
      </c>
      <c r="I34">
        <v>477</v>
      </c>
      <c r="J34">
        <v>512</v>
      </c>
      <c r="K34">
        <v>486</v>
      </c>
      <c r="L34">
        <v>469</v>
      </c>
      <c r="M34">
        <v>475</v>
      </c>
      <c r="N34">
        <v>470</v>
      </c>
      <c r="O34">
        <v>489</v>
      </c>
      <c r="P34">
        <v>479</v>
      </c>
      <c r="Q34">
        <v>484</v>
      </c>
      <c r="R34">
        <v>469</v>
      </c>
      <c r="S34">
        <v>486</v>
      </c>
      <c r="T34">
        <v>469</v>
      </c>
      <c r="U34">
        <v>487</v>
      </c>
      <c r="V34">
        <v>469</v>
      </c>
      <c r="W34">
        <v>487</v>
      </c>
      <c r="X34">
        <v>492</v>
      </c>
      <c r="Y34">
        <v>469</v>
      </c>
      <c r="Z34">
        <v>487</v>
      </c>
      <c r="AA34">
        <v>485</v>
      </c>
      <c r="AB34">
        <v>466</v>
      </c>
      <c r="AC34">
        <v>487</v>
      </c>
      <c r="AD34">
        <v>487</v>
      </c>
      <c r="AE34">
        <v>469</v>
      </c>
      <c r="AF34">
        <v>487</v>
      </c>
      <c r="AG34">
        <v>487</v>
      </c>
      <c r="AH34">
        <v>469</v>
      </c>
      <c r="AI34">
        <v>487</v>
      </c>
    </row>
    <row r="35" spans="1:35" x14ac:dyDescent="0.45">
      <c r="A35">
        <v>491</v>
      </c>
      <c r="B35">
        <v>512</v>
      </c>
      <c r="C35">
        <v>487</v>
      </c>
      <c r="D35">
        <v>512</v>
      </c>
      <c r="E35">
        <v>497</v>
      </c>
      <c r="F35">
        <v>510</v>
      </c>
      <c r="G35">
        <v>479</v>
      </c>
      <c r="H35">
        <v>512</v>
      </c>
      <c r="I35">
        <v>478</v>
      </c>
      <c r="J35">
        <v>512</v>
      </c>
      <c r="K35">
        <v>488</v>
      </c>
      <c r="L35">
        <v>481</v>
      </c>
      <c r="M35">
        <v>487</v>
      </c>
      <c r="N35">
        <v>482</v>
      </c>
      <c r="O35">
        <v>487</v>
      </c>
      <c r="P35">
        <v>472</v>
      </c>
      <c r="Q35">
        <v>488</v>
      </c>
      <c r="R35">
        <v>481</v>
      </c>
      <c r="S35">
        <v>490</v>
      </c>
      <c r="T35">
        <v>481</v>
      </c>
      <c r="U35">
        <v>477</v>
      </c>
      <c r="V35">
        <v>452</v>
      </c>
      <c r="W35">
        <v>487</v>
      </c>
      <c r="X35">
        <v>475</v>
      </c>
      <c r="Y35">
        <v>452</v>
      </c>
      <c r="Z35">
        <v>487</v>
      </c>
      <c r="AA35">
        <v>481</v>
      </c>
      <c r="AB35">
        <v>448</v>
      </c>
      <c r="AC35">
        <v>487</v>
      </c>
      <c r="AD35">
        <v>478</v>
      </c>
      <c r="AE35">
        <v>452</v>
      </c>
      <c r="AF35">
        <v>487</v>
      </c>
      <c r="AG35">
        <v>478</v>
      </c>
      <c r="AH35">
        <v>452</v>
      </c>
      <c r="AI35">
        <v>487</v>
      </c>
    </row>
    <row r="36" spans="1:35" x14ac:dyDescent="0.45">
      <c r="A36">
        <v>495</v>
      </c>
      <c r="B36">
        <v>512</v>
      </c>
      <c r="C36">
        <v>497</v>
      </c>
      <c r="D36">
        <v>512</v>
      </c>
      <c r="E36">
        <v>498</v>
      </c>
      <c r="F36">
        <v>509</v>
      </c>
      <c r="G36">
        <v>482</v>
      </c>
      <c r="H36">
        <v>512</v>
      </c>
      <c r="I36">
        <v>482</v>
      </c>
      <c r="J36">
        <v>512</v>
      </c>
      <c r="K36">
        <v>493</v>
      </c>
      <c r="L36">
        <v>473</v>
      </c>
      <c r="M36">
        <v>487</v>
      </c>
      <c r="N36">
        <v>473</v>
      </c>
      <c r="O36">
        <v>496</v>
      </c>
      <c r="P36">
        <v>472</v>
      </c>
      <c r="Q36">
        <v>488</v>
      </c>
      <c r="R36">
        <v>473</v>
      </c>
      <c r="S36">
        <v>485</v>
      </c>
      <c r="T36">
        <v>473</v>
      </c>
      <c r="U36">
        <v>481</v>
      </c>
      <c r="V36">
        <v>459</v>
      </c>
      <c r="W36">
        <v>488</v>
      </c>
      <c r="X36">
        <v>493</v>
      </c>
      <c r="Y36">
        <v>459</v>
      </c>
      <c r="Z36">
        <v>488</v>
      </c>
      <c r="AA36">
        <v>487</v>
      </c>
      <c r="AB36">
        <v>459</v>
      </c>
      <c r="AC36">
        <v>487</v>
      </c>
      <c r="AD36">
        <v>479</v>
      </c>
      <c r="AE36">
        <v>459</v>
      </c>
      <c r="AF36">
        <v>488</v>
      </c>
      <c r="AG36">
        <v>479</v>
      </c>
      <c r="AH36">
        <v>459</v>
      </c>
      <c r="AI36">
        <v>488</v>
      </c>
    </row>
    <row r="37" spans="1:35" x14ac:dyDescent="0.45">
      <c r="A37">
        <v>492</v>
      </c>
      <c r="B37">
        <v>512</v>
      </c>
      <c r="C37">
        <v>495</v>
      </c>
      <c r="D37">
        <v>512</v>
      </c>
      <c r="E37">
        <v>493</v>
      </c>
      <c r="F37">
        <v>510</v>
      </c>
      <c r="G37">
        <v>485</v>
      </c>
      <c r="H37">
        <v>512</v>
      </c>
      <c r="I37">
        <v>482</v>
      </c>
      <c r="J37">
        <v>512</v>
      </c>
      <c r="K37">
        <v>484</v>
      </c>
      <c r="L37">
        <v>482</v>
      </c>
      <c r="M37">
        <v>479</v>
      </c>
      <c r="N37">
        <v>482</v>
      </c>
      <c r="O37">
        <v>482</v>
      </c>
      <c r="P37">
        <v>471</v>
      </c>
      <c r="Q37">
        <v>489</v>
      </c>
      <c r="R37">
        <v>483</v>
      </c>
      <c r="S37">
        <v>488</v>
      </c>
      <c r="T37">
        <v>483</v>
      </c>
      <c r="U37">
        <v>490</v>
      </c>
      <c r="V37">
        <v>460</v>
      </c>
      <c r="W37">
        <v>487</v>
      </c>
      <c r="X37">
        <v>486</v>
      </c>
      <c r="Y37">
        <v>460</v>
      </c>
      <c r="Z37">
        <v>487</v>
      </c>
      <c r="AA37">
        <v>491</v>
      </c>
      <c r="AB37">
        <v>460</v>
      </c>
      <c r="AC37">
        <v>487</v>
      </c>
      <c r="AD37">
        <v>486</v>
      </c>
      <c r="AE37">
        <v>460</v>
      </c>
      <c r="AF37">
        <v>487</v>
      </c>
      <c r="AG37">
        <v>486</v>
      </c>
      <c r="AH37">
        <v>460</v>
      </c>
      <c r="AI37">
        <v>487</v>
      </c>
    </row>
    <row r="38" spans="1:35" x14ac:dyDescent="0.45">
      <c r="A38">
        <v>492</v>
      </c>
      <c r="B38">
        <v>512</v>
      </c>
      <c r="C38">
        <v>495</v>
      </c>
      <c r="D38">
        <v>512</v>
      </c>
      <c r="E38">
        <v>501</v>
      </c>
      <c r="F38">
        <v>509</v>
      </c>
      <c r="G38">
        <v>481</v>
      </c>
      <c r="H38">
        <v>512</v>
      </c>
      <c r="I38">
        <v>480</v>
      </c>
      <c r="J38">
        <v>512</v>
      </c>
      <c r="K38">
        <v>480</v>
      </c>
      <c r="L38">
        <v>465</v>
      </c>
      <c r="M38">
        <v>493</v>
      </c>
      <c r="N38">
        <v>465</v>
      </c>
      <c r="O38">
        <v>492</v>
      </c>
      <c r="P38">
        <v>461</v>
      </c>
      <c r="Q38">
        <v>490</v>
      </c>
      <c r="R38">
        <v>465</v>
      </c>
      <c r="S38">
        <v>485</v>
      </c>
      <c r="T38">
        <v>465</v>
      </c>
      <c r="U38">
        <v>484</v>
      </c>
      <c r="V38">
        <v>448</v>
      </c>
      <c r="W38">
        <v>487</v>
      </c>
      <c r="X38">
        <v>481</v>
      </c>
      <c r="Y38">
        <v>448</v>
      </c>
      <c r="Z38">
        <v>487</v>
      </c>
      <c r="AA38">
        <v>485</v>
      </c>
      <c r="AB38">
        <v>441</v>
      </c>
      <c r="AC38">
        <v>487</v>
      </c>
      <c r="AD38">
        <v>482</v>
      </c>
      <c r="AE38">
        <v>448</v>
      </c>
      <c r="AF38">
        <v>487</v>
      </c>
      <c r="AG38">
        <v>482</v>
      </c>
      <c r="AH38">
        <v>448</v>
      </c>
      <c r="AI38">
        <v>487</v>
      </c>
    </row>
    <row r="39" spans="1:35" x14ac:dyDescent="0.45">
      <c r="A39">
        <v>495</v>
      </c>
      <c r="B39">
        <v>512</v>
      </c>
      <c r="C39">
        <v>493</v>
      </c>
      <c r="D39">
        <v>512</v>
      </c>
      <c r="E39">
        <v>485</v>
      </c>
      <c r="F39">
        <v>509</v>
      </c>
      <c r="G39">
        <v>478</v>
      </c>
      <c r="H39">
        <v>512</v>
      </c>
      <c r="I39">
        <v>479</v>
      </c>
      <c r="J39">
        <v>512</v>
      </c>
      <c r="K39">
        <v>483</v>
      </c>
      <c r="L39">
        <v>470</v>
      </c>
      <c r="M39">
        <v>490</v>
      </c>
      <c r="N39">
        <v>470</v>
      </c>
      <c r="O39">
        <v>496</v>
      </c>
      <c r="P39">
        <v>478</v>
      </c>
      <c r="Q39">
        <v>486</v>
      </c>
      <c r="R39">
        <v>470</v>
      </c>
      <c r="S39">
        <v>492</v>
      </c>
      <c r="T39">
        <v>470</v>
      </c>
      <c r="U39">
        <v>483</v>
      </c>
      <c r="V39">
        <v>450</v>
      </c>
      <c r="W39">
        <v>487</v>
      </c>
      <c r="X39">
        <v>477</v>
      </c>
      <c r="Y39">
        <v>450</v>
      </c>
      <c r="Z39">
        <v>487</v>
      </c>
      <c r="AA39">
        <v>480</v>
      </c>
      <c r="AB39">
        <v>460</v>
      </c>
      <c r="AC39">
        <v>487</v>
      </c>
      <c r="AD39">
        <v>483</v>
      </c>
      <c r="AE39">
        <v>450</v>
      </c>
      <c r="AF39">
        <v>487</v>
      </c>
      <c r="AG39">
        <v>483</v>
      </c>
      <c r="AH39">
        <v>450</v>
      </c>
      <c r="AI39">
        <v>487</v>
      </c>
    </row>
    <row r="40" spans="1:35" x14ac:dyDescent="0.45">
      <c r="A40">
        <v>492</v>
      </c>
      <c r="B40">
        <v>512</v>
      </c>
      <c r="C40">
        <v>490</v>
      </c>
      <c r="D40">
        <v>512</v>
      </c>
      <c r="E40">
        <v>501</v>
      </c>
      <c r="F40">
        <v>510</v>
      </c>
      <c r="G40">
        <v>482</v>
      </c>
      <c r="H40">
        <v>512</v>
      </c>
      <c r="I40">
        <v>480</v>
      </c>
      <c r="J40">
        <v>512</v>
      </c>
      <c r="K40">
        <v>487</v>
      </c>
      <c r="L40">
        <v>474</v>
      </c>
      <c r="M40">
        <v>486</v>
      </c>
      <c r="N40">
        <v>474</v>
      </c>
      <c r="O40">
        <v>486</v>
      </c>
      <c r="P40">
        <v>470</v>
      </c>
      <c r="Q40">
        <v>491</v>
      </c>
      <c r="R40">
        <v>474</v>
      </c>
      <c r="S40">
        <v>493</v>
      </c>
      <c r="T40">
        <v>474</v>
      </c>
      <c r="U40">
        <v>477</v>
      </c>
      <c r="V40">
        <v>461</v>
      </c>
      <c r="W40">
        <v>487</v>
      </c>
      <c r="X40">
        <v>477</v>
      </c>
      <c r="Y40">
        <v>461</v>
      </c>
      <c r="Z40">
        <v>487</v>
      </c>
      <c r="AA40">
        <v>486</v>
      </c>
      <c r="AB40">
        <v>454</v>
      </c>
      <c r="AC40">
        <v>487</v>
      </c>
      <c r="AD40">
        <v>491</v>
      </c>
      <c r="AE40">
        <v>461</v>
      </c>
      <c r="AF40">
        <v>487</v>
      </c>
      <c r="AG40">
        <v>491</v>
      </c>
      <c r="AH40">
        <v>461</v>
      </c>
      <c r="AI40">
        <v>487</v>
      </c>
    </row>
    <row r="41" spans="1:35" x14ac:dyDescent="0.45">
      <c r="A41">
        <v>495</v>
      </c>
      <c r="B41">
        <v>512</v>
      </c>
      <c r="C41">
        <v>495</v>
      </c>
      <c r="D41">
        <v>512</v>
      </c>
      <c r="E41">
        <v>498</v>
      </c>
      <c r="F41">
        <v>506</v>
      </c>
      <c r="G41">
        <v>484</v>
      </c>
      <c r="H41">
        <v>512</v>
      </c>
      <c r="I41">
        <v>479</v>
      </c>
      <c r="J41">
        <v>512</v>
      </c>
      <c r="K41">
        <v>489</v>
      </c>
      <c r="L41">
        <v>459</v>
      </c>
      <c r="M41">
        <v>474</v>
      </c>
      <c r="N41">
        <v>455</v>
      </c>
      <c r="O41">
        <v>477</v>
      </c>
      <c r="P41">
        <v>447</v>
      </c>
      <c r="Q41">
        <v>489</v>
      </c>
      <c r="R41">
        <v>459</v>
      </c>
      <c r="S41">
        <v>486</v>
      </c>
      <c r="T41">
        <v>459</v>
      </c>
      <c r="U41">
        <v>495</v>
      </c>
      <c r="V41">
        <v>426</v>
      </c>
      <c r="W41">
        <v>487</v>
      </c>
      <c r="X41">
        <v>493</v>
      </c>
      <c r="Y41">
        <v>426</v>
      </c>
      <c r="Z41">
        <v>487</v>
      </c>
      <c r="AA41">
        <v>488</v>
      </c>
      <c r="AB41">
        <v>411</v>
      </c>
      <c r="AC41">
        <v>487</v>
      </c>
      <c r="AD41">
        <v>482</v>
      </c>
      <c r="AE41">
        <v>426</v>
      </c>
      <c r="AF41">
        <v>487</v>
      </c>
      <c r="AG41">
        <v>482</v>
      </c>
      <c r="AH41">
        <v>426</v>
      </c>
      <c r="AI41">
        <v>487</v>
      </c>
    </row>
    <row r="42" spans="1:35" x14ac:dyDescent="0.45">
      <c r="A42">
        <v>487</v>
      </c>
      <c r="B42">
        <v>512</v>
      </c>
      <c r="C42">
        <v>493</v>
      </c>
      <c r="D42">
        <v>512</v>
      </c>
      <c r="E42">
        <v>497</v>
      </c>
      <c r="F42">
        <v>508</v>
      </c>
      <c r="G42">
        <v>483</v>
      </c>
      <c r="H42">
        <v>512</v>
      </c>
      <c r="I42">
        <v>481</v>
      </c>
      <c r="J42">
        <v>512</v>
      </c>
      <c r="K42">
        <v>493</v>
      </c>
      <c r="L42">
        <v>475</v>
      </c>
      <c r="M42">
        <v>493</v>
      </c>
      <c r="N42">
        <v>475</v>
      </c>
      <c r="O42">
        <v>489</v>
      </c>
      <c r="P42">
        <v>470</v>
      </c>
      <c r="Q42">
        <v>486</v>
      </c>
      <c r="R42">
        <v>475</v>
      </c>
      <c r="S42">
        <v>487</v>
      </c>
      <c r="T42">
        <v>475</v>
      </c>
      <c r="U42">
        <v>487</v>
      </c>
      <c r="V42">
        <v>459</v>
      </c>
      <c r="W42">
        <v>487</v>
      </c>
      <c r="X42">
        <v>477</v>
      </c>
      <c r="Y42">
        <v>459</v>
      </c>
      <c r="Z42">
        <v>487</v>
      </c>
      <c r="AA42">
        <v>485</v>
      </c>
      <c r="AB42">
        <v>472</v>
      </c>
      <c r="AC42">
        <v>487</v>
      </c>
      <c r="AD42">
        <v>488</v>
      </c>
      <c r="AE42">
        <v>459</v>
      </c>
      <c r="AF42">
        <v>487</v>
      </c>
      <c r="AG42">
        <v>488</v>
      </c>
      <c r="AH42">
        <v>459</v>
      </c>
      <c r="AI42">
        <v>487</v>
      </c>
    </row>
    <row r="43" spans="1:35" x14ac:dyDescent="0.45">
      <c r="A43">
        <v>489</v>
      </c>
      <c r="B43">
        <v>512</v>
      </c>
      <c r="C43">
        <v>494</v>
      </c>
      <c r="D43">
        <v>512</v>
      </c>
      <c r="E43">
        <v>489</v>
      </c>
      <c r="F43">
        <v>510</v>
      </c>
      <c r="G43">
        <v>482</v>
      </c>
      <c r="H43">
        <v>512</v>
      </c>
      <c r="I43">
        <v>484</v>
      </c>
      <c r="J43">
        <v>512</v>
      </c>
      <c r="K43">
        <v>484</v>
      </c>
      <c r="L43">
        <v>477</v>
      </c>
      <c r="M43">
        <v>488</v>
      </c>
      <c r="N43">
        <v>477</v>
      </c>
      <c r="O43">
        <v>492</v>
      </c>
      <c r="P43">
        <v>478</v>
      </c>
      <c r="Q43">
        <v>481</v>
      </c>
      <c r="R43">
        <v>477</v>
      </c>
      <c r="S43">
        <v>483</v>
      </c>
      <c r="T43">
        <v>477</v>
      </c>
      <c r="U43">
        <v>479</v>
      </c>
      <c r="V43">
        <v>457</v>
      </c>
      <c r="W43">
        <v>487</v>
      </c>
      <c r="X43">
        <v>480</v>
      </c>
      <c r="Y43">
        <v>457</v>
      </c>
      <c r="Z43">
        <v>487</v>
      </c>
      <c r="AA43">
        <v>484</v>
      </c>
      <c r="AB43">
        <v>455</v>
      </c>
      <c r="AC43">
        <v>487</v>
      </c>
      <c r="AD43">
        <v>483</v>
      </c>
      <c r="AE43">
        <v>457</v>
      </c>
      <c r="AF43">
        <v>487</v>
      </c>
      <c r="AG43">
        <v>483</v>
      </c>
      <c r="AH43">
        <v>457</v>
      </c>
      <c r="AI43">
        <v>487</v>
      </c>
    </row>
    <row r="44" spans="1:35" x14ac:dyDescent="0.45">
      <c r="A44">
        <v>501</v>
      </c>
      <c r="B44">
        <v>512</v>
      </c>
      <c r="C44">
        <v>499</v>
      </c>
      <c r="D44">
        <v>512</v>
      </c>
      <c r="E44">
        <v>504</v>
      </c>
      <c r="F44">
        <v>508</v>
      </c>
      <c r="G44">
        <v>479</v>
      </c>
      <c r="H44">
        <v>512</v>
      </c>
      <c r="I44">
        <v>478</v>
      </c>
      <c r="J44">
        <v>512</v>
      </c>
      <c r="K44">
        <v>487</v>
      </c>
      <c r="L44">
        <v>478</v>
      </c>
      <c r="M44">
        <v>487</v>
      </c>
      <c r="N44">
        <v>478</v>
      </c>
      <c r="O44">
        <v>493</v>
      </c>
      <c r="P44">
        <v>457</v>
      </c>
      <c r="Q44">
        <v>488</v>
      </c>
      <c r="R44">
        <v>478</v>
      </c>
      <c r="S44">
        <v>489</v>
      </c>
      <c r="T44">
        <v>478</v>
      </c>
      <c r="U44">
        <v>485</v>
      </c>
      <c r="V44">
        <v>469</v>
      </c>
      <c r="W44">
        <v>487</v>
      </c>
      <c r="X44">
        <v>485</v>
      </c>
      <c r="Y44">
        <v>469</v>
      </c>
      <c r="Z44">
        <v>487</v>
      </c>
      <c r="AA44">
        <v>491</v>
      </c>
      <c r="AB44">
        <v>470</v>
      </c>
      <c r="AC44">
        <v>487</v>
      </c>
      <c r="AD44">
        <v>481</v>
      </c>
      <c r="AE44">
        <v>469</v>
      </c>
      <c r="AF44">
        <v>487</v>
      </c>
      <c r="AG44">
        <v>481</v>
      </c>
      <c r="AH44">
        <v>469</v>
      </c>
      <c r="AI44">
        <v>487</v>
      </c>
    </row>
    <row r="45" spans="1:35" x14ac:dyDescent="0.45">
      <c r="A45">
        <v>497</v>
      </c>
      <c r="B45">
        <v>512</v>
      </c>
      <c r="C45">
        <v>496</v>
      </c>
      <c r="D45">
        <v>512</v>
      </c>
      <c r="E45">
        <v>503</v>
      </c>
      <c r="F45">
        <v>508</v>
      </c>
      <c r="G45">
        <v>480</v>
      </c>
      <c r="H45">
        <v>512</v>
      </c>
      <c r="I45">
        <v>482</v>
      </c>
      <c r="J45">
        <v>512</v>
      </c>
      <c r="K45">
        <v>489</v>
      </c>
      <c r="L45">
        <v>466</v>
      </c>
      <c r="M45">
        <v>482</v>
      </c>
      <c r="N45">
        <v>466</v>
      </c>
      <c r="O45">
        <v>485</v>
      </c>
      <c r="P45">
        <v>467</v>
      </c>
      <c r="Q45">
        <v>487</v>
      </c>
      <c r="R45">
        <v>466</v>
      </c>
      <c r="S45">
        <v>488</v>
      </c>
      <c r="T45">
        <v>466</v>
      </c>
      <c r="U45">
        <v>481</v>
      </c>
      <c r="V45">
        <v>428</v>
      </c>
      <c r="W45">
        <v>487</v>
      </c>
      <c r="X45">
        <v>480</v>
      </c>
      <c r="Y45">
        <v>428</v>
      </c>
      <c r="Z45">
        <v>487</v>
      </c>
      <c r="AA45">
        <v>488</v>
      </c>
      <c r="AB45">
        <v>432</v>
      </c>
      <c r="AC45">
        <v>487</v>
      </c>
      <c r="AD45">
        <v>486</v>
      </c>
      <c r="AE45">
        <v>428</v>
      </c>
      <c r="AF45">
        <v>487</v>
      </c>
      <c r="AG45">
        <v>486</v>
      </c>
      <c r="AH45">
        <v>428</v>
      </c>
      <c r="AI45">
        <v>487</v>
      </c>
    </row>
    <row r="46" spans="1:35" x14ac:dyDescent="0.45">
      <c r="A46">
        <v>487</v>
      </c>
      <c r="B46">
        <v>512</v>
      </c>
      <c r="C46">
        <v>496</v>
      </c>
      <c r="D46">
        <v>512</v>
      </c>
      <c r="E46">
        <v>498</v>
      </c>
      <c r="F46">
        <v>509</v>
      </c>
      <c r="G46">
        <v>482</v>
      </c>
      <c r="H46">
        <v>512</v>
      </c>
      <c r="I46">
        <v>479</v>
      </c>
      <c r="J46">
        <v>512</v>
      </c>
      <c r="K46">
        <v>475</v>
      </c>
      <c r="L46">
        <v>480</v>
      </c>
      <c r="M46">
        <v>492</v>
      </c>
      <c r="N46">
        <v>480</v>
      </c>
      <c r="O46">
        <v>478</v>
      </c>
      <c r="P46">
        <v>481</v>
      </c>
      <c r="Q46">
        <v>490</v>
      </c>
      <c r="R46">
        <v>480</v>
      </c>
      <c r="S46">
        <v>490</v>
      </c>
      <c r="T46">
        <v>480</v>
      </c>
      <c r="U46">
        <v>479</v>
      </c>
      <c r="V46">
        <v>478</v>
      </c>
      <c r="W46">
        <v>487</v>
      </c>
      <c r="X46">
        <v>489</v>
      </c>
      <c r="Y46">
        <v>478</v>
      </c>
      <c r="Z46">
        <v>487</v>
      </c>
      <c r="AA46">
        <v>480</v>
      </c>
      <c r="AB46">
        <v>479</v>
      </c>
      <c r="AC46">
        <v>487</v>
      </c>
      <c r="AD46">
        <v>485</v>
      </c>
      <c r="AE46">
        <v>478</v>
      </c>
      <c r="AF46">
        <v>487</v>
      </c>
      <c r="AG46">
        <v>485</v>
      </c>
      <c r="AH46">
        <v>478</v>
      </c>
      <c r="AI46">
        <v>487</v>
      </c>
    </row>
    <row r="47" spans="1:35" x14ac:dyDescent="0.45">
      <c r="A47">
        <v>496</v>
      </c>
      <c r="B47">
        <v>512</v>
      </c>
      <c r="C47">
        <v>488</v>
      </c>
      <c r="D47">
        <v>512</v>
      </c>
      <c r="E47">
        <v>497</v>
      </c>
      <c r="F47">
        <v>510</v>
      </c>
      <c r="G47">
        <v>477</v>
      </c>
      <c r="H47">
        <v>512</v>
      </c>
      <c r="I47">
        <v>478</v>
      </c>
      <c r="J47">
        <v>512</v>
      </c>
      <c r="K47">
        <v>482</v>
      </c>
      <c r="L47">
        <v>479</v>
      </c>
      <c r="M47">
        <v>482</v>
      </c>
      <c r="N47">
        <v>479</v>
      </c>
      <c r="O47">
        <v>491</v>
      </c>
      <c r="P47">
        <v>489</v>
      </c>
      <c r="Q47">
        <v>493</v>
      </c>
      <c r="R47">
        <v>479</v>
      </c>
      <c r="S47">
        <v>491</v>
      </c>
      <c r="T47">
        <v>479</v>
      </c>
      <c r="U47">
        <v>491</v>
      </c>
      <c r="V47">
        <v>482</v>
      </c>
      <c r="W47">
        <v>487</v>
      </c>
      <c r="X47">
        <v>485</v>
      </c>
      <c r="Y47">
        <v>482</v>
      </c>
      <c r="Z47">
        <v>487</v>
      </c>
      <c r="AA47">
        <v>485</v>
      </c>
      <c r="AB47">
        <v>476</v>
      </c>
      <c r="AC47">
        <v>487</v>
      </c>
      <c r="AD47">
        <v>485</v>
      </c>
      <c r="AE47">
        <v>482</v>
      </c>
      <c r="AF47">
        <v>487</v>
      </c>
      <c r="AG47">
        <v>485</v>
      </c>
      <c r="AH47">
        <v>482</v>
      </c>
      <c r="AI47">
        <v>487</v>
      </c>
    </row>
    <row r="48" spans="1:35" x14ac:dyDescent="0.45">
      <c r="A48">
        <v>499</v>
      </c>
      <c r="B48">
        <v>512</v>
      </c>
      <c r="C48">
        <v>491</v>
      </c>
      <c r="D48">
        <v>512</v>
      </c>
      <c r="E48">
        <v>496</v>
      </c>
      <c r="F48">
        <v>508</v>
      </c>
      <c r="G48">
        <v>475</v>
      </c>
      <c r="H48">
        <v>512</v>
      </c>
      <c r="I48">
        <v>482</v>
      </c>
      <c r="J48">
        <v>512</v>
      </c>
      <c r="K48">
        <v>493</v>
      </c>
      <c r="L48">
        <v>460</v>
      </c>
      <c r="M48">
        <v>488</v>
      </c>
      <c r="N48">
        <v>460</v>
      </c>
      <c r="O48">
        <v>483</v>
      </c>
      <c r="P48">
        <v>436</v>
      </c>
      <c r="Q48">
        <v>484</v>
      </c>
      <c r="R48">
        <v>460</v>
      </c>
      <c r="S48">
        <v>485</v>
      </c>
      <c r="T48">
        <v>460</v>
      </c>
      <c r="U48">
        <v>478</v>
      </c>
      <c r="V48">
        <v>440</v>
      </c>
      <c r="W48">
        <v>487</v>
      </c>
      <c r="X48">
        <v>490</v>
      </c>
      <c r="Y48">
        <v>440</v>
      </c>
      <c r="Z48">
        <v>487</v>
      </c>
      <c r="AA48">
        <v>488</v>
      </c>
      <c r="AB48">
        <v>423</v>
      </c>
      <c r="AC48">
        <v>487</v>
      </c>
      <c r="AD48">
        <v>481</v>
      </c>
      <c r="AE48">
        <v>440</v>
      </c>
      <c r="AF48">
        <v>487</v>
      </c>
      <c r="AG48">
        <v>481</v>
      </c>
      <c r="AH48">
        <v>440</v>
      </c>
      <c r="AI48">
        <v>487</v>
      </c>
    </row>
    <row r="49" spans="1:35" x14ac:dyDescent="0.45">
      <c r="A49">
        <v>495</v>
      </c>
      <c r="B49">
        <v>512</v>
      </c>
      <c r="C49">
        <v>498</v>
      </c>
      <c r="D49">
        <v>512</v>
      </c>
      <c r="E49">
        <v>495</v>
      </c>
      <c r="F49">
        <v>508</v>
      </c>
      <c r="G49">
        <v>480</v>
      </c>
      <c r="H49">
        <v>512</v>
      </c>
      <c r="I49">
        <v>478</v>
      </c>
      <c r="J49">
        <v>512</v>
      </c>
      <c r="K49">
        <v>483</v>
      </c>
      <c r="L49">
        <v>481</v>
      </c>
      <c r="M49">
        <v>498</v>
      </c>
      <c r="N49">
        <v>481</v>
      </c>
      <c r="O49">
        <v>484</v>
      </c>
      <c r="P49">
        <v>464</v>
      </c>
      <c r="Q49">
        <v>493</v>
      </c>
      <c r="R49">
        <v>481</v>
      </c>
      <c r="S49">
        <v>487</v>
      </c>
      <c r="T49">
        <v>481</v>
      </c>
      <c r="U49">
        <v>483</v>
      </c>
      <c r="V49">
        <v>462</v>
      </c>
      <c r="W49">
        <v>487</v>
      </c>
      <c r="X49">
        <v>483</v>
      </c>
      <c r="Y49">
        <v>462</v>
      </c>
      <c r="Z49">
        <v>487</v>
      </c>
      <c r="AA49">
        <v>488</v>
      </c>
      <c r="AB49">
        <v>466</v>
      </c>
      <c r="AC49">
        <v>487</v>
      </c>
      <c r="AD49">
        <v>481</v>
      </c>
      <c r="AE49">
        <v>462</v>
      </c>
      <c r="AF49">
        <v>487</v>
      </c>
      <c r="AG49">
        <v>481</v>
      </c>
      <c r="AH49">
        <v>462</v>
      </c>
      <c r="AI49">
        <v>487</v>
      </c>
    </row>
    <row r="50" spans="1:35" x14ac:dyDescent="0.45">
      <c r="A50">
        <v>500</v>
      </c>
      <c r="B50">
        <v>512</v>
      </c>
      <c r="C50">
        <v>500</v>
      </c>
      <c r="D50">
        <v>512</v>
      </c>
      <c r="E50">
        <v>495</v>
      </c>
      <c r="F50">
        <v>509</v>
      </c>
      <c r="G50">
        <v>478</v>
      </c>
      <c r="H50">
        <v>512</v>
      </c>
      <c r="I50">
        <v>478</v>
      </c>
      <c r="J50">
        <v>512</v>
      </c>
      <c r="K50">
        <v>492</v>
      </c>
      <c r="L50">
        <v>479</v>
      </c>
      <c r="M50">
        <v>494</v>
      </c>
      <c r="N50">
        <v>479</v>
      </c>
      <c r="O50">
        <v>495</v>
      </c>
      <c r="P50">
        <v>485</v>
      </c>
      <c r="Q50">
        <v>486</v>
      </c>
      <c r="R50">
        <v>479</v>
      </c>
      <c r="S50">
        <v>489</v>
      </c>
      <c r="T50">
        <v>479</v>
      </c>
      <c r="U50">
        <v>485</v>
      </c>
      <c r="V50">
        <v>478</v>
      </c>
      <c r="W50">
        <v>487</v>
      </c>
      <c r="X50">
        <v>492</v>
      </c>
      <c r="Y50">
        <v>478</v>
      </c>
      <c r="Z50">
        <v>487</v>
      </c>
      <c r="AA50">
        <v>490</v>
      </c>
      <c r="AB50">
        <v>471</v>
      </c>
      <c r="AC50">
        <v>487</v>
      </c>
      <c r="AD50">
        <v>483</v>
      </c>
      <c r="AE50">
        <v>478</v>
      </c>
      <c r="AF50">
        <v>487</v>
      </c>
      <c r="AG50">
        <v>483</v>
      </c>
      <c r="AH50">
        <v>478</v>
      </c>
      <c r="AI50">
        <v>487</v>
      </c>
    </row>
    <row r="51" spans="1:35" x14ac:dyDescent="0.45">
      <c r="A51">
        <v>501</v>
      </c>
      <c r="B51">
        <v>512</v>
      </c>
      <c r="C51">
        <v>501</v>
      </c>
      <c r="D51">
        <v>512</v>
      </c>
      <c r="E51">
        <v>504</v>
      </c>
      <c r="F51">
        <v>508</v>
      </c>
      <c r="G51">
        <v>479</v>
      </c>
      <c r="H51">
        <v>512</v>
      </c>
      <c r="I51">
        <v>477</v>
      </c>
      <c r="J51">
        <v>512</v>
      </c>
      <c r="K51">
        <v>486</v>
      </c>
      <c r="L51">
        <v>474</v>
      </c>
      <c r="M51">
        <v>485</v>
      </c>
      <c r="N51">
        <v>473</v>
      </c>
      <c r="O51">
        <v>473</v>
      </c>
      <c r="P51">
        <v>468</v>
      </c>
      <c r="Q51">
        <v>494</v>
      </c>
      <c r="R51">
        <v>474</v>
      </c>
      <c r="S51">
        <v>488</v>
      </c>
      <c r="T51">
        <v>474</v>
      </c>
      <c r="U51">
        <v>481</v>
      </c>
      <c r="V51">
        <v>456</v>
      </c>
      <c r="W51">
        <v>487</v>
      </c>
      <c r="X51">
        <v>481</v>
      </c>
      <c r="Y51">
        <v>456</v>
      </c>
      <c r="Z51">
        <v>487</v>
      </c>
      <c r="AA51">
        <v>480</v>
      </c>
      <c r="AB51">
        <v>445</v>
      </c>
      <c r="AC51">
        <v>487</v>
      </c>
      <c r="AD51">
        <v>487</v>
      </c>
      <c r="AE51">
        <v>456</v>
      </c>
      <c r="AF51">
        <v>487</v>
      </c>
      <c r="AG51">
        <v>487</v>
      </c>
      <c r="AH51">
        <v>456</v>
      </c>
      <c r="AI51">
        <v>487</v>
      </c>
    </row>
    <row r="52" spans="1:35" x14ac:dyDescent="0.45">
      <c r="A52">
        <v>492</v>
      </c>
      <c r="B52">
        <v>512</v>
      </c>
      <c r="C52">
        <v>497</v>
      </c>
      <c r="D52">
        <v>512</v>
      </c>
      <c r="E52">
        <v>495</v>
      </c>
      <c r="F52">
        <v>510</v>
      </c>
      <c r="G52">
        <v>481</v>
      </c>
      <c r="H52">
        <v>512</v>
      </c>
      <c r="I52">
        <v>478</v>
      </c>
      <c r="J52">
        <v>512</v>
      </c>
      <c r="K52">
        <v>485</v>
      </c>
      <c r="L52">
        <v>474</v>
      </c>
      <c r="M52">
        <v>487</v>
      </c>
      <c r="N52">
        <v>474</v>
      </c>
      <c r="O52">
        <v>488</v>
      </c>
      <c r="P52">
        <v>468</v>
      </c>
      <c r="Q52">
        <v>490</v>
      </c>
      <c r="R52">
        <v>474</v>
      </c>
      <c r="S52">
        <v>490</v>
      </c>
      <c r="T52">
        <v>474</v>
      </c>
      <c r="U52">
        <v>483</v>
      </c>
      <c r="V52">
        <v>473</v>
      </c>
      <c r="W52">
        <v>487</v>
      </c>
      <c r="X52">
        <v>485</v>
      </c>
      <c r="Y52">
        <v>473</v>
      </c>
      <c r="Z52">
        <v>487</v>
      </c>
      <c r="AA52">
        <v>479</v>
      </c>
      <c r="AB52">
        <v>477</v>
      </c>
      <c r="AC52">
        <v>487</v>
      </c>
      <c r="AD52">
        <v>479</v>
      </c>
      <c r="AE52">
        <v>473</v>
      </c>
      <c r="AF52">
        <v>487</v>
      </c>
      <c r="AG52">
        <v>479</v>
      </c>
      <c r="AH52">
        <v>473</v>
      </c>
      <c r="AI52">
        <v>487</v>
      </c>
    </row>
    <row r="53" spans="1:35" x14ac:dyDescent="0.45">
      <c r="A53">
        <v>494</v>
      </c>
      <c r="B53">
        <v>512</v>
      </c>
      <c r="C53">
        <v>493</v>
      </c>
      <c r="D53">
        <v>512</v>
      </c>
      <c r="E53">
        <v>492</v>
      </c>
      <c r="F53">
        <v>509</v>
      </c>
      <c r="G53">
        <v>481</v>
      </c>
      <c r="H53">
        <v>512</v>
      </c>
      <c r="I53">
        <v>479</v>
      </c>
      <c r="J53">
        <v>512</v>
      </c>
      <c r="K53">
        <v>486</v>
      </c>
      <c r="L53">
        <v>479</v>
      </c>
      <c r="M53">
        <v>488</v>
      </c>
      <c r="N53">
        <v>479</v>
      </c>
      <c r="O53">
        <v>483</v>
      </c>
      <c r="P53">
        <v>465</v>
      </c>
      <c r="Q53">
        <v>484</v>
      </c>
      <c r="R53">
        <v>479</v>
      </c>
      <c r="S53">
        <v>486</v>
      </c>
      <c r="T53">
        <v>479</v>
      </c>
      <c r="U53">
        <v>489</v>
      </c>
      <c r="V53">
        <v>463</v>
      </c>
      <c r="W53">
        <v>487</v>
      </c>
      <c r="X53">
        <v>489</v>
      </c>
      <c r="Y53">
        <v>463</v>
      </c>
      <c r="Z53">
        <v>487</v>
      </c>
      <c r="AA53">
        <v>477</v>
      </c>
      <c r="AB53">
        <v>457</v>
      </c>
      <c r="AC53">
        <v>487</v>
      </c>
      <c r="AD53">
        <v>479</v>
      </c>
      <c r="AE53">
        <v>463</v>
      </c>
      <c r="AF53">
        <v>487</v>
      </c>
      <c r="AG53">
        <v>479</v>
      </c>
      <c r="AH53">
        <v>463</v>
      </c>
      <c r="AI53">
        <v>487</v>
      </c>
    </row>
    <row r="54" spans="1:35" x14ac:dyDescent="0.45">
      <c r="A54">
        <v>490</v>
      </c>
      <c r="B54">
        <v>512</v>
      </c>
      <c r="C54">
        <v>494</v>
      </c>
      <c r="D54">
        <v>512</v>
      </c>
      <c r="E54">
        <v>495</v>
      </c>
      <c r="F54">
        <v>507</v>
      </c>
      <c r="G54">
        <v>479</v>
      </c>
      <c r="H54">
        <v>512</v>
      </c>
      <c r="I54">
        <v>485</v>
      </c>
      <c r="J54">
        <v>512</v>
      </c>
      <c r="K54">
        <v>493</v>
      </c>
      <c r="L54">
        <v>467</v>
      </c>
      <c r="M54">
        <v>485</v>
      </c>
      <c r="N54">
        <v>467</v>
      </c>
      <c r="O54">
        <v>481</v>
      </c>
      <c r="P54">
        <v>467</v>
      </c>
      <c r="Q54">
        <v>491</v>
      </c>
      <c r="R54">
        <v>467</v>
      </c>
      <c r="S54">
        <v>494</v>
      </c>
      <c r="T54">
        <v>467</v>
      </c>
      <c r="U54">
        <v>489</v>
      </c>
      <c r="V54">
        <v>439</v>
      </c>
      <c r="W54">
        <v>487</v>
      </c>
      <c r="X54">
        <v>490</v>
      </c>
      <c r="Y54">
        <v>439</v>
      </c>
      <c r="Z54">
        <v>487</v>
      </c>
      <c r="AA54">
        <v>488</v>
      </c>
      <c r="AB54">
        <v>441</v>
      </c>
      <c r="AC54">
        <v>487</v>
      </c>
      <c r="AD54">
        <v>486</v>
      </c>
      <c r="AE54">
        <v>439</v>
      </c>
      <c r="AF54">
        <v>487</v>
      </c>
      <c r="AG54">
        <v>486</v>
      </c>
      <c r="AH54">
        <v>439</v>
      </c>
      <c r="AI54">
        <v>487</v>
      </c>
    </row>
    <row r="55" spans="1:35" x14ac:dyDescent="0.45">
      <c r="A55">
        <v>490</v>
      </c>
      <c r="B55">
        <v>512</v>
      </c>
      <c r="C55">
        <v>495</v>
      </c>
      <c r="D55">
        <v>512</v>
      </c>
      <c r="E55">
        <v>499</v>
      </c>
      <c r="F55">
        <v>508</v>
      </c>
      <c r="G55">
        <v>480</v>
      </c>
      <c r="H55">
        <v>512</v>
      </c>
      <c r="I55">
        <v>481</v>
      </c>
      <c r="J55">
        <v>512</v>
      </c>
      <c r="K55">
        <v>487</v>
      </c>
      <c r="L55">
        <v>451</v>
      </c>
      <c r="M55">
        <v>486</v>
      </c>
      <c r="N55">
        <v>453</v>
      </c>
      <c r="O55">
        <v>488</v>
      </c>
      <c r="P55">
        <v>431</v>
      </c>
      <c r="Q55">
        <v>485</v>
      </c>
      <c r="R55">
        <v>451</v>
      </c>
      <c r="S55">
        <v>486</v>
      </c>
      <c r="T55">
        <v>451</v>
      </c>
      <c r="U55">
        <v>487</v>
      </c>
      <c r="V55">
        <v>430</v>
      </c>
      <c r="W55">
        <v>487</v>
      </c>
      <c r="X55">
        <v>481</v>
      </c>
      <c r="Y55">
        <v>430</v>
      </c>
      <c r="Z55">
        <v>487</v>
      </c>
      <c r="AA55">
        <v>485</v>
      </c>
      <c r="AB55">
        <v>411</v>
      </c>
      <c r="AC55">
        <v>487</v>
      </c>
      <c r="AD55">
        <v>484</v>
      </c>
      <c r="AE55">
        <v>430</v>
      </c>
      <c r="AF55">
        <v>487</v>
      </c>
      <c r="AG55">
        <v>484</v>
      </c>
      <c r="AH55">
        <v>430</v>
      </c>
      <c r="AI55">
        <v>487</v>
      </c>
    </row>
    <row r="56" spans="1:35" x14ac:dyDescent="0.45">
      <c r="A56">
        <v>499</v>
      </c>
      <c r="B56">
        <v>512</v>
      </c>
      <c r="C56">
        <v>495</v>
      </c>
      <c r="D56">
        <v>512</v>
      </c>
      <c r="E56">
        <v>502</v>
      </c>
      <c r="F56">
        <v>509</v>
      </c>
      <c r="G56">
        <v>481</v>
      </c>
      <c r="H56">
        <v>512</v>
      </c>
      <c r="I56">
        <v>479</v>
      </c>
      <c r="J56">
        <v>512</v>
      </c>
      <c r="K56">
        <v>488</v>
      </c>
      <c r="L56">
        <v>473</v>
      </c>
      <c r="M56">
        <v>487</v>
      </c>
      <c r="N56">
        <v>473</v>
      </c>
      <c r="O56">
        <v>484</v>
      </c>
      <c r="P56">
        <v>464</v>
      </c>
      <c r="Q56">
        <v>491</v>
      </c>
      <c r="R56">
        <v>473</v>
      </c>
      <c r="S56">
        <v>485</v>
      </c>
      <c r="T56">
        <v>473</v>
      </c>
      <c r="U56">
        <v>494</v>
      </c>
      <c r="V56">
        <v>469</v>
      </c>
      <c r="W56">
        <v>487</v>
      </c>
      <c r="X56">
        <v>494</v>
      </c>
      <c r="Y56">
        <v>469</v>
      </c>
      <c r="Z56">
        <v>487</v>
      </c>
      <c r="AA56">
        <v>475</v>
      </c>
      <c r="AB56">
        <v>448</v>
      </c>
      <c r="AC56">
        <v>487</v>
      </c>
      <c r="AD56">
        <v>481</v>
      </c>
      <c r="AE56">
        <v>469</v>
      </c>
      <c r="AF56">
        <v>487</v>
      </c>
      <c r="AG56">
        <v>481</v>
      </c>
      <c r="AH56">
        <v>469</v>
      </c>
      <c r="AI56">
        <v>487</v>
      </c>
    </row>
    <row r="57" spans="1:35" x14ac:dyDescent="0.45">
      <c r="A57">
        <v>490</v>
      </c>
      <c r="B57">
        <v>512</v>
      </c>
      <c r="C57">
        <v>498</v>
      </c>
      <c r="D57">
        <v>512</v>
      </c>
      <c r="E57">
        <v>490</v>
      </c>
      <c r="F57">
        <v>509</v>
      </c>
      <c r="G57">
        <v>479</v>
      </c>
      <c r="H57">
        <v>512</v>
      </c>
      <c r="I57">
        <v>482</v>
      </c>
      <c r="J57">
        <v>512</v>
      </c>
      <c r="K57">
        <v>481</v>
      </c>
      <c r="L57">
        <v>481</v>
      </c>
      <c r="M57">
        <v>487</v>
      </c>
      <c r="N57">
        <v>481</v>
      </c>
      <c r="O57">
        <v>479</v>
      </c>
      <c r="P57">
        <v>479</v>
      </c>
      <c r="Q57">
        <v>484</v>
      </c>
      <c r="R57">
        <v>481</v>
      </c>
      <c r="S57">
        <v>483</v>
      </c>
      <c r="T57">
        <v>481</v>
      </c>
      <c r="U57">
        <v>485</v>
      </c>
      <c r="V57">
        <v>469</v>
      </c>
      <c r="W57">
        <v>487</v>
      </c>
      <c r="X57">
        <v>485</v>
      </c>
      <c r="Y57">
        <v>469</v>
      </c>
      <c r="Z57">
        <v>487</v>
      </c>
      <c r="AA57">
        <v>484</v>
      </c>
      <c r="AB57">
        <v>463</v>
      </c>
      <c r="AC57">
        <v>487</v>
      </c>
      <c r="AD57">
        <v>485</v>
      </c>
      <c r="AE57">
        <v>469</v>
      </c>
      <c r="AF57">
        <v>487</v>
      </c>
      <c r="AG57">
        <v>485</v>
      </c>
      <c r="AH57">
        <v>469</v>
      </c>
      <c r="AI57">
        <v>487</v>
      </c>
    </row>
    <row r="58" spans="1:35" x14ac:dyDescent="0.45">
      <c r="A58">
        <v>488</v>
      </c>
      <c r="B58">
        <v>512</v>
      </c>
      <c r="C58">
        <v>485</v>
      </c>
      <c r="D58">
        <v>512</v>
      </c>
      <c r="E58">
        <v>494</v>
      </c>
      <c r="F58">
        <v>510</v>
      </c>
      <c r="G58">
        <v>479</v>
      </c>
      <c r="H58">
        <v>512</v>
      </c>
      <c r="I58">
        <v>482</v>
      </c>
      <c r="J58">
        <v>512</v>
      </c>
      <c r="K58">
        <v>483</v>
      </c>
      <c r="L58">
        <v>487</v>
      </c>
      <c r="M58">
        <v>491</v>
      </c>
      <c r="N58">
        <v>487</v>
      </c>
      <c r="O58">
        <v>485</v>
      </c>
      <c r="P58">
        <v>480</v>
      </c>
      <c r="Q58">
        <v>488</v>
      </c>
      <c r="R58">
        <v>487</v>
      </c>
      <c r="S58">
        <v>484</v>
      </c>
      <c r="T58">
        <v>487</v>
      </c>
      <c r="U58">
        <v>483</v>
      </c>
      <c r="V58">
        <v>471</v>
      </c>
      <c r="W58">
        <v>487</v>
      </c>
      <c r="X58">
        <v>488</v>
      </c>
      <c r="Y58">
        <v>471</v>
      </c>
      <c r="Z58">
        <v>487</v>
      </c>
      <c r="AA58">
        <v>495</v>
      </c>
      <c r="AB58">
        <v>466</v>
      </c>
      <c r="AC58">
        <v>487</v>
      </c>
      <c r="AD58">
        <v>479</v>
      </c>
      <c r="AE58">
        <v>471</v>
      </c>
      <c r="AF58">
        <v>487</v>
      </c>
      <c r="AG58">
        <v>479</v>
      </c>
      <c r="AH58">
        <v>471</v>
      </c>
      <c r="AI58">
        <v>487</v>
      </c>
    </row>
    <row r="59" spans="1:35" x14ac:dyDescent="0.45">
      <c r="A59">
        <v>499</v>
      </c>
      <c r="B59">
        <v>512</v>
      </c>
      <c r="C59">
        <v>502</v>
      </c>
      <c r="D59">
        <v>512</v>
      </c>
      <c r="E59">
        <v>497</v>
      </c>
      <c r="F59">
        <v>509</v>
      </c>
      <c r="G59">
        <v>481</v>
      </c>
      <c r="H59">
        <v>512</v>
      </c>
      <c r="I59">
        <v>479</v>
      </c>
      <c r="J59">
        <v>512</v>
      </c>
      <c r="K59">
        <v>487</v>
      </c>
      <c r="L59">
        <v>477</v>
      </c>
      <c r="M59">
        <v>491</v>
      </c>
      <c r="N59">
        <v>477</v>
      </c>
      <c r="O59">
        <v>491</v>
      </c>
      <c r="P59">
        <v>480</v>
      </c>
      <c r="Q59">
        <v>488</v>
      </c>
      <c r="R59">
        <v>477</v>
      </c>
      <c r="S59">
        <v>487</v>
      </c>
      <c r="T59">
        <v>477</v>
      </c>
      <c r="U59">
        <v>485</v>
      </c>
      <c r="V59">
        <v>474</v>
      </c>
      <c r="W59">
        <v>487</v>
      </c>
      <c r="X59">
        <v>481</v>
      </c>
      <c r="Y59">
        <v>474</v>
      </c>
      <c r="Z59">
        <v>487</v>
      </c>
      <c r="AA59">
        <v>480</v>
      </c>
      <c r="AB59">
        <v>471</v>
      </c>
      <c r="AC59">
        <v>487</v>
      </c>
      <c r="AD59">
        <v>485</v>
      </c>
      <c r="AE59">
        <v>474</v>
      </c>
      <c r="AF59">
        <v>487</v>
      </c>
      <c r="AG59">
        <v>485</v>
      </c>
      <c r="AH59">
        <v>474</v>
      </c>
      <c r="AI59">
        <v>487</v>
      </c>
    </row>
    <row r="60" spans="1:35" x14ac:dyDescent="0.45">
      <c r="A60">
        <v>497</v>
      </c>
      <c r="B60">
        <v>512</v>
      </c>
      <c r="C60">
        <v>491</v>
      </c>
      <c r="D60">
        <v>512</v>
      </c>
      <c r="E60">
        <v>499</v>
      </c>
      <c r="F60">
        <v>510</v>
      </c>
      <c r="G60">
        <v>482</v>
      </c>
      <c r="H60">
        <v>512</v>
      </c>
      <c r="I60">
        <v>479</v>
      </c>
      <c r="J60">
        <v>512</v>
      </c>
      <c r="K60">
        <v>490</v>
      </c>
      <c r="L60">
        <v>477</v>
      </c>
      <c r="M60">
        <v>485</v>
      </c>
      <c r="N60">
        <v>477</v>
      </c>
      <c r="O60">
        <v>488</v>
      </c>
      <c r="P60">
        <v>474</v>
      </c>
      <c r="Q60">
        <v>489</v>
      </c>
      <c r="R60">
        <v>477</v>
      </c>
      <c r="S60">
        <v>489</v>
      </c>
      <c r="T60">
        <v>477</v>
      </c>
      <c r="U60">
        <v>485</v>
      </c>
      <c r="V60">
        <v>458</v>
      </c>
      <c r="W60">
        <v>487</v>
      </c>
      <c r="X60">
        <v>488</v>
      </c>
      <c r="Y60">
        <v>458</v>
      </c>
      <c r="Z60">
        <v>487</v>
      </c>
      <c r="AA60">
        <v>485</v>
      </c>
      <c r="AB60">
        <v>453</v>
      </c>
      <c r="AC60">
        <v>487</v>
      </c>
      <c r="AD60">
        <v>480</v>
      </c>
      <c r="AE60">
        <v>458</v>
      </c>
      <c r="AF60">
        <v>487</v>
      </c>
      <c r="AG60">
        <v>480</v>
      </c>
      <c r="AH60">
        <v>458</v>
      </c>
      <c r="AI60">
        <v>487</v>
      </c>
    </row>
    <row r="61" spans="1:35" x14ac:dyDescent="0.45">
      <c r="A61">
        <v>500</v>
      </c>
      <c r="B61">
        <v>512</v>
      </c>
      <c r="C61">
        <v>491</v>
      </c>
      <c r="D61">
        <v>512</v>
      </c>
      <c r="E61">
        <v>502</v>
      </c>
      <c r="F61">
        <v>507</v>
      </c>
      <c r="G61">
        <v>482</v>
      </c>
      <c r="H61">
        <v>512</v>
      </c>
      <c r="I61">
        <v>479</v>
      </c>
      <c r="J61">
        <v>512</v>
      </c>
      <c r="K61">
        <v>481</v>
      </c>
      <c r="L61">
        <v>479</v>
      </c>
      <c r="M61">
        <v>487</v>
      </c>
      <c r="N61">
        <v>479</v>
      </c>
      <c r="O61">
        <v>484</v>
      </c>
      <c r="P61">
        <v>458</v>
      </c>
      <c r="Q61">
        <v>479</v>
      </c>
      <c r="R61">
        <v>479</v>
      </c>
      <c r="S61">
        <v>487</v>
      </c>
      <c r="T61">
        <v>479</v>
      </c>
      <c r="U61">
        <v>479</v>
      </c>
      <c r="V61">
        <v>468</v>
      </c>
      <c r="W61">
        <v>487</v>
      </c>
      <c r="X61">
        <v>479</v>
      </c>
      <c r="Y61">
        <v>468</v>
      </c>
      <c r="Z61">
        <v>487</v>
      </c>
      <c r="AA61">
        <v>488</v>
      </c>
      <c r="AB61">
        <v>463</v>
      </c>
      <c r="AC61">
        <v>487</v>
      </c>
      <c r="AD61">
        <v>489</v>
      </c>
      <c r="AE61">
        <v>468</v>
      </c>
      <c r="AF61">
        <v>487</v>
      </c>
      <c r="AG61">
        <v>489</v>
      </c>
      <c r="AH61">
        <v>468</v>
      </c>
      <c r="AI61">
        <v>487</v>
      </c>
    </row>
    <row r="62" spans="1:35" x14ac:dyDescent="0.45">
      <c r="A62">
        <v>500</v>
      </c>
      <c r="B62">
        <v>512</v>
      </c>
      <c r="C62">
        <v>494</v>
      </c>
      <c r="D62">
        <v>512</v>
      </c>
      <c r="E62">
        <v>501</v>
      </c>
      <c r="F62">
        <v>508</v>
      </c>
      <c r="G62">
        <v>485</v>
      </c>
      <c r="H62">
        <v>512</v>
      </c>
      <c r="I62">
        <v>476</v>
      </c>
      <c r="J62">
        <v>512</v>
      </c>
      <c r="K62">
        <v>483</v>
      </c>
      <c r="L62">
        <v>466</v>
      </c>
      <c r="M62">
        <v>492</v>
      </c>
      <c r="N62">
        <v>464</v>
      </c>
      <c r="O62">
        <v>494</v>
      </c>
      <c r="P62">
        <v>467</v>
      </c>
      <c r="Q62">
        <v>486</v>
      </c>
      <c r="R62">
        <v>464</v>
      </c>
      <c r="S62">
        <v>486</v>
      </c>
      <c r="T62">
        <v>464</v>
      </c>
      <c r="U62">
        <v>489</v>
      </c>
      <c r="V62">
        <v>455</v>
      </c>
      <c r="W62">
        <v>487</v>
      </c>
      <c r="X62">
        <v>478</v>
      </c>
      <c r="Y62">
        <v>455</v>
      </c>
      <c r="Z62">
        <v>487</v>
      </c>
      <c r="AA62">
        <v>483</v>
      </c>
      <c r="AB62">
        <v>454</v>
      </c>
      <c r="AC62">
        <v>487</v>
      </c>
      <c r="AD62">
        <v>484</v>
      </c>
      <c r="AE62">
        <v>455</v>
      </c>
      <c r="AF62">
        <v>487</v>
      </c>
      <c r="AG62">
        <v>484</v>
      </c>
      <c r="AH62">
        <v>455</v>
      </c>
      <c r="AI62">
        <v>487</v>
      </c>
    </row>
    <row r="63" spans="1:35" x14ac:dyDescent="0.45">
      <c r="A63">
        <v>498</v>
      </c>
      <c r="B63">
        <v>512</v>
      </c>
      <c r="C63">
        <v>495</v>
      </c>
      <c r="D63">
        <v>512</v>
      </c>
      <c r="E63">
        <v>502</v>
      </c>
      <c r="F63">
        <v>509</v>
      </c>
      <c r="G63">
        <v>478</v>
      </c>
      <c r="H63">
        <v>512</v>
      </c>
      <c r="I63">
        <v>479</v>
      </c>
      <c r="J63">
        <v>512</v>
      </c>
      <c r="K63">
        <v>483</v>
      </c>
      <c r="L63">
        <v>479</v>
      </c>
      <c r="M63">
        <v>486</v>
      </c>
      <c r="N63">
        <v>479</v>
      </c>
      <c r="O63">
        <v>483</v>
      </c>
      <c r="P63">
        <v>480</v>
      </c>
      <c r="Q63">
        <v>487</v>
      </c>
      <c r="R63">
        <v>479</v>
      </c>
      <c r="S63">
        <v>489</v>
      </c>
      <c r="T63">
        <v>479</v>
      </c>
      <c r="U63">
        <v>483</v>
      </c>
      <c r="V63">
        <v>478</v>
      </c>
      <c r="W63">
        <v>487</v>
      </c>
      <c r="X63">
        <v>483</v>
      </c>
      <c r="Y63">
        <v>478</v>
      </c>
      <c r="Z63">
        <v>487</v>
      </c>
      <c r="AA63">
        <v>490</v>
      </c>
      <c r="AB63">
        <v>487</v>
      </c>
      <c r="AC63">
        <v>487</v>
      </c>
      <c r="AD63">
        <v>491</v>
      </c>
      <c r="AE63">
        <v>478</v>
      </c>
      <c r="AF63">
        <v>487</v>
      </c>
      <c r="AG63">
        <v>491</v>
      </c>
      <c r="AH63">
        <v>478</v>
      </c>
      <c r="AI63">
        <v>487</v>
      </c>
    </row>
    <row r="64" spans="1:35" x14ac:dyDescent="0.45">
      <c r="A64">
        <v>492</v>
      </c>
      <c r="B64">
        <v>512</v>
      </c>
      <c r="C64">
        <v>492</v>
      </c>
      <c r="D64">
        <v>512</v>
      </c>
      <c r="E64">
        <v>489</v>
      </c>
      <c r="F64">
        <v>510</v>
      </c>
      <c r="G64">
        <v>478</v>
      </c>
      <c r="H64">
        <v>512</v>
      </c>
      <c r="I64">
        <v>479</v>
      </c>
      <c r="J64">
        <v>512</v>
      </c>
      <c r="K64">
        <v>488</v>
      </c>
      <c r="L64">
        <v>469</v>
      </c>
      <c r="M64">
        <v>488</v>
      </c>
      <c r="N64">
        <v>469</v>
      </c>
      <c r="O64">
        <v>483</v>
      </c>
      <c r="P64">
        <v>477</v>
      </c>
      <c r="Q64">
        <v>487</v>
      </c>
      <c r="R64">
        <v>469</v>
      </c>
      <c r="S64">
        <v>486</v>
      </c>
      <c r="T64">
        <v>469</v>
      </c>
      <c r="U64">
        <v>487</v>
      </c>
      <c r="V64">
        <v>470</v>
      </c>
      <c r="W64">
        <v>487</v>
      </c>
      <c r="X64">
        <v>480</v>
      </c>
      <c r="Y64">
        <v>470</v>
      </c>
      <c r="Z64">
        <v>487</v>
      </c>
      <c r="AA64">
        <v>481</v>
      </c>
      <c r="AB64">
        <v>461</v>
      </c>
      <c r="AC64">
        <v>487</v>
      </c>
      <c r="AD64">
        <v>485</v>
      </c>
      <c r="AE64">
        <v>470</v>
      </c>
      <c r="AF64">
        <v>487</v>
      </c>
      <c r="AG64">
        <v>485</v>
      </c>
      <c r="AH64">
        <v>470</v>
      </c>
      <c r="AI64">
        <v>487</v>
      </c>
    </row>
    <row r="65" spans="1:35" x14ac:dyDescent="0.45">
      <c r="A65">
        <v>492</v>
      </c>
      <c r="B65">
        <v>512</v>
      </c>
      <c r="C65">
        <v>498</v>
      </c>
      <c r="D65">
        <v>512</v>
      </c>
      <c r="E65">
        <v>498</v>
      </c>
      <c r="F65">
        <v>508</v>
      </c>
      <c r="G65">
        <v>481</v>
      </c>
      <c r="H65">
        <v>512</v>
      </c>
      <c r="I65">
        <v>475</v>
      </c>
      <c r="J65">
        <v>512</v>
      </c>
      <c r="K65">
        <v>485</v>
      </c>
      <c r="L65">
        <v>471</v>
      </c>
      <c r="M65">
        <v>484</v>
      </c>
      <c r="N65">
        <v>471</v>
      </c>
      <c r="O65">
        <v>482</v>
      </c>
      <c r="P65">
        <v>453</v>
      </c>
      <c r="Q65">
        <v>488</v>
      </c>
      <c r="R65">
        <v>471</v>
      </c>
      <c r="S65">
        <v>486</v>
      </c>
      <c r="T65">
        <v>471</v>
      </c>
      <c r="U65">
        <v>490</v>
      </c>
      <c r="V65">
        <v>450</v>
      </c>
      <c r="W65">
        <v>487</v>
      </c>
      <c r="X65">
        <v>487</v>
      </c>
      <c r="Y65">
        <v>450</v>
      </c>
      <c r="Z65">
        <v>487</v>
      </c>
      <c r="AA65">
        <v>479</v>
      </c>
      <c r="AB65">
        <v>458</v>
      </c>
      <c r="AC65">
        <v>487</v>
      </c>
      <c r="AD65">
        <v>483</v>
      </c>
      <c r="AE65">
        <v>450</v>
      </c>
      <c r="AF65">
        <v>487</v>
      </c>
      <c r="AG65">
        <v>483</v>
      </c>
      <c r="AH65">
        <v>450</v>
      </c>
      <c r="AI65">
        <v>487</v>
      </c>
    </row>
    <row r="66" spans="1:35" x14ac:dyDescent="0.45">
      <c r="A66">
        <v>497</v>
      </c>
      <c r="B66">
        <v>512</v>
      </c>
      <c r="C66">
        <v>495</v>
      </c>
      <c r="D66">
        <v>512</v>
      </c>
      <c r="E66">
        <v>497</v>
      </c>
      <c r="F66">
        <v>509</v>
      </c>
      <c r="G66">
        <v>484</v>
      </c>
      <c r="H66">
        <v>512</v>
      </c>
      <c r="I66">
        <v>477</v>
      </c>
      <c r="J66">
        <v>512</v>
      </c>
      <c r="K66">
        <v>481</v>
      </c>
      <c r="L66">
        <v>458</v>
      </c>
      <c r="M66">
        <v>500</v>
      </c>
      <c r="N66">
        <v>455</v>
      </c>
      <c r="O66">
        <v>487</v>
      </c>
      <c r="P66">
        <v>460</v>
      </c>
      <c r="Q66">
        <v>490</v>
      </c>
      <c r="R66">
        <v>458</v>
      </c>
      <c r="S66">
        <v>488</v>
      </c>
      <c r="T66">
        <v>458</v>
      </c>
      <c r="U66">
        <v>487</v>
      </c>
      <c r="V66">
        <v>440</v>
      </c>
      <c r="W66">
        <v>487</v>
      </c>
      <c r="X66">
        <v>477</v>
      </c>
      <c r="Y66">
        <v>440</v>
      </c>
      <c r="Z66">
        <v>487</v>
      </c>
      <c r="AA66">
        <v>482</v>
      </c>
      <c r="AB66">
        <v>440</v>
      </c>
      <c r="AC66">
        <v>487</v>
      </c>
      <c r="AD66">
        <v>485</v>
      </c>
      <c r="AE66">
        <v>440</v>
      </c>
      <c r="AF66">
        <v>487</v>
      </c>
      <c r="AG66">
        <v>485</v>
      </c>
      <c r="AH66">
        <v>440</v>
      </c>
      <c r="AI66">
        <v>487</v>
      </c>
    </row>
    <row r="67" spans="1:35" x14ac:dyDescent="0.45">
      <c r="A67">
        <v>497</v>
      </c>
      <c r="B67">
        <v>512</v>
      </c>
      <c r="C67">
        <v>500</v>
      </c>
      <c r="D67">
        <v>512</v>
      </c>
      <c r="E67">
        <v>493</v>
      </c>
      <c r="F67">
        <v>509</v>
      </c>
      <c r="G67">
        <v>483</v>
      </c>
      <c r="H67">
        <v>512</v>
      </c>
      <c r="I67">
        <v>475</v>
      </c>
      <c r="J67">
        <v>512</v>
      </c>
      <c r="K67">
        <v>488</v>
      </c>
      <c r="L67">
        <v>471</v>
      </c>
      <c r="M67">
        <v>483</v>
      </c>
      <c r="N67">
        <v>471</v>
      </c>
      <c r="O67">
        <v>488</v>
      </c>
      <c r="P67">
        <v>464</v>
      </c>
      <c r="Q67">
        <v>487</v>
      </c>
      <c r="R67">
        <v>471</v>
      </c>
      <c r="S67">
        <v>485</v>
      </c>
      <c r="T67">
        <v>471</v>
      </c>
      <c r="U67">
        <v>488</v>
      </c>
      <c r="V67">
        <v>462</v>
      </c>
      <c r="W67">
        <v>487</v>
      </c>
      <c r="X67">
        <v>491</v>
      </c>
      <c r="Y67">
        <v>462</v>
      </c>
      <c r="Z67">
        <v>487</v>
      </c>
      <c r="AA67">
        <v>488</v>
      </c>
      <c r="AB67">
        <v>463</v>
      </c>
      <c r="AC67">
        <v>487</v>
      </c>
      <c r="AD67">
        <v>492</v>
      </c>
      <c r="AE67">
        <v>462</v>
      </c>
      <c r="AF67">
        <v>487</v>
      </c>
      <c r="AG67">
        <v>492</v>
      </c>
      <c r="AH67">
        <v>462</v>
      </c>
      <c r="AI67">
        <v>487</v>
      </c>
    </row>
    <row r="68" spans="1:35" x14ac:dyDescent="0.45">
      <c r="A68">
        <v>497</v>
      </c>
      <c r="B68">
        <v>512</v>
      </c>
      <c r="C68">
        <v>493</v>
      </c>
      <c r="D68">
        <v>512</v>
      </c>
      <c r="E68">
        <v>501</v>
      </c>
      <c r="F68">
        <v>508</v>
      </c>
      <c r="G68">
        <v>471</v>
      </c>
      <c r="H68">
        <v>512</v>
      </c>
      <c r="I68">
        <v>477</v>
      </c>
      <c r="J68">
        <v>512</v>
      </c>
      <c r="K68">
        <v>492</v>
      </c>
      <c r="L68">
        <v>473</v>
      </c>
      <c r="M68">
        <v>482</v>
      </c>
      <c r="N68">
        <v>478</v>
      </c>
      <c r="O68">
        <v>484</v>
      </c>
      <c r="P68">
        <v>472</v>
      </c>
      <c r="Q68">
        <v>481</v>
      </c>
      <c r="R68">
        <v>478</v>
      </c>
      <c r="S68">
        <v>480</v>
      </c>
      <c r="T68">
        <v>478</v>
      </c>
      <c r="U68">
        <v>485</v>
      </c>
      <c r="V68">
        <v>468</v>
      </c>
      <c r="W68">
        <v>487</v>
      </c>
      <c r="X68">
        <v>487</v>
      </c>
      <c r="Y68">
        <v>468</v>
      </c>
      <c r="Z68">
        <v>487</v>
      </c>
      <c r="AA68">
        <v>484</v>
      </c>
      <c r="AB68">
        <v>458</v>
      </c>
      <c r="AC68">
        <v>487</v>
      </c>
      <c r="AD68">
        <v>489</v>
      </c>
      <c r="AE68">
        <v>468</v>
      </c>
      <c r="AF68">
        <v>487</v>
      </c>
      <c r="AG68">
        <v>489</v>
      </c>
      <c r="AH68">
        <v>468</v>
      </c>
      <c r="AI68">
        <v>487</v>
      </c>
    </row>
    <row r="69" spans="1:35" x14ac:dyDescent="0.45">
      <c r="A69">
        <v>499</v>
      </c>
      <c r="B69">
        <v>512</v>
      </c>
      <c r="C69">
        <v>497</v>
      </c>
      <c r="D69">
        <v>512</v>
      </c>
      <c r="E69">
        <v>500</v>
      </c>
      <c r="F69">
        <v>510</v>
      </c>
      <c r="G69">
        <v>476</v>
      </c>
      <c r="H69">
        <v>512</v>
      </c>
      <c r="I69">
        <v>484</v>
      </c>
      <c r="J69">
        <v>512</v>
      </c>
      <c r="K69">
        <v>493</v>
      </c>
      <c r="L69">
        <v>462</v>
      </c>
      <c r="M69">
        <v>491</v>
      </c>
      <c r="N69">
        <v>462</v>
      </c>
      <c r="O69">
        <v>484</v>
      </c>
      <c r="P69">
        <v>451</v>
      </c>
      <c r="Q69">
        <v>483</v>
      </c>
      <c r="R69">
        <v>462</v>
      </c>
      <c r="S69">
        <v>484</v>
      </c>
      <c r="T69">
        <v>462</v>
      </c>
      <c r="U69">
        <v>481</v>
      </c>
      <c r="V69">
        <v>426</v>
      </c>
      <c r="W69">
        <v>487</v>
      </c>
      <c r="X69">
        <v>486</v>
      </c>
      <c r="Y69">
        <v>426</v>
      </c>
      <c r="Z69">
        <v>487</v>
      </c>
      <c r="AA69">
        <v>497</v>
      </c>
      <c r="AB69">
        <v>413</v>
      </c>
      <c r="AC69">
        <v>488</v>
      </c>
      <c r="AD69">
        <v>486</v>
      </c>
      <c r="AE69">
        <v>426</v>
      </c>
      <c r="AF69">
        <v>487</v>
      </c>
      <c r="AG69">
        <v>486</v>
      </c>
      <c r="AH69">
        <v>426</v>
      </c>
      <c r="AI69">
        <v>487</v>
      </c>
    </row>
    <row r="70" spans="1:35" x14ac:dyDescent="0.45">
      <c r="A70">
        <v>491</v>
      </c>
      <c r="B70">
        <v>512</v>
      </c>
      <c r="C70">
        <v>492</v>
      </c>
      <c r="D70">
        <v>512</v>
      </c>
      <c r="E70">
        <v>494</v>
      </c>
      <c r="F70">
        <v>503</v>
      </c>
      <c r="G70">
        <v>481</v>
      </c>
      <c r="H70">
        <v>512</v>
      </c>
      <c r="I70">
        <v>483</v>
      </c>
      <c r="J70">
        <v>512</v>
      </c>
      <c r="K70">
        <v>488</v>
      </c>
      <c r="L70">
        <v>461</v>
      </c>
      <c r="M70">
        <v>489</v>
      </c>
      <c r="N70">
        <v>461</v>
      </c>
      <c r="O70">
        <v>483</v>
      </c>
      <c r="P70">
        <v>436</v>
      </c>
      <c r="Q70">
        <v>483</v>
      </c>
      <c r="R70">
        <v>465</v>
      </c>
      <c r="S70">
        <v>488</v>
      </c>
      <c r="T70">
        <v>465</v>
      </c>
      <c r="U70">
        <v>485</v>
      </c>
      <c r="V70">
        <v>411</v>
      </c>
      <c r="W70">
        <v>487</v>
      </c>
      <c r="X70">
        <v>484</v>
      </c>
      <c r="Y70">
        <v>411</v>
      </c>
      <c r="Z70">
        <v>487</v>
      </c>
      <c r="AA70">
        <v>487</v>
      </c>
      <c r="AB70">
        <v>407</v>
      </c>
      <c r="AC70">
        <v>487</v>
      </c>
      <c r="AD70">
        <v>479</v>
      </c>
      <c r="AE70">
        <v>411</v>
      </c>
      <c r="AF70">
        <v>487</v>
      </c>
      <c r="AG70">
        <v>479</v>
      </c>
      <c r="AH70">
        <v>411</v>
      </c>
      <c r="AI70">
        <v>487</v>
      </c>
    </row>
    <row r="71" spans="1:35" x14ac:dyDescent="0.45">
      <c r="A71">
        <v>492</v>
      </c>
      <c r="B71">
        <v>512</v>
      </c>
      <c r="C71">
        <v>491</v>
      </c>
      <c r="D71">
        <v>512</v>
      </c>
      <c r="E71">
        <v>494</v>
      </c>
      <c r="F71">
        <v>509</v>
      </c>
      <c r="G71">
        <v>482</v>
      </c>
      <c r="H71">
        <v>512</v>
      </c>
      <c r="I71">
        <v>479</v>
      </c>
      <c r="J71">
        <v>512</v>
      </c>
      <c r="K71">
        <v>494</v>
      </c>
      <c r="L71">
        <v>476</v>
      </c>
      <c r="M71">
        <v>485</v>
      </c>
      <c r="N71">
        <v>474</v>
      </c>
      <c r="O71">
        <v>487</v>
      </c>
      <c r="P71">
        <v>461</v>
      </c>
      <c r="Q71">
        <v>485</v>
      </c>
      <c r="R71">
        <v>476</v>
      </c>
      <c r="S71">
        <v>483</v>
      </c>
      <c r="T71">
        <v>476</v>
      </c>
      <c r="U71">
        <v>487</v>
      </c>
      <c r="V71">
        <v>461</v>
      </c>
      <c r="W71">
        <v>487</v>
      </c>
      <c r="X71">
        <v>487</v>
      </c>
      <c r="Y71">
        <v>461</v>
      </c>
      <c r="Z71">
        <v>487</v>
      </c>
      <c r="AA71">
        <v>480</v>
      </c>
      <c r="AB71">
        <v>459</v>
      </c>
      <c r="AC71">
        <v>487</v>
      </c>
      <c r="AD71">
        <v>486</v>
      </c>
      <c r="AE71">
        <v>461</v>
      </c>
      <c r="AF71">
        <v>487</v>
      </c>
      <c r="AG71">
        <v>486</v>
      </c>
      <c r="AH71">
        <v>461</v>
      </c>
      <c r="AI71">
        <v>487</v>
      </c>
    </row>
    <row r="72" spans="1:35" x14ac:dyDescent="0.45">
      <c r="A72">
        <v>498</v>
      </c>
      <c r="B72">
        <v>512</v>
      </c>
      <c r="C72">
        <v>492</v>
      </c>
      <c r="D72">
        <v>512</v>
      </c>
      <c r="E72">
        <v>500</v>
      </c>
      <c r="F72">
        <v>510</v>
      </c>
      <c r="G72">
        <v>483</v>
      </c>
      <c r="H72">
        <v>512</v>
      </c>
      <c r="I72">
        <v>479</v>
      </c>
      <c r="J72">
        <v>512</v>
      </c>
      <c r="K72">
        <v>487</v>
      </c>
      <c r="L72">
        <v>479</v>
      </c>
      <c r="M72">
        <v>480</v>
      </c>
      <c r="N72">
        <v>479</v>
      </c>
      <c r="O72">
        <v>483</v>
      </c>
      <c r="P72">
        <v>483</v>
      </c>
      <c r="Q72">
        <v>486</v>
      </c>
      <c r="R72">
        <v>479</v>
      </c>
      <c r="S72">
        <v>492</v>
      </c>
      <c r="T72">
        <v>479</v>
      </c>
      <c r="U72">
        <v>493</v>
      </c>
      <c r="V72">
        <v>476</v>
      </c>
      <c r="W72">
        <v>487</v>
      </c>
      <c r="X72">
        <v>485</v>
      </c>
      <c r="Y72">
        <v>476</v>
      </c>
      <c r="Z72">
        <v>487</v>
      </c>
      <c r="AA72">
        <v>483</v>
      </c>
      <c r="AB72">
        <v>459</v>
      </c>
      <c r="AC72">
        <v>487</v>
      </c>
      <c r="AD72">
        <v>492</v>
      </c>
      <c r="AE72">
        <v>476</v>
      </c>
      <c r="AF72">
        <v>487</v>
      </c>
      <c r="AG72">
        <v>492</v>
      </c>
      <c r="AH72">
        <v>476</v>
      </c>
      <c r="AI72">
        <v>487</v>
      </c>
    </row>
    <row r="73" spans="1:35" x14ac:dyDescent="0.45">
      <c r="A73">
        <v>489</v>
      </c>
      <c r="B73">
        <v>512</v>
      </c>
      <c r="C73">
        <v>486</v>
      </c>
      <c r="D73">
        <v>512</v>
      </c>
      <c r="E73">
        <v>495</v>
      </c>
      <c r="F73">
        <v>509</v>
      </c>
      <c r="G73">
        <v>484</v>
      </c>
      <c r="H73">
        <v>512</v>
      </c>
      <c r="I73">
        <v>483</v>
      </c>
      <c r="J73">
        <v>512</v>
      </c>
      <c r="K73">
        <v>487</v>
      </c>
      <c r="L73">
        <v>473</v>
      </c>
      <c r="M73">
        <v>489</v>
      </c>
      <c r="N73">
        <v>473</v>
      </c>
      <c r="O73">
        <v>494</v>
      </c>
      <c r="P73">
        <v>475</v>
      </c>
      <c r="Q73">
        <v>485</v>
      </c>
      <c r="R73">
        <v>473</v>
      </c>
      <c r="S73">
        <v>488</v>
      </c>
      <c r="T73">
        <v>473</v>
      </c>
      <c r="U73">
        <v>488</v>
      </c>
      <c r="V73">
        <v>456</v>
      </c>
      <c r="W73">
        <v>487</v>
      </c>
      <c r="X73">
        <v>490</v>
      </c>
      <c r="Y73">
        <v>456</v>
      </c>
      <c r="Z73">
        <v>487</v>
      </c>
      <c r="AA73">
        <v>484</v>
      </c>
      <c r="AB73">
        <v>449</v>
      </c>
      <c r="AC73">
        <v>487</v>
      </c>
      <c r="AD73">
        <v>481</v>
      </c>
      <c r="AE73">
        <v>456</v>
      </c>
      <c r="AF73">
        <v>487</v>
      </c>
      <c r="AG73">
        <v>481</v>
      </c>
      <c r="AH73">
        <v>456</v>
      </c>
      <c r="AI73">
        <v>487</v>
      </c>
    </row>
    <row r="74" spans="1:35" x14ac:dyDescent="0.45">
      <c r="A74">
        <v>504</v>
      </c>
      <c r="B74">
        <v>512</v>
      </c>
      <c r="C74">
        <v>501</v>
      </c>
      <c r="D74">
        <v>512</v>
      </c>
      <c r="E74">
        <v>504</v>
      </c>
      <c r="F74">
        <v>510</v>
      </c>
      <c r="G74">
        <v>477</v>
      </c>
      <c r="H74">
        <v>512</v>
      </c>
      <c r="I74">
        <v>482</v>
      </c>
      <c r="J74">
        <v>512</v>
      </c>
      <c r="K74">
        <v>491</v>
      </c>
      <c r="L74">
        <v>471</v>
      </c>
      <c r="M74">
        <v>489</v>
      </c>
      <c r="N74">
        <v>471</v>
      </c>
      <c r="O74">
        <v>478</v>
      </c>
      <c r="P74">
        <v>485</v>
      </c>
      <c r="Q74">
        <v>487</v>
      </c>
      <c r="R74">
        <v>471</v>
      </c>
      <c r="S74">
        <v>487</v>
      </c>
      <c r="T74">
        <v>471</v>
      </c>
      <c r="U74">
        <v>476</v>
      </c>
      <c r="V74">
        <v>479</v>
      </c>
      <c r="W74">
        <v>487</v>
      </c>
      <c r="X74">
        <v>481</v>
      </c>
      <c r="Y74">
        <v>479</v>
      </c>
      <c r="Z74">
        <v>487</v>
      </c>
      <c r="AA74">
        <v>487</v>
      </c>
      <c r="AB74">
        <v>480</v>
      </c>
      <c r="AC74">
        <v>487</v>
      </c>
      <c r="AD74">
        <v>478</v>
      </c>
      <c r="AE74">
        <v>479</v>
      </c>
      <c r="AF74">
        <v>487</v>
      </c>
      <c r="AG74">
        <v>478</v>
      </c>
      <c r="AH74">
        <v>479</v>
      </c>
      <c r="AI74">
        <v>487</v>
      </c>
    </row>
    <row r="75" spans="1:35" x14ac:dyDescent="0.45">
      <c r="A75">
        <v>491</v>
      </c>
      <c r="B75">
        <v>512</v>
      </c>
      <c r="C75">
        <v>484</v>
      </c>
      <c r="D75">
        <v>512</v>
      </c>
      <c r="E75">
        <v>500</v>
      </c>
      <c r="F75">
        <v>509</v>
      </c>
      <c r="G75">
        <v>478</v>
      </c>
      <c r="H75">
        <v>512</v>
      </c>
      <c r="I75">
        <v>482</v>
      </c>
      <c r="J75">
        <v>512</v>
      </c>
      <c r="K75">
        <v>487</v>
      </c>
      <c r="L75">
        <v>472</v>
      </c>
      <c r="M75">
        <v>493</v>
      </c>
      <c r="N75">
        <v>472</v>
      </c>
      <c r="O75">
        <v>488</v>
      </c>
      <c r="P75">
        <v>470</v>
      </c>
      <c r="Q75">
        <v>487</v>
      </c>
      <c r="R75">
        <v>472</v>
      </c>
      <c r="S75">
        <v>488</v>
      </c>
      <c r="T75">
        <v>472</v>
      </c>
      <c r="U75">
        <v>485</v>
      </c>
      <c r="V75">
        <v>459</v>
      </c>
      <c r="W75">
        <v>487</v>
      </c>
      <c r="X75">
        <v>484</v>
      </c>
      <c r="Y75">
        <v>459</v>
      </c>
      <c r="Z75">
        <v>487</v>
      </c>
      <c r="AA75">
        <v>486</v>
      </c>
      <c r="AB75">
        <v>469</v>
      </c>
      <c r="AC75">
        <v>487</v>
      </c>
      <c r="AD75">
        <v>483</v>
      </c>
      <c r="AE75">
        <v>459</v>
      </c>
      <c r="AF75">
        <v>487</v>
      </c>
      <c r="AG75">
        <v>483</v>
      </c>
      <c r="AH75">
        <v>459</v>
      </c>
      <c r="AI75">
        <v>487</v>
      </c>
    </row>
    <row r="76" spans="1:35" x14ac:dyDescent="0.45">
      <c r="A76">
        <v>493</v>
      </c>
      <c r="B76">
        <v>512</v>
      </c>
      <c r="C76">
        <v>489</v>
      </c>
      <c r="D76">
        <v>512</v>
      </c>
      <c r="E76">
        <v>489</v>
      </c>
      <c r="F76">
        <v>509</v>
      </c>
      <c r="G76">
        <v>482</v>
      </c>
      <c r="H76">
        <v>512</v>
      </c>
      <c r="I76">
        <v>483</v>
      </c>
      <c r="J76">
        <v>512</v>
      </c>
      <c r="K76">
        <v>491</v>
      </c>
      <c r="L76">
        <v>477</v>
      </c>
      <c r="M76">
        <v>485</v>
      </c>
      <c r="N76">
        <v>477</v>
      </c>
      <c r="O76">
        <v>487</v>
      </c>
      <c r="P76">
        <v>485</v>
      </c>
      <c r="Q76">
        <v>490</v>
      </c>
      <c r="R76">
        <v>477</v>
      </c>
      <c r="S76">
        <v>491</v>
      </c>
      <c r="T76">
        <v>477</v>
      </c>
      <c r="U76">
        <v>482</v>
      </c>
      <c r="V76">
        <v>467</v>
      </c>
      <c r="W76">
        <v>487</v>
      </c>
      <c r="X76">
        <v>490</v>
      </c>
      <c r="Y76">
        <v>467</v>
      </c>
      <c r="Z76">
        <v>487</v>
      </c>
      <c r="AA76">
        <v>484</v>
      </c>
      <c r="AB76">
        <v>474</v>
      </c>
      <c r="AC76">
        <v>487</v>
      </c>
      <c r="AD76">
        <v>485</v>
      </c>
      <c r="AE76">
        <v>467</v>
      </c>
      <c r="AF76">
        <v>487</v>
      </c>
      <c r="AG76">
        <v>485</v>
      </c>
      <c r="AH76">
        <v>467</v>
      </c>
      <c r="AI76">
        <v>487</v>
      </c>
    </row>
    <row r="77" spans="1:35" x14ac:dyDescent="0.45">
      <c r="A77">
        <v>499</v>
      </c>
      <c r="B77">
        <v>512</v>
      </c>
      <c r="C77">
        <v>496</v>
      </c>
      <c r="D77">
        <v>512</v>
      </c>
      <c r="E77">
        <v>500</v>
      </c>
      <c r="F77">
        <v>509</v>
      </c>
      <c r="G77">
        <v>480</v>
      </c>
      <c r="H77">
        <v>512</v>
      </c>
      <c r="I77">
        <v>475</v>
      </c>
      <c r="J77">
        <v>512</v>
      </c>
      <c r="K77">
        <v>481</v>
      </c>
      <c r="L77">
        <v>470</v>
      </c>
      <c r="M77">
        <v>483</v>
      </c>
      <c r="N77">
        <v>470</v>
      </c>
      <c r="O77">
        <v>487</v>
      </c>
      <c r="P77">
        <v>472</v>
      </c>
      <c r="Q77">
        <v>492</v>
      </c>
      <c r="R77">
        <v>470</v>
      </c>
      <c r="S77">
        <v>492</v>
      </c>
      <c r="T77">
        <v>470</v>
      </c>
      <c r="U77">
        <v>485</v>
      </c>
      <c r="V77">
        <v>461</v>
      </c>
      <c r="W77">
        <v>487</v>
      </c>
      <c r="X77">
        <v>485</v>
      </c>
      <c r="Y77">
        <v>461</v>
      </c>
      <c r="Z77">
        <v>487</v>
      </c>
      <c r="AA77">
        <v>487</v>
      </c>
      <c r="AB77">
        <v>466</v>
      </c>
      <c r="AC77">
        <v>488</v>
      </c>
      <c r="AD77">
        <v>483</v>
      </c>
      <c r="AE77">
        <v>461</v>
      </c>
      <c r="AF77">
        <v>487</v>
      </c>
      <c r="AG77">
        <v>483</v>
      </c>
      <c r="AH77">
        <v>461</v>
      </c>
      <c r="AI77">
        <v>487</v>
      </c>
    </row>
    <row r="78" spans="1:35" x14ac:dyDescent="0.45">
      <c r="A78">
        <v>499</v>
      </c>
      <c r="B78">
        <v>512</v>
      </c>
      <c r="C78">
        <v>497</v>
      </c>
      <c r="D78">
        <v>512</v>
      </c>
      <c r="E78">
        <v>499</v>
      </c>
      <c r="F78">
        <v>510</v>
      </c>
      <c r="G78">
        <v>478</v>
      </c>
      <c r="H78">
        <v>512</v>
      </c>
      <c r="I78">
        <v>480</v>
      </c>
      <c r="J78">
        <v>512</v>
      </c>
      <c r="K78">
        <v>481</v>
      </c>
      <c r="L78">
        <v>468</v>
      </c>
      <c r="M78">
        <v>488</v>
      </c>
      <c r="N78">
        <v>468</v>
      </c>
      <c r="O78">
        <v>489</v>
      </c>
      <c r="P78">
        <v>465</v>
      </c>
      <c r="Q78">
        <v>490</v>
      </c>
      <c r="R78">
        <v>468</v>
      </c>
      <c r="S78">
        <v>483</v>
      </c>
      <c r="T78">
        <v>468</v>
      </c>
      <c r="U78">
        <v>490</v>
      </c>
      <c r="V78">
        <v>446</v>
      </c>
      <c r="W78">
        <v>487</v>
      </c>
      <c r="X78">
        <v>486</v>
      </c>
      <c r="Y78">
        <v>446</v>
      </c>
      <c r="Z78">
        <v>487</v>
      </c>
      <c r="AA78">
        <v>491</v>
      </c>
      <c r="AB78">
        <v>450</v>
      </c>
      <c r="AC78">
        <v>487</v>
      </c>
      <c r="AD78">
        <v>485</v>
      </c>
      <c r="AE78">
        <v>446</v>
      </c>
      <c r="AF78">
        <v>487</v>
      </c>
      <c r="AG78">
        <v>485</v>
      </c>
      <c r="AH78">
        <v>446</v>
      </c>
      <c r="AI78">
        <v>487</v>
      </c>
    </row>
    <row r="79" spans="1:35" x14ac:dyDescent="0.45">
      <c r="A79">
        <v>495</v>
      </c>
      <c r="B79">
        <v>512</v>
      </c>
      <c r="C79">
        <v>493</v>
      </c>
      <c r="D79">
        <v>512</v>
      </c>
      <c r="E79">
        <v>493</v>
      </c>
      <c r="F79">
        <v>510</v>
      </c>
      <c r="G79">
        <v>478</v>
      </c>
      <c r="H79">
        <v>512</v>
      </c>
      <c r="I79">
        <v>482</v>
      </c>
      <c r="J79">
        <v>512</v>
      </c>
      <c r="K79">
        <v>489</v>
      </c>
      <c r="L79">
        <v>474</v>
      </c>
      <c r="M79">
        <v>481</v>
      </c>
      <c r="N79">
        <v>474</v>
      </c>
      <c r="O79">
        <v>488</v>
      </c>
      <c r="P79">
        <v>467</v>
      </c>
      <c r="Q79">
        <v>488</v>
      </c>
      <c r="R79">
        <v>474</v>
      </c>
      <c r="S79">
        <v>477</v>
      </c>
      <c r="T79">
        <v>474</v>
      </c>
      <c r="U79">
        <v>485</v>
      </c>
      <c r="V79">
        <v>464</v>
      </c>
      <c r="W79">
        <v>487</v>
      </c>
      <c r="X79">
        <v>482</v>
      </c>
      <c r="Y79">
        <v>464</v>
      </c>
      <c r="Z79">
        <v>487</v>
      </c>
      <c r="AA79">
        <v>490</v>
      </c>
      <c r="AB79">
        <v>473</v>
      </c>
      <c r="AC79">
        <v>487</v>
      </c>
      <c r="AD79">
        <v>488</v>
      </c>
      <c r="AE79">
        <v>464</v>
      </c>
      <c r="AF79">
        <v>487</v>
      </c>
      <c r="AG79">
        <v>488</v>
      </c>
      <c r="AH79">
        <v>464</v>
      </c>
      <c r="AI79">
        <v>487</v>
      </c>
    </row>
    <row r="80" spans="1:35" x14ac:dyDescent="0.45">
      <c r="A80">
        <v>496</v>
      </c>
      <c r="B80">
        <v>512</v>
      </c>
      <c r="C80">
        <v>497</v>
      </c>
      <c r="D80">
        <v>512</v>
      </c>
      <c r="E80">
        <v>497</v>
      </c>
      <c r="F80">
        <v>510</v>
      </c>
      <c r="G80">
        <v>475</v>
      </c>
      <c r="H80">
        <v>512</v>
      </c>
      <c r="I80">
        <v>478</v>
      </c>
      <c r="J80">
        <v>512</v>
      </c>
      <c r="K80">
        <v>490</v>
      </c>
      <c r="L80">
        <v>487</v>
      </c>
      <c r="M80">
        <v>487</v>
      </c>
      <c r="N80">
        <v>487</v>
      </c>
      <c r="O80">
        <v>490</v>
      </c>
      <c r="P80">
        <v>483</v>
      </c>
      <c r="Q80">
        <v>488</v>
      </c>
      <c r="R80">
        <v>487</v>
      </c>
      <c r="S80">
        <v>489</v>
      </c>
      <c r="T80">
        <v>487</v>
      </c>
      <c r="U80">
        <v>481</v>
      </c>
      <c r="V80">
        <v>479</v>
      </c>
      <c r="W80">
        <v>487</v>
      </c>
      <c r="X80">
        <v>480</v>
      </c>
      <c r="Y80">
        <v>479</v>
      </c>
      <c r="Z80">
        <v>487</v>
      </c>
      <c r="AA80">
        <v>487</v>
      </c>
      <c r="AB80">
        <v>473</v>
      </c>
      <c r="AC80">
        <v>487</v>
      </c>
      <c r="AD80">
        <v>477</v>
      </c>
      <c r="AE80">
        <v>479</v>
      </c>
      <c r="AF80">
        <v>487</v>
      </c>
      <c r="AG80">
        <v>477</v>
      </c>
      <c r="AH80">
        <v>479</v>
      </c>
      <c r="AI80">
        <v>487</v>
      </c>
    </row>
    <row r="81" spans="1:35" x14ac:dyDescent="0.45">
      <c r="A81">
        <v>497</v>
      </c>
      <c r="B81">
        <v>512</v>
      </c>
      <c r="C81">
        <v>492</v>
      </c>
      <c r="D81">
        <v>512</v>
      </c>
      <c r="E81">
        <v>489</v>
      </c>
      <c r="F81">
        <v>507</v>
      </c>
      <c r="G81">
        <v>483</v>
      </c>
      <c r="H81">
        <v>512</v>
      </c>
      <c r="I81">
        <v>478</v>
      </c>
      <c r="J81">
        <v>512</v>
      </c>
      <c r="K81">
        <v>488</v>
      </c>
      <c r="L81">
        <v>487</v>
      </c>
      <c r="M81">
        <v>486</v>
      </c>
      <c r="N81">
        <v>487</v>
      </c>
      <c r="O81">
        <v>493</v>
      </c>
      <c r="P81">
        <v>470</v>
      </c>
      <c r="Q81">
        <v>485</v>
      </c>
      <c r="R81">
        <v>487</v>
      </c>
      <c r="S81">
        <v>488</v>
      </c>
      <c r="T81">
        <v>487</v>
      </c>
      <c r="U81">
        <v>485</v>
      </c>
      <c r="V81">
        <v>473</v>
      </c>
      <c r="W81">
        <v>487</v>
      </c>
      <c r="X81">
        <v>491</v>
      </c>
      <c r="Y81">
        <v>473</v>
      </c>
      <c r="Z81">
        <v>487</v>
      </c>
      <c r="AA81">
        <v>489</v>
      </c>
      <c r="AB81">
        <v>466</v>
      </c>
      <c r="AC81">
        <v>487</v>
      </c>
      <c r="AD81">
        <v>489</v>
      </c>
      <c r="AE81">
        <v>473</v>
      </c>
      <c r="AF81">
        <v>487</v>
      </c>
      <c r="AG81">
        <v>489</v>
      </c>
      <c r="AH81">
        <v>473</v>
      </c>
      <c r="AI81">
        <v>487</v>
      </c>
    </row>
    <row r="82" spans="1:35" x14ac:dyDescent="0.45">
      <c r="A82">
        <v>489</v>
      </c>
      <c r="B82">
        <v>512</v>
      </c>
      <c r="C82">
        <v>493</v>
      </c>
      <c r="D82">
        <v>512</v>
      </c>
      <c r="E82">
        <v>492</v>
      </c>
      <c r="F82">
        <v>509</v>
      </c>
      <c r="G82">
        <v>480</v>
      </c>
      <c r="H82">
        <v>512</v>
      </c>
      <c r="I82">
        <v>485</v>
      </c>
      <c r="J82">
        <v>512</v>
      </c>
      <c r="K82">
        <v>484</v>
      </c>
      <c r="L82">
        <v>489</v>
      </c>
      <c r="M82">
        <v>487</v>
      </c>
      <c r="N82">
        <v>489</v>
      </c>
      <c r="O82">
        <v>482</v>
      </c>
      <c r="P82">
        <v>479</v>
      </c>
      <c r="Q82">
        <v>483</v>
      </c>
      <c r="R82">
        <v>489</v>
      </c>
      <c r="S82">
        <v>478</v>
      </c>
      <c r="T82">
        <v>489</v>
      </c>
      <c r="U82">
        <v>486</v>
      </c>
      <c r="V82">
        <v>476</v>
      </c>
      <c r="W82">
        <v>487</v>
      </c>
      <c r="X82">
        <v>483</v>
      </c>
      <c r="Y82">
        <v>476</v>
      </c>
      <c r="Z82">
        <v>487</v>
      </c>
      <c r="AA82">
        <v>485</v>
      </c>
      <c r="AB82">
        <v>487</v>
      </c>
      <c r="AC82">
        <v>487</v>
      </c>
      <c r="AD82">
        <v>483</v>
      </c>
      <c r="AE82">
        <v>476</v>
      </c>
      <c r="AF82">
        <v>487</v>
      </c>
      <c r="AG82">
        <v>483</v>
      </c>
      <c r="AH82">
        <v>476</v>
      </c>
      <c r="AI82">
        <v>487</v>
      </c>
    </row>
    <row r="83" spans="1:35" x14ac:dyDescent="0.45">
      <c r="A83">
        <v>493</v>
      </c>
      <c r="B83">
        <v>512</v>
      </c>
      <c r="C83">
        <v>495</v>
      </c>
      <c r="D83">
        <v>512</v>
      </c>
      <c r="E83">
        <v>493</v>
      </c>
      <c r="F83">
        <v>509</v>
      </c>
      <c r="G83">
        <v>478</v>
      </c>
      <c r="H83">
        <v>512</v>
      </c>
      <c r="I83">
        <v>482</v>
      </c>
      <c r="J83">
        <v>512</v>
      </c>
      <c r="K83">
        <v>492</v>
      </c>
      <c r="L83">
        <v>477</v>
      </c>
      <c r="M83">
        <v>484</v>
      </c>
      <c r="N83">
        <v>480</v>
      </c>
      <c r="O83">
        <v>486</v>
      </c>
      <c r="P83">
        <v>476</v>
      </c>
      <c r="Q83">
        <v>486</v>
      </c>
      <c r="R83">
        <v>477</v>
      </c>
      <c r="S83">
        <v>485</v>
      </c>
      <c r="T83">
        <v>477</v>
      </c>
      <c r="U83">
        <v>485</v>
      </c>
      <c r="V83">
        <v>465</v>
      </c>
      <c r="W83">
        <v>487</v>
      </c>
      <c r="X83">
        <v>487</v>
      </c>
      <c r="Y83">
        <v>465</v>
      </c>
      <c r="Z83">
        <v>487</v>
      </c>
      <c r="AA83">
        <v>489</v>
      </c>
      <c r="AB83">
        <v>464</v>
      </c>
      <c r="AC83">
        <v>488</v>
      </c>
      <c r="AD83">
        <v>477</v>
      </c>
      <c r="AE83">
        <v>465</v>
      </c>
      <c r="AF83">
        <v>487</v>
      </c>
      <c r="AG83">
        <v>477</v>
      </c>
      <c r="AH83">
        <v>465</v>
      </c>
      <c r="AI83">
        <v>487</v>
      </c>
    </row>
    <row r="84" spans="1:35" x14ac:dyDescent="0.45">
      <c r="A84">
        <v>497</v>
      </c>
      <c r="B84">
        <v>512</v>
      </c>
      <c r="C84">
        <v>491</v>
      </c>
      <c r="D84">
        <v>512</v>
      </c>
      <c r="E84">
        <v>503</v>
      </c>
      <c r="F84">
        <v>509</v>
      </c>
      <c r="G84">
        <v>482</v>
      </c>
      <c r="H84">
        <v>512</v>
      </c>
      <c r="I84">
        <v>482</v>
      </c>
      <c r="J84">
        <v>512</v>
      </c>
      <c r="K84">
        <v>492</v>
      </c>
      <c r="L84">
        <v>462</v>
      </c>
      <c r="M84">
        <v>488</v>
      </c>
      <c r="N84">
        <v>462</v>
      </c>
      <c r="O84">
        <v>491</v>
      </c>
      <c r="P84">
        <v>460</v>
      </c>
      <c r="Q84">
        <v>489</v>
      </c>
      <c r="R84">
        <v>462</v>
      </c>
      <c r="S84">
        <v>484</v>
      </c>
      <c r="T84">
        <v>462</v>
      </c>
      <c r="U84">
        <v>482</v>
      </c>
      <c r="V84">
        <v>453</v>
      </c>
      <c r="W84">
        <v>487</v>
      </c>
      <c r="X84">
        <v>485</v>
      </c>
      <c r="Y84">
        <v>453</v>
      </c>
      <c r="Z84">
        <v>487</v>
      </c>
      <c r="AA84">
        <v>484</v>
      </c>
      <c r="AB84">
        <v>461</v>
      </c>
      <c r="AC84">
        <v>487</v>
      </c>
      <c r="AD84">
        <v>483</v>
      </c>
      <c r="AE84">
        <v>453</v>
      </c>
      <c r="AF84">
        <v>487</v>
      </c>
      <c r="AG84">
        <v>483</v>
      </c>
      <c r="AH84">
        <v>453</v>
      </c>
      <c r="AI84">
        <v>487</v>
      </c>
    </row>
    <row r="85" spans="1:35" x14ac:dyDescent="0.45">
      <c r="A85">
        <v>491</v>
      </c>
      <c r="B85">
        <v>512</v>
      </c>
      <c r="C85">
        <v>497</v>
      </c>
      <c r="D85">
        <v>512</v>
      </c>
      <c r="E85">
        <v>502</v>
      </c>
      <c r="F85">
        <v>509</v>
      </c>
      <c r="G85">
        <v>480</v>
      </c>
      <c r="H85">
        <v>512</v>
      </c>
      <c r="I85">
        <v>481</v>
      </c>
      <c r="J85">
        <v>512</v>
      </c>
      <c r="K85">
        <v>479</v>
      </c>
      <c r="L85">
        <v>475</v>
      </c>
      <c r="M85">
        <v>485</v>
      </c>
      <c r="N85">
        <v>475</v>
      </c>
      <c r="O85">
        <v>486</v>
      </c>
      <c r="P85">
        <v>482</v>
      </c>
      <c r="Q85">
        <v>486</v>
      </c>
      <c r="R85">
        <v>473</v>
      </c>
      <c r="S85">
        <v>479</v>
      </c>
      <c r="T85">
        <v>473</v>
      </c>
      <c r="U85">
        <v>481</v>
      </c>
      <c r="V85">
        <v>485</v>
      </c>
      <c r="W85">
        <v>487</v>
      </c>
      <c r="X85">
        <v>480</v>
      </c>
      <c r="Y85">
        <v>485</v>
      </c>
      <c r="Z85">
        <v>487</v>
      </c>
      <c r="AA85">
        <v>486</v>
      </c>
      <c r="AB85">
        <v>476</v>
      </c>
      <c r="AC85">
        <v>487</v>
      </c>
      <c r="AD85">
        <v>489</v>
      </c>
      <c r="AE85">
        <v>485</v>
      </c>
      <c r="AF85">
        <v>487</v>
      </c>
      <c r="AG85">
        <v>489</v>
      </c>
      <c r="AH85">
        <v>485</v>
      </c>
      <c r="AI85">
        <v>487</v>
      </c>
    </row>
    <row r="86" spans="1:35" x14ac:dyDescent="0.45">
      <c r="A86">
        <v>494</v>
      </c>
      <c r="B86">
        <v>512</v>
      </c>
      <c r="C86">
        <v>494</v>
      </c>
      <c r="D86">
        <v>512</v>
      </c>
      <c r="E86">
        <v>497</v>
      </c>
      <c r="F86">
        <v>510</v>
      </c>
      <c r="G86">
        <v>476</v>
      </c>
      <c r="H86">
        <v>512</v>
      </c>
      <c r="I86">
        <v>481</v>
      </c>
      <c r="J86">
        <v>512</v>
      </c>
      <c r="K86">
        <v>484</v>
      </c>
      <c r="L86">
        <v>471</v>
      </c>
      <c r="M86">
        <v>484</v>
      </c>
      <c r="N86">
        <v>471</v>
      </c>
      <c r="O86">
        <v>488</v>
      </c>
      <c r="P86">
        <v>476</v>
      </c>
      <c r="Q86">
        <v>480</v>
      </c>
      <c r="R86">
        <v>471</v>
      </c>
      <c r="S86">
        <v>480</v>
      </c>
      <c r="T86">
        <v>471</v>
      </c>
      <c r="U86">
        <v>482</v>
      </c>
      <c r="V86">
        <v>441</v>
      </c>
      <c r="W86">
        <v>487</v>
      </c>
      <c r="X86">
        <v>483</v>
      </c>
      <c r="Y86">
        <v>441</v>
      </c>
      <c r="Z86">
        <v>487</v>
      </c>
      <c r="AA86">
        <v>488</v>
      </c>
      <c r="AB86">
        <v>439</v>
      </c>
      <c r="AC86">
        <v>488</v>
      </c>
      <c r="AD86">
        <v>486</v>
      </c>
      <c r="AE86">
        <v>441</v>
      </c>
      <c r="AF86">
        <v>487</v>
      </c>
      <c r="AG86">
        <v>486</v>
      </c>
      <c r="AH86">
        <v>441</v>
      </c>
      <c r="AI86">
        <v>487</v>
      </c>
    </row>
    <row r="87" spans="1:35" x14ac:dyDescent="0.45">
      <c r="A87">
        <v>501</v>
      </c>
      <c r="B87">
        <v>512</v>
      </c>
      <c r="C87">
        <v>496</v>
      </c>
      <c r="D87">
        <v>512</v>
      </c>
      <c r="E87">
        <v>500</v>
      </c>
      <c r="F87">
        <v>508</v>
      </c>
      <c r="G87">
        <v>479</v>
      </c>
      <c r="H87">
        <v>512</v>
      </c>
      <c r="I87">
        <v>483</v>
      </c>
      <c r="J87">
        <v>512</v>
      </c>
      <c r="K87">
        <v>489</v>
      </c>
      <c r="L87">
        <v>477</v>
      </c>
      <c r="M87">
        <v>489</v>
      </c>
      <c r="N87">
        <v>476</v>
      </c>
      <c r="O87">
        <v>482</v>
      </c>
      <c r="P87">
        <v>474</v>
      </c>
      <c r="Q87">
        <v>488</v>
      </c>
      <c r="R87">
        <v>477</v>
      </c>
      <c r="S87">
        <v>492</v>
      </c>
      <c r="T87">
        <v>477</v>
      </c>
      <c r="U87">
        <v>479</v>
      </c>
      <c r="V87">
        <v>453</v>
      </c>
      <c r="W87">
        <v>487</v>
      </c>
      <c r="X87">
        <v>485</v>
      </c>
      <c r="Y87">
        <v>453</v>
      </c>
      <c r="Z87">
        <v>487</v>
      </c>
      <c r="AA87">
        <v>484</v>
      </c>
      <c r="AB87">
        <v>463</v>
      </c>
      <c r="AC87">
        <v>487</v>
      </c>
      <c r="AD87">
        <v>490</v>
      </c>
      <c r="AE87">
        <v>453</v>
      </c>
      <c r="AF87">
        <v>487</v>
      </c>
      <c r="AG87">
        <v>490</v>
      </c>
      <c r="AH87">
        <v>453</v>
      </c>
      <c r="AI87">
        <v>487</v>
      </c>
    </row>
    <row r="88" spans="1:35" x14ac:dyDescent="0.45">
      <c r="A88">
        <v>491</v>
      </c>
      <c r="B88">
        <v>512</v>
      </c>
      <c r="C88">
        <v>492</v>
      </c>
      <c r="D88">
        <v>512</v>
      </c>
      <c r="E88">
        <v>500</v>
      </c>
      <c r="F88">
        <v>511</v>
      </c>
      <c r="G88">
        <v>484</v>
      </c>
      <c r="H88">
        <v>512</v>
      </c>
      <c r="I88">
        <v>482</v>
      </c>
      <c r="J88">
        <v>512</v>
      </c>
      <c r="K88">
        <v>486</v>
      </c>
      <c r="L88">
        <v>467</v>
      </c>
      <c r="M88">
        <v>492</v>
      </c>
      <c r="N88">
        <v>467</v>
      </c>
      <c r="O88">
        <v>488</v>
      </c>
      <c r="P88">
        <v>468</v>
      </c>
      <c r="Q88">
        <v>485</v>
      </c>
      <c r="R88">
        <v>467</v>
      </c>
      <c r="S88">
        <v>493</v>
      </c>
      <c r="T88">
        <v>467</v>
      </c>
      <c r="U88">
        <v>485</v>
      </c>
      <c r="V88">
        <v>474</v>
      </c>
      <c r="W88">
        <v>487</v>
      </c>
      <c r="X88">
        <v>489</v>
      </c>
      <c r="Y88">
        <v>474</v>
      </c>
      <c r="Z88">
        <v>487</v>
      </c>
      <c r="AA88">
        <v>486</v>
      </c>
      <c r="AB88">
        <v>458</v>
      </c>
      <c r="AC88">
        <v>487</v>
      </c>
      <c r="AD88">
        <v>490</v>
      </c>
      <c r="AE88">
        <v>474</v>
      </c>
      <c r="AF88">
        <v>487</v>
      </c>
      <c r="AG88">
        <v>490</v>
      </c>
      <c r="AH88">
        <v>474</v>
      </c>
      <c r="AI88">
        <v>487</v>
      </c>
    </row>
    <row r="89" spans="1:35" x14ac:dyDescent="0.45">
      <c r="A89">
        <v>498</v>
      </c>
      <c r="B89">
        <v>512</v>
      </c>
      <c r="C89">
        <v>495</v>
      </c>
      <c r="D89">
        <v>512</v>
      </c>
      <c r="E89">
        <v>501</v>
      </c>
      <c r="F89">
        <v>510</v>
      </c>
      <c r="G89">
        <v>478</v>
      </c>
      <c r="H89">
        <v>512</v>
      </c>
      <c r="I89">
        <v>480</v>
      </c>
      <c r="J89">
        <v>512</v>
      </c>
      <c r="K89">
        <v>487</v>
      </c>
      <c r="L89">
        <v>481</v>
      </c>
      <c r="M89">
        <v>488</v>
      </c>
      <c r="N89">
        <v>481</v>
      </c>
      <c r="O89">
        <v>486</v>
      </c>
      <c r="P89">
        <v>461</v>
      </c>
      <c r="Q89">
        <v>484</v>
      </c>
      <c r="R89">
        <v>481</v>
      </c>
      <c r="S89">
        <v>484</v>
      </c>
      <c r="T89">
        <v>481</v>
      </c>
      <c r="U89">
        <v>489</v>
      </c>
      <c r="V89">
        <v>447</v>
      </c>
      <c r="W89">
        <v>487</v>
      </c>
      <c r="X89">
        <v>486</v>
      </c>
      <c r="Y89">
        <v>447</v>
      </c>
      <c r="Z89">
        <v>487</v>
      </c>
      <c r="AA89">
        <v>489</v>
      </c>
      <c r="AB89">
        <v>457</v>
      </c>
      <c r="AC89">
        <v>487</v>
      </c>
      <c r="AD89">
        <v>485</v>
      </c>
      <c r="AE89">
        <v>447</v>
      </c>
      <c r="AF89">
        <v>487</v>
      </c>
      <c r="AG89">
        <v>485</v>
      </c>
      <c r="AH89">
        <v>447</v>
      </c>
      <c r="AI89">
        <v>487</v>
      </c>
    </row>
    <row r="90" spans="1:35" x14ac:dyDescent="0.45">
      <c r="A90">
        <v>497</v>
      </c>
      <c r="B90">
        <v>512</v>
      </c>
      <c r="C90">
        <v>498</v>
      </c>
      <c r="D90">
        <v>512</v>
      </c>
      <c r="E90">
        <v>497</v>
      </c>
      <c r="F90">
        <v>507</v>
      </c>
      <c r="G90">
        <v>483</v>
      </c>
      <c r="H90">
        <v>512</v>
      </c>
      <c r="I90">
        <v>482</v>
      </c>
      <c r="J90">
        <v>512</v>
      </c>
      <c r="K90">
        <v>487</v>
      </c>
      <c r="L90">
        <v>468</v>
      </c>
      <c r="M90">
        <v>490</v>
      </c>
      <c r="N90">
        <v>468</v>
      </c>
      <c r="O90">
        <v>473</v>
      </c>
      <c r="P90">
        <v>467</v>
      </c>
      <c r="Q90">
        <v>494</v>
      </c>
      <c r="R90">
        <v>468</v>
      </c>
      <c r="S90">
        <v>489</v>
      </c>
      <c r="T90">
        <v>468</v>
      </c>
      <c r="U90">
        <v>491</v>
      </c>
      <c r="V90">
        <v>446</v>
      </c>
      <c r="W90">
        <v>487</v>
      </c>
      <c r="X90">
        <v>488</v>
      </c>
      <c r="Y90">
        <v>446</v>
      </c>
      <c r="Z90">
        <v>487</v>
      </c>
      <c r="AA90">
        <v>486</v>
      </c>
      <c r="AB90">
        <v>431</v>
      </c>
      <c r="AC90">
        <v>487</v>
      </c>
      <c r="AD90">
        <v>491</v>
      </c>
      <c r="AE90">
        <v>446</v>
      </c>
      <c r="AF90">
        <v>487</v>
      </c>
      <c r="AG90">
        <v>491</v>
      </c>
      <c r="AH90">
        <v>446</v>
      </c>
      <c r="AI90">
        <v>487</v>
      </c>
    </row>
    <row r="91" spans="1:35" x14ac:dyDescent="0.45">
      <c r="A91">
        <v>487</v>
      </c>
      <c r="B91">
        <v>512</v>
      </c>
      <c r="C91">
        <v>492</v>
      </c>
      <c r="D91">
        <v>512</v>
      </c>
      <c r="E91">
        <v>490</v>
      </c>
      <c r="F91">
        <v>510</v>
      </c>
      <c r="G91">
        <v>481</v>
      </c>
      <c r="H91">
        <v>512</v>
      </c>
      <c r="I91">
        <v>480</v>
      </c>
      <c r="J91">
        <v>512</v>
      </c>
      <c r="K91">
        <v>486</v>
      </c>
      <c r="L91">
        <v>473</v>
      </c>
      <c r="M91">
        <v>488</v>
      </c>
      <c r="N91">
        <v>483</v>
      </c>
      <c r="O91">
        <v>487</v>
      </c>
      <c r="P91">
        <v>472</v>
      </c>
      <c r="Q91">
        <v>478</v>
      </c>
      <c r="R91">
        <v>473</v>
      </c>
      <c r="S91">
        <v>488</v>
      </c>
      <c r="T91">
        <v>473</v>
      </c>
      <c r="U91">
        <v>480</v>
      </c>
      <c r="V91">
        <v>462</v>
      </c>
      <c r="W91">
        <v>487</v>
      </c>
      <c r="X91">
        <v>486</v>
      </c>
      <c r="Y91">
        <v>462</v>
      </c>
      <c r="Z91">
        <v>487</v>
      </c>
      <c r="AA91">
        <v>486</v>
      </c>
      <c r="AB91">
        <v>468</v>
      </c>
      <c r="AC91">
        <v>488</v>
      </c>
      <c r="AD91">
        <v>490</v>
      </c>
      <c r="AE91">
        <v>462</v>
      </c>
      <c r="AF91">
        <v>487</v>
      </c>
      <c r="AG91">
        <v>490</v>
      </c>
      <c r="AH91">
        <v>462</v>
      </c>
      <c r="AI91">
        <v>487</v>
      </c>
    </row>
    <row r="92" spans="1:35" x14ac:dyDescent="0.45">
      <c r="A92">
        <v>498</v>
      </c>
      <c r="B92">
        <v>512</v>
      </c>
      <c r="C92">
        <v>495</v>
      </c>
      <c r="D92">
        <v>512</v>
      </c>
      <c r="E92">
        <v>501</v>
      </c>
      <c r="F92">
        <v>509</v>
      </c>
      <c r="G92">
        <v>482</v>
      </c>
      <c r="H92">
        <v>512</v>
      </c>
      <c r="I92">
        <v>483</v>
      </c>
      <c r="J92">
        <v>512</v>
      </c>
      <c r="K92">
        <v>484</v>
      </c>
      <c r="L92">
        <v>465</v>
      </c>
      <c r="M92">
        <v>487</v>
      </c>
      <c r="N92">
        <v>467</v>
      </c>
      <c r="O92">
        <v>484</v>
      </c>
      <c r="P92">
        <v>473</v>
      </c>
      <c r="Q92">
        <v>493</v>
      </c>
      <c r="R92">
        <v>465</v>
      </c>
      <c r="S92">
        <v>491</v>
      </c>
      <c r="T92">
        <v>465</v>
      </c>
      <c r="U92">
        <v>482</v>
      </c>
      <c r="V92">
        <v>443</v>
      </c>
      <c r="W92">
        <v>487</v>
      </c>
      <c r="X92">
        <v>482</v>
      </c>
      <c r="Y92">
        <v>443</v>
      </c>
      <c r="Z92">
        <v>487</v>
      </c>
      <c r="AA92">
        <v>481</v>
      </c>
      <c r="AB92">
        <v>442</v>
      </c>
      <c r="AC92">
        <v>487</v>
      </c>
      <c r="AD92">
        <v>482</v>
      </c>
      <c r="AE92">
        <v>443</v>
      </c>
      <c r="AF92">
        <v>487</v>
      </c>
      <c r="AG92">
        <v>482</v>
      </c>
      <c r="AH92">
        <v>443</v>
      </c>
      <c r="AI92">
        <v>487</v>
      </c>
    </row>
    <row r="93" spans="1:35" x14ac:dyDescent="0.45">
      <c r="A93">
        <v>492</v>
      </c>
      <c r="B93">
        <v>512</v>
      </c>
      <c r="C93">
        <v>492</v>
      </c>
      <c r="D93">
        <v>512</v>
      </c>
      <c r="E93">
        <v>496</v>
      </c>
      <c r="F93">
        <v>507</v>
      </c>
      <c r="G93">
        <v>477</v>
      </c>
      <c r="H93">
        <v>512</v>
      </c>
      <c r="I93">
        <v>480</v>
      </c>
      <c r="J93">
        <v>512</v>
      </c>
      <c r="K93">
        <v>482</v>
      </c>
      <c r="L93">
        <v>467</v>
      </c>
      <c r="M93">
        <v>485</v>
      </c>
      <c r="N93">
        <v>467</v>
      </c>
      <c r="O93">
        <v>485</v>
      </c>
      <c r="P93">
        <v>439</v>
      </c>
      <c r="Q93">
        <v>485</v>
      </c>
      <c r="R93">
        <v>460</v>
      </c>
      <c r="S93">
        <v>494</v>
      </c>
      <c r="T93">
        <v>460</v>
      </c>
      <c r="U93">
        <v>490</v>
      </c>
      <c r="V93">
        <v>431</v>
      </c>
      <c r="W93">
        <v>487</v>
      </c>
      <c r="X93">
        <v>482</v>
      </c>
      <c r="Y93">
        <v>431</v>
      </c>
      <c r="Z93">
        <v>487</v>
      </c>
      <c r="AA93">
        <v>486</v>
      </c>
      <c r="AB93">
        <v>407</v>
      </c>
      <c r="AC93">
        <v>487</v>
      </c>
      <c r="AD93">
        <v>478</v>
      </c>
      <c r="AE93">
        <v>431</v>
      </c>
      <c r="AF93">
        <v>487</v>
      </c>
      <c r="AG93">
        <v>478</v>
      </c>
      <c r="AH93">
        <v>431</v>
      </c>
      <c r="AI93">
        <v>487</v>
      </c>
    </row>
    <row r="94" spans="1:35" x14ac:dyDescent="0.45">
      <c r="A94">
        <v>494</v>
      </c>
      <c r="B94">
        <v>512</v>
      </c>
      <c r="C94">
        <v>492</v>
      </c>
      <c r="D94">
        <v>512</v>
      </c>
      <c r="E94">
        <v>492</v>
      </c>
      <c r="F94">
        <v>511</v>
      </c>
      <c r="G94">
        <v>477</v>
      </c>
      <c r="H94">
        <v>512</v>
      </c>
      <c r="I94">
        <v>482</v>
      </c>
      <c r="J94">
        <v>512</v>
      </c>
      <c r="K94">
        <v>485</v>
      </c>
      <c r="L94">
        <v>470</v>
      </c>
      <c r="M94">
        <v>489</v>
      </c>
      <c r="N94">
        <v>470</v>
      </c>
      <c r="O94">
        <v>488</v>
      </c>
      <c r="P94">
        <v>477</v>
      </c>
      <c r="Q94">
        <v>486</v>
      </c>
      <c r="R94">
        <v>470</v>
      </c>
      <c r="S94">
        <v>489</v>
      </c>
      <c r="T94">
        <v>470</v>
      </c>
      <c r="U94">
        <v>486</v>
      </c>
      <c r="V94">
        <v>466</v>
      </c>
      <c r="W94">
        <v>487</v>
      </c>
      <c r="X94">
        <v>486</v>
      </c>
      <c r="Y94">
        <v>466</v>
      </c>
      <c r="Z94">
        <v>487</v>
      </c>
      <c r="AA94">
        <v>486</v>
      </c>
      <c r="AB94">
        <v>466</v>
      </c>
      <c r="AC94">
        <v>487</v>
      </c>
      <c r="AD94">
        <v>481</v>
      </c>
      <c r="AE94">
        <v>466</v>
      </c>
      <c r="AF94">
        <v>487</v>
      </c>
      <c r="AG94">
        <v>481</v>
      </c>
      <c r="AH94">
        <v>466</v>
      </c>
      <c r="AI94">
        <v>487</v>
      </c>
    </row>
    <row r="95" spans="1:35" x14ac:dyDescent="0.45">
      <c r="A95">
        <v>499</v>
      </c>
      <c r="B95">
        <v>512</v>
      </c>
      <c r="C95">
        <v>496</v>
      </c>
      <c r="D95">
        <v>512</v>
      </c>
      <c r="E95">
        <v>499</v>
      </c>
      <c r="F95">
        <v>506</v>
      </c>
      <c r="G95">
        <v>480</v>
      </c>
      <c r="H95">
        <v>512</v>
      </c>
      <c r="I95">
        <v>487</v>
      </c>
      <c r="J95">
        <v>512</v>
      </c>
      <c r="K95">
        <v>483</v>
      </c>
      <c r="L95">
        <v>462</v>
      </c>
      <c r="M95">
        <v>483</v>
      </c>
      <c r="N95">
        <v>462</v>
      </c>
      <c r="O95">
        <v>489</v>
      </c>
      <c r="P95">
        <v>471</v>
      </c>
      <c r="Q95">
        <v>489</v>
      </c>
      <c r="R95">
        <v>462</v>
      </c>
      <c r="S95">
        <v>490</v>
      </c>
      <c r="T95">
        <v>462</v>
      </c>
      <c r="U95">
        <v>485</v>
      </c>
      <c r="V95">
        <v>457</v>
      </c>
      <c r="W95">
        <v>487</v>
      </c>
      <c r="X95">
        <v>485</v>
      </c>
      <c r="Y95">
        <v>457</v>
      </c>
      <c r="Z95">
        <v>487</v>
      </c>
      <c r="AA95">
        <v>479</v>
      </c>
      <c r="AB95">
        <v>448</v>
      </c>
      <c r="AC95">
        <v>487</v>
      </c>
      <c r="AD95">
        <v>490</v>
      </c>
      <c r="AE95">
        <v>457</v>
      </c>
      <c r="AF95">
        <v>487</v>
      </c>
      <c r="AG95">
        <v>490</v>
      </c>
      <c r="AH95">
        <v>457</v>
      </c>
      <c r="AI95">
        <v>487</v>
      </c>
    </row>
    <row r="96" spans="1:35" x14ac:dyDescent="0.45">
      <c r="A96">
        <v>498</v>
      </c>
      <c r="B96">
        <v>512</v>
      </c>
      <c r="C96">
        <v>493</v>
      </c>
      <c r="D96">
        <v>512</v>
      </c>
      <c r="E96">
        <v>501</v>
      </c>
      <c r="F96">
        <v>508</v>
      </c>
      <c r="G96">
        <v>478</v>
      </c>
      <c r="H96">
        <v>512</v>
      </c>
      <c r="I96">
        <v>480</v>
      </c>
      <c r="J96">
        <v>512</v>
      </c>
      <c r="K96">
        <v>487</v>
      </c>
      <c r="L96">
        <v>473</v>
      </c>
      <c r="M96">
        <v>488</v>
      </c>
      <c r="N96">
        <v>470</v>
      </c>
      <c r="O96">
        <v>480</v>
      </c>
      <c r="P96">
        <v>461</v>
      </c>
      <c r="Q96">
        <v>486</v>
      </c>
      <c r="R96">
        <v>473</v>
      </c>
      <c r="S96">
        <v>488</v>
      </c>
      <c r="T96">
        <v>473</v>
      </c>
      <c r="U96">
        <v>481</v>
      </c>
      <c r="V96">
        <v>454</v>
      </c>
      <c r="W96">
        <v>487</v>
      </c>
      <c r="X96">
        <v>488</v>
      </c>
      <c r="Y96">
        <v>454</v>
      </c>
      <c r="Z96">
        <v>487</v>
      </c>
      <c r="AA96">
        <v>487</v>
      </c>
      <c r="AB96">
        <v>453</v>
      </c>
      <c r="AC96">
        <v>487</v>
      </c>
      <c r="AD96">
        <v>491</v>
      </c>
      <c r="AE96">
        <v>454</v>
      </c>
      <c r="AF96">
        <v>487</v>
      </c>
      <c r="AG96">
        <v>491</v>
      </c>
      <c r="AH96">
        <v>454</v>
      </c>
      <c r="AI96">
        <v>487</v>
      </c>
    </row>
    <row r="97" spans="1:160" x14ac:dyDescent="0.45">
      <c r="A97">
        <v>498</v>
      </c>
      <c r="B97">
        <v>512</v>
      </c>
      <c r="C97">
        <v>498</v>
      </c>
      <c r="D97">
        <v>512</v>
      </c>
      <c r="E97">
        <v>501</v>
      </c>
      <c r="F97">
        <v>510</v>
      </c>
      <c r="G97">
        <v>482</v>
      </c>
      <c r="H97">
        <v>512</v>
      </c>
      <c r="I97">
        <v>482</v>
      </c>
      <c r="J97">
        <v>512</v>
      </c>
      <c r="K97">
        <v>490</v>
      </c>
      <c r="L97">
        <v>479</v>
      </c>
      <c r="M97">
        <v>484</v>
      </c>
      <c r="N97">
        <v>479</v>
      </c>
      <c r="O97">
        <v>485</v>
      </c>
      <c r="P97">
        <v>458</v>
      </c>
      <c r="Q97">
        <v>488</v>
      </c>
      <c r="R97">
        <v>479</v>
      </c>
      <c r="S97">
        <v>488</v>
      </c>
      <c r="T97">
        <v>479</v>
      </c>
      <c r="U97">
        <v>492</v>
      </c>
      <c r="V97">
        <v>460</v>
      </c>
      <c r="W97">
        <v>487</v>
      </c>
      <c r="X97">
        <v>485</v>
      </c>
      <c r="Y97">
        <v>460</v>
      </c>
      <c r="Z97">
        <v>487</v>
      </c>
      <c r="AA97">
        <v>491</v>
      </c>
      <c r="AB97">
        <v>461</v>
      </c>
      <c r="AC97">
        <v>487</v>
      </c>
      <c r="AD97">
        <v>486</v>
      </c>
      <c r="AE97">
        <v>460</v>
      </c>
      <c r="AF97">
        <v>487</v>
      </c>
      <c r="AG97">
        <v>486</v>
      </c>
      <c r="AH97">
        <v>460</v>
      </c>
      <c r="AI97">
        <v>487</v>
      </c>
    </row>
    <row r="98" spans="1:160" x14ac:dyDescent="0.45">
      <c r="A98">
        <v>496</v>
      </c>
      <c r="B98">
        <v>512</v>
      </c>
      <c r="C98">
        <v>495</v>
      </c>
      <c r="D98">
        <v>512</v>
      </c>
      <c r="E98">
        <v>500</v>
      </c>
      <c r="F98">
        <v>510</v>
      </c>
      <c r="G98">
        <v>483</v>
      </c>
      <c r="H98">
        <v>512</v>
      </c>
      <c r="I98">
        <v>483</v>
      </c>
      <c r="J98">
        <v>512</v>
      </c>
      <c r="K98">
        <v>491</v>
      </c>
      <c r="L98">
        <v>488</v>
      </c>
      <c r="M98">
        <v>487</v>
      </c>
      <c r="N98">
        <v>488</v>
      </c>
      <c r="O98">
        <v>486</v>
      </c>
      <c r="P98">
        <v>481</v>
      </c>
      <c r="Q98">
        <v>488</v>
      </c>
      <c r="R98">
        <v>488</v>
      </c>
      <c r="S98">
        <v>487</v>
      </c>
      <c r="T98">
        <v>488</v>
      </c>
      <c r="U98">
        <v>487</v>
      </c>
      <c r="V98">
        <v>476</v>
      </c>
      <c r="W98">
        <v>487</v>
      </c>
      <c r="X98">
        <v>483</v>
      </c>
      <c r="Y98">
        <v>476</v>
      </c>
      <c r="Z98">
        <v>487</v>
      </c>
      <c r="AA98">
        <v>480</v>
      </c>
      <c r="AB98">
        <v>469</v>
      </c>
      <c r="AC98">
        <v>487</v>
      </c>
      <c r="AD98">
        <v>479</v>
      </c>
      <c r="AE98">
        <v>476</v>
      </c>
      <c r="AF98">
        <v>487</v>
      </c>
      <c r="AG98">
        <v>479</v>
      </c>
      <c r="AH98">
        <v>476</v>
      </c>
      <c r="AI98">
        <v>487</v>
      </c>
    </row>
    <row r="99" spans="1:160" x14ac:dyDescent="0.45">
      <c r="A99">
        <v>498</v>
      </c>
      <c r="B99">
        <v>512</v>
      </c>
      <c r="C99">
        <v>501</v>
      </c>
      <c r="D99">
        <v>512</v>
      </c>
      <c r="E99">
        <v>498</v>
      </c>
      <c r="F99">
        <v>509</v>
      </c>
      <c r="G99">
        <v>479</v>
      </c>
      <c r="H99">
        <v>512</v>
      </c>
      <c r="I99">
        <v>480</v>
      </c>
      <c r="J99">
        <v>512</v>
      </c>
      <c r="K99">
        <v>480</v>
      </c>
      <c r="L99">
        <v>476</v>
      </c>
      <c r="M99">
        <v>483</v>
      </c>
      <c r="N99">
        <v>476</v>
      </c>
      <c r="O99">
        <v>492</v>
      </c>
      <c r="P99">
        <v>473</v>
      </c>
      <c r="Q99">
        <v>488</v>
      </c>
      <c r="R99">
        <v>475</v>
      </c>
      <c r="S99">
        <v>487</v>
      </c>
      <c r="T99">
        <v>475</v>
      </c>
      <c r="U99">
        <v>475</v>
      </c>
      <c r="V99">
        <v>458</v>
      </c>
      <c r="W99">
        <v>487</v>
      </c>
      <c r="X99">
        <v>483</v>
      </c>
      <c r="Y99">
        <v>458</v>
      </c>
      <c r="Z99">
        <v>487</v>
      </c>
      <c r="AA99">
        <v>479</v>
      </c>
      <c r="AB99">
        <v>454</v>
      </c>
      <c r="AC99">
        <v>487</v>
      </c>
      <c r="AD99">
        <v>483</v>
      </c>
      <c r="AE99">
        <v>458</v>
      </c>
      <c r="AF99">
        <v>487</v>
      </c>
      <c r="AG99">
        <v>483</v>
      </c>
      <c r="AH99">
        <v>458</v>
      </c>
      <c r="AI99">
        <v>487</v>
      </c>
    </row>
    <row r="100" spans="1:160" x14ac:dyDescent="0.45">
      <c r="A100">
        <v>491</v>
      </c>
      <c r="B100">
        <v>512</v>
      </c>
      <c r="C100">
        <v>498</v>
      </c>
      <c r="D100">
        <v>512</v>
      </c>
      <c r="E100">
        <v>491</v>
      </c>
      <c r="F100">
        <v>508</v>
      </c>
      <c r="G100">
        <v>478</v>
      </c>
      <c r="H100">
        <v>512</v>
      </c>
      <c r="I100">
        <v>485</v>
      </c>
      <c r="J100">
        <v>512</v>
      </c>
      <c r="K100">
        <v>487</v>
      </c>
      <c r="L100">
        <v>479</v>
      </c>
      <c r="M100">
        <v>487</v>
      </c>
      <c r="N100">
        <v>479</v>
      </c>
      <c r="O100">
        <v>490</v>
      </c>
      <c r="P100">
        <v>478</v>
      </c>
      <c r="Q100">
        <v>482</v>
      </c>
      <c r="R100">
        <v>479</v>
      </c>
      <c r="S100">
        <v>484</v>
      </c>
      <c r="T100">
        <v>479</v>
      </c>
      <c r="U100">
        <v>480</v>
      </c>
      <c r="V100">
        <v>478</v>
      </c>
      <c r="W100">
        <v>487</v>
      </c>
      <c r="X100">
        <v>480</v>
      </c>
      <c r="Y100">
        <v>478</v>
      </c>
      <c r="Z100">
        <v>487</v>
      </c>
      <c r="AA100">
        <v>488</v>
      </c>
      <c r="AB100">
        <v>475</v>
      </c>
      <c r="AC100">
        <v>487</v>
      </c>
      <c r="AD100">
        <v>484</v>
      </c>
      <c r="AE100">
        <v>478</v>
      </c>
      <c r="AF100">
        <v>487</v>
      </c>
      <c r="AG100">
        <v>484</v>
      </c>
      <c r="AH100">
        <v>478</v>
      </c>
      <c r="AI100">
        <v>487</v>
      </c>
    </row>
    <row r="101" spans="1:160" x14ac:dyDescent="0.45">
      <c r="A101">
        <v>492</v>
      </c>
      <c r="B101">
        <v>512</v>
      </c>
      <c r="C101">
        <v>497</v>
      </c>
      <c r="D101">
        <v>512</v>
      </c>
      <c r="E101">
        <v>493</v>
      </c>
      <c r="F101">
        <v>509</v>
      </c>
      <c r="G101">
        <v>479</v>
      </c>
      <c r="H101">
        <v>512</v>
      </c>
      <c r="I101">
        <v>481</v>
      </c>
      <c r="J101">
        <v>512</v>
      </c>
      <c r="K101">
        <v>490</v>
      </c>
      <c r="L101">
        <v>470</v>
      </c>
      <c r="M101">
        <v>489</v>
      </c>
      <c r="N101">
        <v>470</v>
      </c>
      <c r="O101">
        <v>493</v>
      </c>
      <c r="P101">
        <v>476</v>
      </c>
      <c r="Q101">
        <v>487</v>
      </c>
      <c r="R101">
        <v>470</v>
      </c>
      <c r="S101">
        <v>487</v>
      </c>
      <c r="T101">
        <v>470</v>
      </c>
      <c r="U101">
        <v>490</v>
      </c>
      <c r="V101">
        <v>456</v>
      </c>
      <c r="W101">
        <v>487</v>
      </c>
      <c r="X101">
        <v>492</v>
      </c>
      <c r="Y101">
        <v>456</v>
      </c>
      <c r="Z101">
        <v>487</v>
      </c>
      <c r="AA101">
        <v>485</v>
      </c>
      <c r="AB101">
        <v>451</v>
      </c>
      <c r="AC101">
        <v>487</v>
      </c>
      <c r="AD101">
        <v>489</v>
      </c>
      <c r="AE101">
        <v>456</v>
      </c>
      <c r="AF101">
        <v>487</v>
      </c>
      <c r="AG101">
        <v>489</v>
      </c>
      <c r="AH101">
        <v>456</v>
      </c>
      <c r="AI101">
        <v>487</v>
      </c>
    </row>
    <row r="102" spans="1:160" x14ac:dyDescent="0.45">
      <c r="A102">
        <v>488</v>
      </c>
      <c r="B102">
        <v>512</v>
      </c>
      <c r="C102">
        <v>488</v>
      </c>
      <c r="D102">
        <v>512</v>
      </c>
      <c r="E102">
        <v>497</v>
      </c>
      <c r="F102">
        <v>508</v>
      </c>
      <c r="G102">
        <v>478</v>
      </c>
      <c r="H102">
        <v>512</v>
      </c>
      <c r="I102">
        <v>480</v>
      </c>
      <c r="J102">
        <v>512</v>
      </c>
      <c r="K102">
        <v>486</v>
      </c>
      <c r="L102">
        <v>470</v>
      </c>
      <c r="M102">
        <v>485</v>
      </c>
      <c r="N102">
        <v>470</v>
      </c>
      <c r="O102">
        <v>487</v>
      </c>
      <c r="P102">
        <v>468</v>
      </c>
      <c r="Q102">
        <v>494</v>
      </c>
      <c r="R102">
        <v>470</v>
      </c>
      <c r="S102">
        <v>490</v>
      </c>
      <c r="T102">
        <v>470</v>
      </c>
      <c r="U102">
        <v>491</v>
      </c>
      <c r="V102">
        <v>464</v>
      </c>
      <c r="W102">
        <v>487</v>
      </c>
      <c r="X102">
        <v>490</v>
      </c>
      <c r="Y102">
        <v>464</v>
      </c>
      <c r="Z102">
        <v>487</v>
      </c>
      <c r="AA102">
        <v>489</v>
      </c>
      <c r="AB102">
        <v>446</v>
      </c>
      <c r="AC102">
        <v>487</v>
      </c>
      <c r="AD102">
        <v>479</v>
      </c>
      <c r="AE102">
        <v>464</v>
      </c>
      <c r="AF102">
        <v>487</v>
      </c>
      <c r="AG102">
        <v>479</v>
      </c>
      <c r="AH102">
        <v>464</v>
      </c>
      <c r="AI102">
        <v>487</v>
      </c>
    </row>
    <row r="104" spans="1:160" x14ac:dyDescent="0.45">
      <c r="A104" t="s">
        <v>0</v>
      </c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L104" t="s">
        <v>19</v>
      </c>
      <c r="AM104" s="3">
        <v>2.2000000000000002</v>
      </c>
      <c r="BW104" t="s">
        <v>31</v>
      </c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</row>
    <row r="105" spans="1:160" x14ac:dyDescent="0.45"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</row>
    <row r="106" spans="1:160" x14ac:dyDescent="0.45">
      <c r="A106" s="2"/>
      <c r="B106" s="2" t="str">
        <f>A2</f>
        <v>UF Bitdiff Cbrt</v>
      </c>
      <c r="C106" s="2" t="str">
        <f t="shared" ref="C106:AJ106" si="0">B2</f>
        <v>UF BitdiffVA Cbrt</v>
      </c>
      <c r="D106" s="2" t="str">
        <f t="shared" si="0"/>
        <v>UF HardLog Cbrt</v>
      </c>
      <c r="E106" s="2" t="str">
        <f t="shared" si="0"/>
        <v>UF HardLogVA Cbrt</v>
      </c>
      <c r="F106" s="2" t="str">
        <f t="shared" si="0"/>
        <v>UF Log Cbrt</v>
      </c>
      <c r="G106" s="2" t="str">
        <f t="shared" si="0"/>
        <v>UF LogVA Cbrt</v>
      </c>
      <c r="H106" s="2" t="str">
        <f t="shared" si="0"/>
        <v>UF Mul Cbrt</v>
      </c>
      <c r="I106" s="2" t="str">
        <f t="shared" si="0"/>
        <v>UF MulVA Cbrt</v>
      </c>
      <c r="J106" s="2" t="str">
        <f t="shared" si="0"/>
        <v>UF NoLog Cbrt</v>
      </c>
      <c r="K106" s="2" t="str">
        <f t="shared" si="0"/>
        <v>UF NoLogVA Cbrt</v>
      </c>
      <c r="L106" s="2" t="str">
        <f t="shared" si="0"/>
        <v>UFDistr Bitdiff Cbrt</v>
      </c>
      <c r="M106" s="2" t="str">
        <f t="shared" si="0"/>
        <v>UFDistr BitdiffVA Cbrt</v>
      </c>
      <c r="N106" s="2" t="str">
        <f t="shared" si="0"/>
        <v>UFDistr HardLog Cbrt</v>
      </c>
      <c r="O106" s="2" t="str">
        <f t="shared" si="0"/>
        <v>UFDistr HardLogVA Cbrt</v>
      </c>
      <c r="P106" s="2" t="str">
        <f t="shared" si="0"/>
        <v>UFDistr Log Cbrt</v>
      </c>
      <c r="Q106" s="2" t="str">
        <f t="shared" si="0"/>
        <v>UFDistr LogVA Cbrt</v>
      </c>
      <c r="R106" s="2" t="str">
        <f t="shared" si="0"/>
        <v>UFDistr Mul Cbrt</v>
      </c>
      <c r="S106" s="2" t="str">
        <f t="shared" si="0"/>
        <v>UFDistr MulVA Cbrt</v>
      </c>
      <c r="T106" s="2" t="str">
        <f t="shared" si="0"/>
        <v>UFDistr NoLog Cbrt</v>
      </c>
      <c r="U106" s="2" t="str">
        <f t="shared" si="0"/>
        <v>UFDistr NoLogVA Cbrt</v>
      </c>
      <c r="V106" s="2" t="str">
        <f t="shared" si="0"/>
        <v>UFCenter Bitdiff Cbrt</v>
      </c>
      <c r="W106" s="2" t="str">
        <f t="shared" si="0"/>
        <v>UFCenter BitdiffVA Cbrt</v>
      </c>
      <c r="X106" s="2" t="str">
        <f t="shared" si="0"/>
        <v>UFCenter BitdiffFN Cbrt</v>
      </c>
      <c r="Y106" s="2" t="str">
        <f t="shared" si="0"/>
        <v>UFCenter HardLog Cbrt</v>
      </c>
      <c r="Z106" s="2" t="str">
        <f t="shared" si="0"/>
        <v>UFCenter HardLogVA Cbrt</v>
      </c>
      <c r="AA106" s="2" t="str">
        <f t="shared" si="0"/>
        <v>UFCenter HardLogFN Cbrt</v>
      </c>
      <c r="AB106" s="2" t="str">
        <f t="shared" si="0"/>
        <v>UFCenter Log Cbrt</v>
      </c>
      <c r="AC106" s="2" t="str">
        <f t="shared" si="0"/>
        <v>UFCenter LogVA Cbrt</v>
      </c>
      <c r="AD106" s="2" t="str">
        <f t="shared" si="0"/>
        <v>UFCenter LogFN Cbrt</v>
      </c>
      <c r="AE106" s="2" t="str">
        <f t="shared" si="0"/>
        <v>UFCenter Mul Cbrt</v>
      </c>
      <c r="AF106" s="2" t="str">
        <f t="shared" si="0"/>
        <v>UFCenter MulVA Cbrt</v>
      </c>
      <c r="AG106" s="2" t="str">
        <f t="shared" si="0"/>
        <v>UFCenter MulFN Cbrt</v>
      </c>
      <c r="AH106" s="2" t="str">
        <f t="shared" si="0"/>
        <v>UFCenter NoLog Cbrt</v>
      </c>
      <c r="AI106" s="2" t="str">
        <f t="shared" si="0"/>
        <v>UFCenter NoLogVA Cbrt</v>
      </c>
      <c r="AJ106" s="2" t="str">
        <f t="shared" si="0"/>
        <v>UFCenter NoLogFN Cbrt</v>
      </c>
      <c r="AM106" s="4" t="str">
        <f>A2</f>
        <v>UF Bitdiff Cbrt</v>
      </c>
      <c r="AN106" s="4" t="str">
        <f t="shared" ref="AN106:BU106" si="1">B2</f>
        <v>UF BitdiffVA Cbrt</v>
      </c>
      <c r="AO106" s="4" t="str">
        <f t="shared" si="1"/>
        <v>UF HardLog Cbrt</v>
      </c>
      <c r="AP106" s="4" t="str">
        <f t="shared" si="1"/>
        <v>UF HardLogVA Cbrt</v>
      </c>
      <c r="AQ106" s="4" t="str">
        <f t="shared" si="1"/>
        <v>UF Log Cbrt</v>
      </c>
      <c r="AR106" s="4" t="str">
        <f t="shared" si="1"/>
        <v>UF LogVA Cbrt</v>
      </c>
      <c r="AS106" s="4" t="str">
        <f t="shared" si="1"/>
        <v>UF Mul Cbrt</v>
      </c>
      <c r="AT106" s="4" t="str">
        <f t="shared" si="1"/>
        <v>UF MulVA Cbrt</v>
      </c>
      <c r="AU106" s="4" t="str">
        <f t="shared" si="1"/>
        <v>UF NoLog Cbrt</v>
      </c>
      <c r="AV106" s="4" t="str">
        <f t="shared" si="1"/>
        <v>UF NoLogVA Cbrt</v>
      </c>
      <c r="AW106" s="4" t="str">
        <f t="shared" si="1"/>
        <v>UFDistr Bitdiff Cbrt</v>
      </c>
      <c r="AX106" s="4" t="str">
        <f t="shared" si="1"/>
        <v>UFDistr BitdiffVA Cbrt</v>
      </c>
      <c r="AY106" s="4" t="str">
        <f t="shared" si="1"/>
        <v>UFDistr HardLog Cbrt</v>
      </c>
      <c r="AZ106" s="4" t="str">
        <f t="shared" si="1"/>
        <v>UFDistr HardLogVA Cbrt</v>
      </c>
      <c r="BA106" s="4" t="str">
        <f t="shared" si="1"/>
        <v>UFDistr Log Cbrt</v>
      </c>
      <c r="BB106" s="4" t="str">
        <f t="shared" si="1"/>
        <v>UFDistr LogVA Cbrt</v>
      </c>
      <c r="BC106" s="4" t="str">
        <f t="shared" si="1"/>
        <v>UFDistr Mul Cbrt</v>
      </c>
      <c r="BD106" s="4" t="str">
        <f t="shared" si="1"/>
        <v>UFDistr MulVA Cbrt</v>
      </c>
      <c r="BE106" s="4" t="str">
        <f t="shared" si="1"/>
        <v>UFDistr NoLog Cbrt</v>
      </c>
      <c r="BF106" s="4" t="str">
        <f t="shared" si="1"/>
        <v>UFDistr NoLogVA Cbrt</v>
      </c>
      <c r="BG106" s="4" t="str">
        <f t="shared" si="1"/>
        <v>UFCenter Bitdiff Cbrt</v>
      </c>
      <c r="BH106" s="4" t="str">
        <f t="shared" si="1"/>
        <v>UFCenter BitdiffVA Cbrt</v>
      </c>
      <c r="BI106" s="4" t="str">
        <f t="shared" si="1"/>
        <v>UFCenter BitdiffFN Cbrt</v>
      </c>
      <c r="BJ106" s="4" t="str">
        <f t="shared" si="1"/>
        <v>UFCenter HardLog Cbrt</v>
      </c>
      <c r="BK106" s="4" t="str">
        <f t="shared" si="1"/>
        <v>UFCenter HardLogVA Cbrt</v>
      </c>
      <c r="BL106" s="4" t="str">
        <f t="shared" si="1"/>
        <v>UFCenter HardLogFN Cbrt</v>
      </c>
      <c r="BM106" s="4" t="str">
        <f t="shared" si="1"/>
        <v>UFCenter Log Cbrt</v>
      </c>
      <c r="BN106" s="4" t="str">
        <f t="shared" si="1"/>
        <v>UFCenter LogVA Cbrt</v>
      </c>
      <c r="BO106" s="4" t="str">
        <f t="shared" si="1"/>
        <v>UFCenter LogFN Cbrt</v>
      </c>
      <c r="BP106" s="4" t="str">
        <f t="shared" si="1"/>
        <v>UFCenter Mul Cbrt</v>
      </c>
      <c r="BQ106" s="4" t="str">
        <f t="shared" si="1"/>
        <v>UFCenter MulVA Cbrt</v>
      </c>
      <c r="BR106" s="4" t="str">
        <f t="shared" si="1"/>
        <v>UFCenter MulFN Cbrt</v>
      </c>
      <c r="BS106" s="4" t="str">
        <f t="shared" si="1"/>
        <v>UFCenter NoLog Cbrt</v>
      </c>
      <c r="BT106" s="4" t="str">
        <f t="shared" si="1"/>
        <v>UFCenter NoLogVA Cbrt</v>
      </c>
      <c r="BU106" s="4" t="str">
        <f t="shared" si="1"/>
        <v>UFCenter NoLogFN Cbrt</v>
      </c>
      <c r="BW106" s="2"/>
      <c r="BX106" s="2" t="str">
        <f>A2</f>
        <v>UF Bitdiff Cbrt</v>
      </c>
      <c r="BY106" s="2" t="str">
        <f t="shared" ref="BY106:DF106" si="2">B2</f>
        <v>UF BitdiffVA Cbrt</v>
      </c>
      <c r="BZ106" s="2" t="str">
        <f t="shared" si="2"/>
        <v>UF HardLog Cbrt</v>
      </c>
      <c r="CA106" s="2" t="str">
        <f t="shared" si="2"/>
        <v>UF HardLogVA Cbrt</v>
      </c>
      <c r="CB106" s="2" t="str">
        <f t="shared" si="2"/>
        <v>UF Log Cbrt</v>
      </c>
      <c r="CC106" s="2" t="str">
        <f t="shared" si="2"/>
        <v>UF LogVA Cbrt</v>
      </c>
      <c r="CD106" s="2" t="str">
        <f t="shared" si="2"/>
        <v>UF Mul Cbrt</v>
      </c>
      <c r="CE106" s="2" t="str">
        <f t="shared" si="2"/>
        <v>UF MulVA Cbrt</v>
      </c>
      <c r="CF106" s="2" t="str">
        <f t="shared" si="2"/>
        <v>UF NoLog Cbrt</v>
      </c>
      <c r="CG106" s="2" t="str">
        <f t="shared" si="2"/>
        <v>UF NoLogVA Cbrt</v>
      </c>
      <c r="CH106" s="2" t="str">
        <f t="shared" si="2"/>
        <v>UFDistr Bitdiff Cbrt</v>
      </c>
      <c r="CI106" s="2" t="str">
        <f t="shared" si="2"/>
        <v>UFDistr BitdiffVA Cbrt</v>
      </c>
      <c r="CJ106" s="2" t="str">
        <f t="shared" si="2"/>
        <v>UFDistr HardLog Cbrt</v>
      </c>
      <c r="CK106" s="2" t="str">
        <f t="shared" si="2"/>
        <v>UFDistr HardLogVA Cbrt</v>
      </c>
      <c r="CL106" s="2" t="str">
        <f t="shared" si="2"/>
        <v>UFDistr Log Cbrt</v>
      </c>
      <c r="CM106" s="2" t="str">
        <f t="shared" si="2"/>
        <v>UFDistr LogVA Cbrt</v>
      </c>
      <c r="CN106" s="2" t="str">
        <f t="shared" si="2"/>
        <v>UFDistr Mul Cbrt</v>
      </c>
      <c r="CO106" s="2" t="str">
        <f t="shared" si="2"/>
        <v>UFDistr MulVA Cbrt</v>
      </c>
      <c r="CP106" s="2" t="str">
        <f t="shared" si="2"/>
        <v>UFDistr NoLog Cbrt</v>
      </c>
      <c r="CQ106" s="2" t="str">
        <f t="shared" si="2"/>
        <v>UFDistr NoLogVA Cbrt</v>
      </c>
      <c r="CR106" s="2" t="str">
        <f t="shared" si="2"/>
        <v>UFCenter Bitdiff Cbrt</v>
      </c>
      <c r="CS106" s="2" t="str">
        <f t="shared" si="2"/>
        <v>UFCenter BitdiffVA Cbrt</v>
      </c>
      <c r="CT106" s="2" t="str">
        <f t="shared" si="2"/>
        <v>UFCenter BitdiffFN Cbrt</v>
      </c>
      <c r="CU106" s="2" t="str">
        <f t="shared" si="2"/>
        <v>UFCenter HardLog Cbrt</v>
      </c>
      <c r="CV106" s="2" t="str">
        <f t="shared" si="2"/>
        <v>UFCenter HardLogVA Cbrt</v>
      </c>
      <c r="CW106" s="2" t="str">
        <f t="shared" si="2"/>
        <v>UFCenter HardLogFN Cbrt</v>
      </c>
      <c r="CX106" s="2" t="str">
        <f t="shared" si="2"/>
        <v>UFCenter Log Cbrt</v>
      </c>
      <c r="CY106" s="2" t="str">
        <f t="shared" si="2"/>
        <v>UFCenter LogVA Cbrt</v>
      </c>
      <c r="CZ106" s="2" t="str">
        <f t="shared" si="2"/>
        <v>UFCenter LogFN Cbrt</v>
      </c>
      <c r="DA106" s="2" t="str">
        <f t="shared" si="2"/>
        <v>UFCenter Mul Cbrt</v>
      </c>
      <c r="DB106" s="2" t="str">
        <f t="shared" si="2"/>
        <v>UFCenter MulVA Cbrt</v>
      </c>
      <c r="DC106" s="2" t="str">
        <f t="shared" si="2"/>
        <v>UFCenter MulFN Cbrt</v>
      </c>
      <c r="DD106" s="2" t="str">
        <f t="shared" si="2"/>
        <v>UFCenter NoLog Cbrt</v>
      </c>
      <c r="DE106" s="2" t="str">
        <f t="shared" si="2"/>
        <v>UFCenter NoLogVA Cbrt</v>
      </c>
      <c r="DF106" s="2" t="str">
        <f t="shared" si="2"/>
        <v>UFCenter NoLogFN Cbrt</v>
      </c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</row>
    <row r="107" spans="1:160" x14ac:dyDescent="0.45">
      <c r="A107" t="s">
        <v>1</v>
      </c>
      <c r="B107">
        <f>AVERAGE(A3:A102)</f>
        <v>494.62</v>
      </c>
      <c r="C107">
        <f t="shared" ref="C107:AJ107" si="3">AVERAGE(B3:B102)</f>
        <v>512</v>
      </c>
      <c r="D107">
        <f t="shared" si="3"/>
        <v>494.01</v>
      </c>
      <c r="E107">
        <f t="shared" si="3"/>
        <v>512</v>
      </c>
      <c r="F107">
        <f t="shared" si="3"/>
        <v>496.9</v>
      </c>
      <c r="G107">
        <f t="shared" si="3"/>
        <v>509.01</v>
      </c>
      <c r="H107">
        <f t="shared" si="3"/>
        <v>480.05</v>
      </c>
      <c r="I107">
        <f t="shared" si="3"/>
        <v>512</v>
      </c>
      <c r="J107">
        <f t="shared" si="3"/>
        <v>480.3</v>
      </c>
      <c r="K107">
        <f t="shared" si="3"/>
        <v>512</v>
      </c>
      <c r="L107">
        <f t="shared" si="3"/>
        <v>486.62</v>
      </c>
      <c r="M107">
        <f t="shared" si="3"/>
        <v>472.63</v>
      </c>
      <c r="N107">
        <f t="shared" si="3"/>
        <v>486.78</v>
      </c>
      <c r="O107">
        <f t="shared" si="3"/>
        <v>472.86</v>
      </c>
      <c r="P107">
        <f t="shared" si="3"/>
        <v>485.97</v>
      </c>
      <c r="Q107">
        <f t="shared" si="3"/>
        <v>469.09</v>
      </c>
      <c r="R107">
        <f t="shared" si="3"/>
        <v>486.78</v>
      </c>
      <c r="S107">
        <f t="shared" si="3"/>
        <v>472.66</v>
      </c>
      <c r="T107">
        <f t="shared" si="3"/>
        <v>486.93</v>
      </c>
      <c r="U107">
        <f t="shared" si="3"/>
        <v>472.66</v>
      </c>
      <c r="V107">
        <f t="shared" si="3"/>
        <v>484.81</v>
      </c>
      <c r="W107">
        <f t="shared" si="3"/>
        <v>458.68</v>
      </c>
      <c r="X107">
        <f t="shared" si="3"/>
        <v>487.01</v>
      </c>
      <c r="Y107" s="20">
        <f t="shared" si="3"/>
        <v>484.99</v>
      </c>
      <c r="Z107" s="20">
        <f t="shared" si="3"/>
        <v>458.68</v>
      </c>
      <c r="AA107" s="20">
        <f t="shared" si="3"/>
        <v>487.01</v>
      </c>
      <c r="AB107" s="20">
        <f t="shared" si="3"/>
        <v>485.08</v>
      </c>
      <c r="AC107" s="20">
        <f t="shared" si="3"/>
        <v>456.21</v>
      </c>
      <c r="AD107" s="20">
        <f t="shared" si="3"/>
        <v>487.07</v>
      </c>
      <c r="AE107" s="20">
        <f t="shared" si="3"/>
        <v>484.37</v>
      </c>
      <c r="AF107" s="20">
        <f t="shared" si="3"/>
        <v>458.68</v>
      </c>
      <c r="AG107" s="20">
        <f t="shared" si="3"/>
        <v>487.01</v>
      </c>
      <c r="AH107" s="20">
        <f t="shared" si="3"/>
        <v>484.37</v>
      </c>
      <c r="AI107" s="20">
        <f t="shared" si="3"/>
        <v>458.68</v>
      </c>
      <c r="AJ107" s="20">
        <f t="shared" si="3"/>
        <v>487.01</v>
      </c>
      <c r="AL107" t="s">
        <v>22</v>
      </c>
      <c r="AM107" s="5">
        <f>AM114-$AM121</f>
        <v>487</v>
      </c>
      <c r="AN107" s="6">
        <f t="shared" ref="AN107:BU107" si="4">AN114-$AM121</f>
        <v>512</v>
      </c>
      <c r="AO107" s="6">
        <f t="shared" si="4"/>
        <v>484</v>
      </c>
      <c r="AP107" s="6">
        <f t="shared" si="4"/>
        <v>512</v>
      </c>
      <c r="AQ107" s="6">
        <f t="shared" si="4"/>
        <v>485</v>
      </c>
      <c r="AR107" s="6">
        <f t="shared" si="4"/>
        <v>506</v>
      </c>
      <c r="AS107" s="6">
        <f t="shared" si="4"/>
        <v>471</v>
      </c>
      <c r="AT107" s="6">
        <f t="shared" si="4"/>
        <v>512</v>
      </c>
      <c r="AU107" s="6">
        <f t="shared" si="4"/>
        <v>474</v>
      </c>
      <c r="AV107" s="6">
        <f t="shared" si="4"/>
        <v>512</v>
      </c>
      <c r="AW107" s="6">
        <f t="shared" si="4"/>
        <v>475</v>
      </c>
      <c r="AX107" s="6">
        <f t="shared" si="4"/>
        <v>451</v>
      </c>
      <c r="AY107" s="6">
        <f t="shared" si="4"/>
        <v>478</v>
      </c>
      <c r="AZ107" s="6">
        <f t="shared" si="4"/>
        <v>453</v>
      </c>
      <c r="BA107" s="6">
        <f t="shared" si="4"/>
        <v>473</v>
      </c>
      <c r="BB107" s="6">
        <f t="shared" si="4"/>
        <v>431</v>
      </c>
      <c r="BC107" s="6">
        <f t="shared" si="4"/>
        <v>478</v>
      </c>
      <c r="BD107" s="6">
        <f t="shared" si="4"/>
        <v>451</v>
      </c>
      <c r="BE107" s="6">
        <f t="shared" si="4"/>
        <v>477</v>
      </c>
      <c r="BF107" s="6">
        <f t="shared" si="4"/>
        <v>451</v>
      </c>
      <c r="BG107" s="6">
        <f t="shared" si="4"/>
        <v>475</v>
      </c>
      <c r="BH107" s="6">
        <f t="shared" si="4"/>
        <v>411</v>
      </c>
      <c r="BI107" s="6">
        <f t="shared" si="4"/>
        <v>487</v>
      </c>
      <c r="BJ107" s="6">
        <f t="shared" si="4"/>
        <v>473</v>
      </c>
      <c r="BK107" s="6">
        <f t="shared" si="4"/>
        <v>411</v>
      </c>
      <c r="BL107" s="6">
        <f t="shared" si="4"/>
        <v>487</v>
      </c>
      <c r="BM107" s="6">
        <f t="shared" si="4"/>
        <v>474</v>
      </c>
      <c r="BN107" s="6">
        <f t="shared" si="4"/>
        <v>407</v>
      </c>
      <c r="BO107" s="6">
        <f t="shared" si="4"/>
        <v>487</v>
      </c>
      <c r="BP107" s="6">
        <f t="shared" si="4"/>
        <v>475</v>
      </c>
      <c r="BQ107" s="6">
        <f t="shared" si="4"/>
        <v>411</v>
      </c>
      <c r="BR107" s="6">
        <f t="shared" si="4"/>
        <v>487</v>
      </c>
      <c r="BS107" s="6">
        <f t="shared" si="4"/>
        <v>475</v>
      </c>
      <c r="BT107" s="6">
        <f t="shared" si="4"/>
        <v>411</v>
      </c>
      <c r="BU107" s="7">
        <f t="shared" si="4"/>
        <v>487</v>
      </c>
      <c r="BW107" t="s">
        <v>32</v>
      </c>
      <c r="BX107">
        <f>[1]!SHAPIRO(A3:A102)</f>
        <v>0.97176183327147114</v>
      </c>
      <c r="BY107" t="e">
        <f>[1]!SHAPIRO(B3:B102)</f>
        <v>#VALUE!</v>
      </c>
      <c r="BZ107">
        <f>[1]!SHAPIRO(C3:C102)</f>
        <v>0.98733339268097253</v>
      </c>
      <c r="CA107" t="e">
        <f>[1]!SHAPIRO(D3:D102)</f>
        <v>#VALUE!</v>
      </c>
      <c r="CB107">
        <f>[1]!SHAPIRO(E3:E102)</f>
        <v>0.95854889734104898</v>
      </c>
      <c r="CC107">
        <f>[1]!SHAPIRO(F3:F102)</f>
        <v>0.88643211439144753</v>
      </c>
      <c r="CD107">
        <f>[1]!SHAPIRO(G3:G102)</f>
        <v>0.97017782895578253</v>
      </c>
      <c r="CE107" t="e">
        <f>[1]!SHAPIRO(H3:H102)</f>
        <v>#VALUE!</v>
      </c>
      <c r="CF107">
        <f>[1]!SHAPIRO(I3:I102)</f>
        <v>0.98120200435907945</v>
      </c>
      <c r="CG107" t="e">
        <f>[1]!SHAPIRO(J3:J102)</f>
        <v>#VALUE!</v>
      </c>
      <c r="CH107">
        <f>[1]!SHAPIRO(K3:K102)</f>
        <v>0.97486256041477093</v>
      </c>
      <c r="CI107">
        <f>[1]!SHAPIRO(L3:L102)</f>
        <v>0.98633562699445787</v>
      </c>
      <c r="CJ107">
        <f>[1]!SHAPIRO(M3:M102)</f>
        <v>0.97815326532724967</v>
      </c>
      <c r="CK107">
        <f>[1]!SHAPIRO(N3:N102)</f>
        <v>0.98280804825540458</v>
      </c>
      <c r="CL107">
        <f>[1]!SHAPIRO(O3:O102)</f>
        <v>0.98112435012983701</v>
      </c>
      <c r="CM107">
        <f>[1]!SHAPIRO(P3:P102)</f>
        <v>0.87673817683989563</v>
      </c>
      <c r="CN107">
        <f>[1]!SHAPIRO(Q3:Q102)</f>
        <v>0.98802844537471024</v>
      </c>
      <c r="CO107">
        <f>[1]!SHAPIRO(R3:R102)</f>
        <v>0.98436323904544609</v>
      </c>
      <c r="CP107">
        <f>[1]!SHAPIRO(S3:S102)</f>
        <v>0.97404670830327844</v>
      </c>
      <c r="CQ107">
        <f>[1]!SHAPIRO(T3:T102)</f>
        <v>0.98436323904544609</v>
      </c>
      <c r="CR107">
        <f>[1]!SHAPIRO(U3:U102)</f>
        <v>0.98627873509303776</v>
      </c>
      <c r="CS107">
        <f>[1]!SHAPIRO(V3:V102)</f>
        <v>0.93731529837699556</v>
      </c>
      <c r="CT107">
        <f>[1]!SHAPIRO(W3:W102)</f>
        <v>7.5192575607123779E-2</v>
      </c>
      <c r="CU107">
        <f>[1]!SHAPIRO(X3:X102)</f>
        <v>0.97978721441743888</v>
      </c>
      <c r="CV107">
        <f>[1]!SHAPIRO(Y3:Y102)</f>
        <v>0.93731529837699556</v>
      </c>
      <c r="CW107">
        <f>[1]!SHAPIRO(Z3:Z102)</f>
        <v>7.5192575607123779E-2</v>
      </c>
      <c r="CX107">
        <f>[1]!SHAPIRO(AA3:AA102)</f>
        <v>0.98313261346174552</v>
      </c>
      <c r="CY107">
        <f>[1]!SHAPIRO(AB3:AB102)</f>
        <v>0.91530307607833128</v>
      </c>
      <c r="CZ107">
        <f>[1]!SHAPIRO(AC3:AC102)</f>
        <v>0.27752565076608815</v>
      </c>
      <c r="DA107">
        <f>[1]!SHAPIRO(AD3:AD102)</f>
        <v>0.97387764516128916</v>
      </c>
      <c r="DB107">
        <f>[1]!SHAPIRO(AE3:AE102)</f>
        <v>0.93731529837699556</v>
      </c>
      <c r="DC107">
        <f>[1]!SHAPIRO(AF3:AF102)</f>
        <v>7.5192575607123779E-2</v>
      </c>
      <c r="DD107">
        <f>[1]!SHAPIRO(AG3:AG102)</f>
        <v>0.97387764516128916</v>
      </c>
      <c r="DE107">
        <f>[1]!SHAPIRO(AH3:AH102)</f>
        <v>0.93731529837699556</v>
      </c>
      <c r="DF107">
        <f>[1]!SHAPIRO(AI3:AI102)</f>
        <v>7.5192575607123779E-2</v>
      </c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</row>
    <row r="108" spans="1:160" x14ac:dyDescent="0.45">
      <c r="A108" t="s">
        <v>2</v>
      </c>
      <c r="B108">
        <f>_xlfn.STDEV.S(A3:A102)/SQRT(COUNT(A3:A102))</f>
        <v>0.39511665583365568</v>
      </c>
      <c r="C108">
        <f t="shared" ref="C108:AJ108" si="5">_xlfn.STDEV.S(B3:B102)/SQRT(COUNT(B3:B102))</f>
        <v>0</v>
      </c>
      <c r="D108">
        <f t="shared" si="5"/>
        <v>0.38989638613251054</v>
      </c>
      <c r="E108">
        <f t="shared" si="5"/>
        <v>0</v>
      </c>
      <c r="F108">
        <f t="shared" si="5"/>
        <v>0.41621187300739404</v>
      </c>
      <c r="G108">
        <f t="shared" si="5"/>
        <v>0.12987562037455988</v>
      </c>
      <c r="H108">
        <f t="shared" si="5"/>
        <v>0.25559398042262838</v>
      </c>
      <c r="I108">
        <f t="shared" si="5"/>
        <v>0</v>
      </c>
      <c r="J108">
        <f t="shared" si="5"/>
        <v>0.26761196089891381</v>
      </c>
      <c r="K108">
        <f t="shared" si="5"/>
        <v>0</v>
      </c>
      <c r="L108">
        <f t="shared" si="5"/>
        <v>0.39741081205140016</v>
      </c>
      <c r="M108">
        <f t="shared" si="5"/>
        <v>0.75527170841714564</v>
      </c>
      <c r="N108">
        <f t="shared" si="5"/>
        <v>0.42890040283911485</v>
      </c>
      <c r="O108">
        <f t="shared" si="5"/>
        <v>0.77694298635125369</v>
      </c>
      <c r="P108">
        <f t="shared" si="5"/>
        <v>0.47788570545136366</v>
      </c>
      <c r="Q108">
        <f t="shared" si="5"/>
        <v>1.329167355371722</v>
      </c>
      <c r="R108">
        <f t="shared" si="5"/>
        <v>0.35748278195451505</v>
      </c>
      <c r="S108">
        <f t="shared" si="5"/>
        <v>0.76187169841679059</v>
      </c>
      <c r="T108">
        <f t="shared" si="5"/>
        <v>0.38198180717162572</v>
      </c>
      <c r="U108">
        <f t="shared" si="5"/>
        <v>0.76187169841679059</v>
      </c>
      <c r="V108">
        <f t="shared" si="5"/>
        <v>0.42585505192791279</v>
      </c>
      <c r="W108">
        <f t="shared" si="5"/>
        <v>1.6895328384264132</v>
      </c>
      <c r="X108">
        <f t="shared" si="5"/>
        <v>9.9999999999999829E-3</v>
      </c>
      <c r="Y108" s="20">
        <f t="shared" si="5"/>
        <v>0.4643872904759081</v>
      </c>
      <c r="Z108" s="20">
        <f t="shared" si="5"/>
        <v>1.6895328384264132</v>
      </c>
      <c r="AA108" s="20">
        <f t="shared" si="5"/>
        <v>9.9999999999999829E-3</v>
      </c>
      <c r="AB108" s="20">
        <f t="shared" si="5"/>
        <v>0.46093449215762361</v>
      </c>
      <c r="AC108" s="20">
        <f t="shared" si="5"/>
        <v>2.0106431455098788</v>
      </c>
      <c r="AD108" s="20">
        <f t="shared" si="5"/>
        <v>2.5643239997624294E-2</v>
      </c>
      <c r="AE108" s="20">
        <f t="shared" si="5"/>
        <v>0.4150343785200632</v>
      </c>
      <c r="AF108" s="20">
        <f t="shared" si="5"/>
        <v>1.6895328384264132</v>
      </c>
      <c r="AG108" s="20">
        <f t="shared" si="5"/>
        <v>9.9999999999999829E-3</v>
      </c>
      <c r="AH108" s="20">
        <f t="shared" si="5"/>
        <v>0.4150343785200632</v>
      </c>
      <c r="AI108" s="20">
        <f t="shared" si="5"/>
        <v>1.6895328384264132</v>
      </c>
      <c r="AJ108" s="20">
        <f t="shared" si="5"/>
        <v>9.9999999999999829E-3</v>
      </c>
      <c r="AL108" t="s">
        <v>26</v>
      </c>
      <c r="AM108" s="8">
        <f>MAX(AM115-AM114,0)</f>
        <v>4.75</v>
      </c>
      <c r="AN108" s="9">
        <f t="shared" ref="AN108:BU111" si="6">MAX(AN115-AN114,0)</f>
        <v>0</v>
      </c>
      <c r="AO108" s="9">
        <f t="shared" si="6"/>
        <v>7</v>
      </c>
      <c r="AP108" s="9">
        <f t="shared" si="6"/>
        <v>0</v>
      </c>
      <c r="AQ108" s="9">
        <f t="shared" si="6"/>
        <v>9</v>
      </c>
      <c r="AR108" s="9">
        <f t="shared" si="6"/>
        <v>2</v>
      </c>
      <c r="AS108" s="9">
        <f t="shared" si="6"/>
        <v>7</v>
      </c>
      <c r="AT108" s="9">
        <f t="shared" si="6"/>
        <v>0</v>
      </c>
      <c r="AU108" s="9">
        <f t="shared" si="6"/>
        <v>5</v>
      </c>
      <c r="AV108" s="9">
        <f t="shared" si="6"/>
        <v>0</v>
      </c>
      <c r="AW108" s="9">
        <f t="shared" si="6"/>
        <v>8.75</v>
      </c>
      <c r="AX108" s="9">
        <f t="shared" si="6"/>
        <v>17</v>
      </c>
      <c r="AY108" s="9">
        <f t="shared" si="6"/>
        <v>6.75</v>
      </c>
      <c r="AZ108" s="9">
        <f t="shared" si="6"/>
        <v>15</v>
      </c>
      <c r="BA108" s="9">
        <f t="shared" si="6"/>
        <v>10</v>
      </c>
      <c r="BB108" s="9">
        <f t="shared" si="6"/>
        <v>33</v>
      </c>
      <c r="BC108" s="9">
        <f t="shared" si="6"/>
        <v>7</v>
      </c>
      <c r="BD108" s="9">
        <f t="shared" si="6"/>
        <v>17</v>
      </c>
      <c r="BE108" s="9">
        <f t="shared" si="6"/>
        <v>8</v>
      </c>
      <c r="BF108" s="9">
        <f t="shared" si="6"/>
        <v>17</v>
      </c>
      <c r="BG108" s="9">
        <f t="shared" si="6"/>
        <v>7</v>
      </c>
      <c r="BH108" s="9">
        <f t="shared" si="6"/>
        <v>39</v>
      </c>
      <c r="BI108" s="9">
        <f t="shared" si="6"/>
        <v>0</v>
      </c>
      <c r="BJ108" s="9">
        <f t="shared" si="6"/>
        <v>9</v>
      </c>
      <c r="BK108" s="9">
        <f t="shared" si="6"/>
        <v>39</v>
      </c>
      <c r="BL108" s="9">
        <f t="shared" si="6"/>
        <v>0</v>
      </c>
      <c r="BM108" s="9">
        <f t="shared" si="6"/>
        <v>7.75</v>
      </c>
      <c r="BN108" s="9">
        <f t="shared" si="6"/>
        <v>39</v>
      </c>
      <c r="BO108" s="9">
        <f t="shared" si="6"/>
        <v>0</v>
      </c>
      <c r="BP108" s="9">
        <f t="shared" si="6"/>
        <v>6</v>
      </c>
      <c r="BQ108" s="9">
        <f t="shared" si="6"/>
        <v>39</v>
      </c>
      <c r="BR108" s="9">
        <f t="shared" si="6"/>
        <v>0</v>
      </c>
      <c r="BS108" s="9">
        <f t="shared" si="6"/>
        <v>6</v>
      </c>
      <c r="BT108" s="9">
        <f t="shared" si="6"/>
        <v>39</v>
      </c>
      <c r="BU108" s="10">
        <f t="shared" si="6"/>
        <v>0</v>
      </c>
      <c r="BW108" t="s">
        <v>33</v>
      </c>
      <c r="BX108">
        <f>[1]!SWTEST(A3:A102)</f>
        <v>3.0201658215005756E-2</v>
      </c>
      <c r="BY108" t="e">
        <f>[1]!SWTEST(B3:B102)</f>
        <v>#VALUE!</v>
      </c>
      <c r="BZ108">
        <f>[1]!SWTEST(C3:C102)</f>
        <v>0.46042736365530534</v>
      </c>
      <c r="CA108" t="e">
        <f>[1]!SWTEST(D3:D102)</f>
        <v>#VALUE!</v>
      </c>
      <c r="CB108">
        <f>[1]!SWTEST(E3:E102)</f>
        <v>3.1730794662880868E-3</v>
      </c>
      <c r="CC108">
        <f>[1]!SWTEST(F3:F102)</f>
        <v>3.4314207009167319E-7</v>
      </c>
      <c r="CD108">
        <f>[1]!SWTEST(G3:G102)</f>
        <v>2.2808960441908721E-2</v>
      </c>
      <c r="CE108" t="e">
        <f>[1]!SWTEST(H3:H102)</f>
        <v>#VALUE!</v>
      </c>
      <c r="CF108">
        <f>[1]!SWTEST(I3:I102)</f>
        <v>0.16474824621222739</v>
      </c>
      <c r="CG108" t="e">
        <f>[1]!SWTEST(J3:J102)</f>
        <v>#VALUE!</v>
      </c>
      <c r="CH108">
        <f>[1]!SWTEST(K3:K102)</f>
        <v>5.2637024192536241E-2</v>
      </c>
      <c r="CI108">
        <f>[1]!SWTEST(L3:L102)</f>
        <v>0.39451892739175731</v>
      </c>
      <c r="CJ108">
        <f>[1]!SWTEST(M3:M102)</f>
        <v>9.5342965193301987E-2</v>
      </c>
      <c r="CK108">
        <f>[1]!SWTEST(N3:N102)</f>
        <v>0.21857697677971322</v>
      </c>
      <c r="CL108">
        <f>[1]!SWTEST(O3:O102)</f>
        <v>0.16249046679308721</v>
      </c>
      <c r="CM108">
        <f>[1]!SWTEST(P3:P102)</f>
        <v>1.3240461915753343E-7</v>
      </c>
      <c r="CN108">
        <f>[1]!SWTEST(Q3:Q102)</f>
        <v>0.51030692308016223</v>
      </c>
      <c r="CO108">
        <f>[1]!SWTEST(R3:R102)</f>
        <v>0.28546943394182844</v>
      </c>
      <c r="CP108">
        <f>[1]!SWTEST(S3:S102)</f>
        <v>4.5450820976242201E-2</v>
      </c>
      <c r="CQ108">
        <f>[1]!SWTEST(T3:T102)</f>
        <v>0.28546943394182844</v>
      </c>
      <c r="CR108">
        <f>[1]!SWTEST(U3:U102)</f>
        <v>0.39097556187699434</v>
      </c>
      <c r="CS108">
        <f>[1]!SWTEST(V3:V102)</f>
        <v>1.3273040285610715E-4</v>
      </c>
      <c r="CT108">
        <f>[1]!SWTEST(W3:W102)</f>
        <v>0</v>
      </c>
      <c r="CU108">
        <f>[1]!SWTEST(X3:X102)</f>
        <v>0.12795631307642807</v>
      </c>
      <c r="CV108">
        <f>[1]!SWTEST(Y3:Y102)</f>
        <v>1.3273040285610715E-4</v>
      </c>
      <c r="CW108">
        <f>[1]!SWTEST(Z3:Z102)</f>
        <v>0</v>
      </c>
      <c r="CX108">
        <f>[1]!SWTEST(AA3:AA102)</f>
        <v>0.23125278069166666</v>
      </c>
      <c r="CY108">
        <f>[1]!SWTEST(AB3:AB102)</f>
        <v>7.9978992835183504E-6</v>
      </c>
      <c r="CZ108">
        <f>[1]!SWTEST(AC3:AC102)</f>
        <v>0</v>
      </c>
      <c r="DA108">
        <f>[1]!SWTEST(AD3:AD102)</f>
        <v>4.4091196601130922E-2</v>
      </c>
      <c r="DB108">
        <f>[1]!SWTEST(AE3:AE102)</f>
        <v>1.3273040285610715E-4</v>
      </c>
      <c r="DC108">
        <f>[1]!SWTEST(AF3:AF102)</f>
        <v>0</v>
      </c>
      <c r="DD108">
        <f>[1]!SWTEST(AG3:AG102)</f>
        <v>4.4091196601130922E-2</v>
      </c>
      <c r="DE108">
        <f>[1]!SWTEST(AH3:AH102)</f>
        <v>1.3273040285610715E-4</v>
      </c>
      <c r="DF108">
        <f>[1]!SWTEST(AI3:AI102)</f>
        <v>0</v>
      </c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</row>
    <row r="109" spans="1:160" x14ac:dyDescent="0.45">
      <c r="A109" t="s">
        <v>3</v>
      </c>
      <c r="B109">
        <f>MEDIAN(A3:A102)</f>
        <v>495</v>
      </c>
      <c r="C109">
        <f t="shared" ref="C109:AJ109" si="7">MEDIAN(B3:B102)</f>
        <v>512</v>
      </c>
      <c r="D109">
        <f t="shared" si="7"/>
        <v>494.5</v>
      </c>
      <c r="E109">
        <f t="shared" si="7"/>
        <v>512</v>
      </c>
      <c r="F109">
        <f t="shared" si="7"/>
        <v>497</v>
      </c>
      <c r="G109">
        <f t="shared" si="7"/>
        <v>509</v>
      </c>
      <c r="H109">
        <f t="shared" si="7"/>
        <v>480</v>
      </c>
      <c r="I109">
        <f t="shared" si="7"/>
        <v>512</v>
      </c>
      <c r="J109">
        <f t="shared" si="7"/>
        <v>480</v>
      </c>
      <c r="K109">
        <f t="shared" si="7"/>
        <v>512</v>
      </c>
      <c r="L109">
        <f t="shared" si="7"/>
        <v>487</v>
      </c>
      <c r="M109">
        <f t="shared" si="7"/>
        <v>473</v>
      </c>
      <c r="N109">
        <f t="shared" si="7"/>
        <v>487</v>
      </c>
      <c r="O109">
        <f t="shared" si="7"/>
        <v>473</v>
      </c>
      <c r="P109">
        <f t="shared" si="7"/>
        <v>486</v>
      </c>
      <c r="Q109">
        <f t="shared" si="7"/>
        <v>471</v>
      </c>
      <c r="R109">
        <f t="shared" si="7"/>
        <v>487</v>
      </c>
      <c r="S109">
        <f t="shared" si="7"/>
        <v>473</v>
      </c>
      <c r="T109">
        <f t="shared" si="7"/>
        <v>487</v>
      </c>
      <c r="U109">
        <f t="shared" si="7"/>
        <v>473</v>
      </c>
      <c r="V109">
        <f t="shared" si="7"/>
        <v>485</v>
      </c>
      <c r="W109">
        <f t="shared" si="7"/>
        <v>461</v>
      </c>
      <c r="X109">
        <f t="shared" si="7"/>
        <v>487</v>
      </c>
      <c r="Y109" s="20">
        <f t="shared" si="7"/>
        <v>485</v>
      </c>
      <c r="Z109" s="20">
        <f t="shared" si="7"/>
        <v>461</v>
      </c>
      <c r="AA109" s="20">
        <f t="shared" si="7"/>
        <v>487</v>
      </c>
      <c r="AB109" s="20">
        <f t="shared" si="7"/>
        <v>485</v>
      </c>
      <c r="AC109" s="20">
        <f t="shared" si="7"/>
        <v>459</v>
      </c>
      <c r="AD109" s="20">
        <f t="shared" si="7"/>
        <v>487</v>
      </c>
      <c r="AE109" s="20">
        <f t="shared" si="7"/>
        <v>485</v>
      </c>
      <c r="AF109" s="20">
        <f t="shared" si="7"/>
        <v>461</v>
      </c>
      <c r="AG109" s="20">
        <f t="shared" si="7"/>
        <v>487</v>
      </c>
      <c r="AH109" s="20">
        <f t="shared" si="7"/>
        <v>485</v>
      </c>
      <c r="AI109" s="20">
        <f t="shared" si="7"/>
        <v>461</v>
      </c>
      <c r="AJ109" s="20">
        <f t="shared" si="7"/>
        <v>487</v>
      </c>
      <c r="AL109" t="s">
        <v>27</v>
      </c>
      <c r="AM109" s="8">
        <f t="shared" ref="AM109:BB111" si="8">MAX(AM116-AM115,0)</f>
        <v>3.25</v>
      </c>
      <c r="AN109" s="9">
        <f t="shared" si="8"/>
        <v>0</v>
      </c>
      <c r="AO109" s="9">
        <f t="shared" si="8"/>
        <v>3.5</v>
      </c>
      <c r="AP109" s="9">
        <f t="shared" si="8"/>
        <v>0</v>
      </c>
      <c r="AQ109" s="9">
        <f t="shared" si="8"/>
        <v>3</v>
      </c>
      <c r="AR109" s="9">
        <f t="shared" si="8"/>
        <v>1</v>
      </c>
      <c r="AS109" s="9">
        <f t="shared" si="8"/>
        <v>2</v>
      </c>
      <c r="AT109" s="9">
        <f t="shared" si="8"/>
        <v>0</v>
      </c>
      <c r="AU109" s="9">
        <f t="shared" si="8"/>
        <v>1</v>
      </c>
      <c r="AV109" s="9">
        <f t="shared" si="8"/>
        <v>0</v>
      </c>
      <c r="AW109" s="9">
        <f t="shared" si="8"/>
        <v>3.25</v>
      </c>
      <c r="AX109" s="9">
        <f t="shared" si="8"/>
        <v>5</v>
      </c>
      <c r="AY109" s="9">
        <f t="shared" si="8"/>
        <v>2.25</v>
      </c>
      <c r="AZ109" s="9">
        <f t="shared" si="8"/>
        <v>5</v>
      </c>
      <c r="BA109" s="9">
        <f t="shared" si="8"/>
        <v>3</v>
      </c>
      <c r="BB109" s="9">
        <f t="shared" si="8"/>
        <v>7</v>
      </c>
      <c r="BC109" s="9">
        <f t="shared" si="6"/>
        <v>2</v>
      </c>
      <c r="BD109" s="9">
        <f t="shared" si="6"/>
        <v>5</v>
      </c>
      <c r="BE109" s="9">
        <f t="shared" si="6"/>
        <v>2</v>
      </c>
      <c r="BF109" s="9">
        <f t="shared" si="6"/>
        <v>5</v>
      </c>
      <c r="BG109" s="9">
        <f t="shared" si="6"/>
        <v>3</v>
      </c>
      <c r="BH109" s="9">
        <f t="shared" si="6"/>
        <v>11</v>
      </c>
      <c r="BI109" s="9">
        <f t="shared" si="6"/>
        <v>0</v>
      </c>
      <c r="BJ109" s="9">
        <f t="shared" si="6"/>
        <v>3</v>
      </c>
      <c r="BK109" s="9">
        <f t="shared" si="6"/>
        <v>11</v>
      </c>
      <c r="BL109" s="9">
        <f t="shared" si="6"/>
        <v>0</v>
      </c>
      <c r="BM109" s="9">
        <f t="shared" si="6"/>
        <v>3.25</v>
      </c>
      <c r="BN109" s="9">
        <f t="shared" si="6"/>
        <v>13</v>
      </c>
      <c r="BO109" s="9">
        <f t="shared" si="6"/>
        <v>0</v>
      </c>
      <c r="BP109" s="9">
        <f t="shared" si="6"/>
        <v>4</v>
      </c>
      <c r="BQ109" s="9">
        <f t="shared" si="6"/>
        <v>11</v>
      </c>
      <c r="BR109" s="9">
        <f t="shared" si="6"/>
        <v>0</v>
      </c>
      <c r="BS109" s="9">
        <f t="shared" si="6"/>
        <v>4</v>
      </c>
      <c r="BT109" s="9">
        <f t="shared" si="6"/>
        <v>11</v>
      </c>
      <c r="BU109" s="10">
        <f t="shared" si="6"/>
        <v>0</v>
      </c>
      <c r="BW109" t="s">
        <v>34</v>
      </c>
      <c r="BX109">
        <v>0.05</v>
      </c>
      <c r="BY109">
        <v>0.05</v>
      </c>
      <c r="BZ109">
        <v>0.05</v>
      </c>
      <c r="CA109">
        <v>0.05</v>
      </c>
      <c r="CB109">
        <v>0.05</v>
      </c>
      <c r="CC109">
        <v>0.05</v>
      </c>
      <c r="CD109">
        <v>0.05</v>
      </c>
      <c r="CE109">
        <v>0.05</v>
      </c>
      <c r="CF109">
        <v>0.05</v>
      </c>
      <c r="CG109">
        <v>0.05</v>
      </c>
      <c r="CH109">
        <v>0.05</v>
      </c>
      <c r="CI109">
        <v>0.05</v>
      </c>
      <c r="CJ109">
        <v>0.05</v>
      </c>
      <c r="CK109">
        <v>0.05</v>
      </c>
      <c r="CL109">
        <v>0.05</v>
      </c>
      <c r="CM109">
        <v>0.05</v>
      </c>
      <c r="CN109">
        <v>0.05</v>
      </c>
      <c r="CO109">
        <v>0.05</v>
      </c>
      <c r="CP109">
        <v>0.05</v>
      </c>
      <c r="CQ109">
        <v>0.05</v>
      </c>
      <c r="CR109">
        <v>0.05</v>
      </c>
      <c r="CS109">
        <v>0.05</v>
      </c>
      <c r="CT109">
        <v>0.05</v>
      </c>
      <c r="CU109">
        <v>0.05</v>
      </c>
      <c r="CV109">
        <v>0.05</v>
      </c>
      <c r="CW109">
        <v>0.05</v>
      </c>
      <c r="CX109">
        <v>0.05</v>
      </c>
      <c r="CY109">
        <v>0.05</v>
      </c>
      <c r="CZ109">
        <v>0.05</v>
      </c>
      <c r="DA109">
        <v>0.05</v>
      </c>
      <c r="DB109">
        <v>0.05</v>
      </c>
      <c r="DC109">
        <v>0.05</v>
      </c>
      <c r="DD109">
        <v>0.05</v>
      </c>
      <c r="DE109">
        <v>0.05</v>
      </c>
      <c r="DF109">
        <v>0.05</v>
      </c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</row>
    <row r="110" spans="1:160" x14ac:dyDescent="0.45">
      <c r="A110" t="s">
        <v>4</v>
      </c>
      <c r="B110">
        <f>MODE(A3:A102)</f>
        <v>497</v>
      </c>
      <c r="C110">
        <f t="shared" ref="C110:AJ110" si="9">MODE(B3:B102)</f>
        <v>512</v>
      </c>
      <c r="D110">
        <f t="shared" si="9"/>
        <v>495</v>
      </c>
      <c r="E110">
        <f t="shared" si="9"/>
        <v>512</v>
      </c>
      <c r="F110">
        <f t="shared" si="9"/>
        <v>497</v>
      </c>
      <c r="G110">
        <f t="shared" si="9"/>
        <v>509</v>
      </c>
      <c r="H110">
        <f t="shared" si="9"/>
        <v>479</v>
      </c>
      <c r="I110">
        <f t="shared" si="9"/>
        <v>512</v>
      </c>
      <c r="J110">
        <f t="shared" si="9"/>
        <v>482</v>
      </c>
      <c r="K110">
        <f t="shared" si="9"/>
        <v>512</v>
      </c>
      <c r="L110">
        <f t="shared" si="9"/>
        <v>487</v>
      </c>
      <c r="M110">
        <f t="shared" si="9"/>
        <v>479</v>
      </c>
      <c r="N110">
        <f t="shared" si="9"/>
        <v>488</v>
      </c>
      <c r="O110">
        <f t="shared" si="9"/>
        <v>479</v>
      </c>
      <c r="P110">
        <f t="shared" si="9"/>
        <v>488</v>
      </c>
      <c r="Q110">
        <f t="shared" si="9"/>
        <v>480</v>
      </c>
      <c r="R110">
        <f t="shared" si="9"/>
        <v>485</v>
      </c>
      <c r="S110">
        <f t="shared" si="9"/>
        <v>479</v>
      </c>
      <c r="T110">
        <f t="shared" si="9"/>
        <v>488</v>
      </c>
      <c r="U110">
        <f t="shared" si="9"/>
        <v>479</v>
      </c>
      <c r="V110">
        <f t="shared" si="9"/>
        <v>485</v>
      </c>
      <c r="W110">
        <f t="shared" si="9"/>
        <v>461</v>
      </c>
      <c r="X110">
        <f t="shared" si="9"/>
        <v>487</v>
      </c>
      <c r="Y110" s="20">
        <f t="shared" si="9"/>
        <v>485</v>
      </c>
      <c r="Z110" s="20">
        <f t="shared" si="9"/>
        <v>461</v>
      </c>
      <c r="AA110" s="20">
        <f t="shared" si="9"/>
        <v>487</v>
      </c>
      <c r="AB110" s="20">
        <f t="shared" si="9"/>
        <v>488</v>
      </c>
      <c r="AC110" s="20">
        <f t="shared" si="9"/>
        <v>466</v>
      </c>
      <c r="AD110" s="20">
        <f t="shared" si="9"/>
        <v>487</v>
      </c>
      <c r="AE110" s="20">
        <f t="shared" si="9"/>
        <v>485</v>
      </c>
      <c r="AF110" s="20">
        <f t="shared" si="9"/>
        <v>461</v>
      </c>
      <c r="AG110" s="20">
        <f t="shared" si="9"/>
        <v>487</v>
      </c>
      <c r="AH110" s="20">
        <f t="shared" si="9"/>
        <v>485</v>
      </c>
      <c r="AI110" s="20">
        <f t="shared" si="9"/>
        <v>461</v>
      </c>
      <c r="AJ110" s="20">
        <f t="shared" si="9"/>
        <v>487</v>
      </c>
      <c r="AL110" t="s">
        <v>28</v>
      </c>
      <c r="AM110" s="8">
        <f t="shared" si="8"/>
        <v>3</v>
      </c>
      <c r="AN110" s="9">
        <f t="shared" si="6"/>
        <v>0</v>
      </c>
      <c r="AO110" s="9">
        <f t="shared" si="6"/>
        <v>2.5</v>
      </c>
      <c r="AP110" s="9">
        <f t="shared" si="6"/>
        <v>0</v>
      </c>
      <c r="AQ110" s="9">
        <f t="shared" si="6"/>
        <v>3</v>
      </c>
      <c r="AR110" s="9">
        <f t="shared" si="6"/>
        <v>1</v>
      </c>
      <c r="AS110" s="9">
        <f t="shared" si="6"/>
        <v>2</v>
      </c>
      <c r="AT110" s="9">
        <f t="shared" si="6"/>
        <v>0</v>
      </c>
      <c r="AU110" s="9">
        <f t="shared" si="6"/>
        <v>2</v>
      </c>
      <c r="AV110" s="9">
        <f t="shared" si="6"/>
        <v>0</v>
      </c>
      <c r="AW110" s="9">
        <f t="shared" si="6"/>
        <v>2</v>
      </c>
      <c r="AX110" s="9">
        <f t="shared" si="6"/>
        <v>5</v>
      </c>
      <c r="AY110" s="9">
        <f t="shared" si="6"/>
        <v>2</v>
      </c>
      <c r="AZ110" s="9">
        <f t="shared" si="6"/>
        <v>6</v>
      </c>
      <c r="BA110" s="9">
        <f t="shared" si="6"/>
        <v>3</v>
      </c>
      <c r="BB110" s="9">
        <f t="shared" si="6"/>
        <v>8</v>
      </c>
      <c r="BC110" s="9">
        <f t="shared" si="6"/>
        <v>2</v>
      </c>
      <c r="BD110" s="9">
        <f t="shared" si="6"/>
        <v>5</v>
      </c>
      <c r="BE110" s="9">
        <f t="shared" si="6"/>
        <v>2</v>
      </c>
      <c r="BF110" s="9">
        <f t="shared" si="6"/>
        <v>5</v>
      </c>
      <c r="BG110" s="9">
        <f t="shared" si="6"/>
        <v>3</v>
      </c>
      <c r="BH110" s="9">
        <f t="shared" si="6"/>
        <v>9.25</v>
      </c>
      <c r="BI110" s="9">
        <f t="shared" si="6"/>
        <v>0</v>
      </c>
      <c r="BJ110" s="9">
        <f t="shared" si="6"/>
        <v>3.25</v>
      </c>
      <c r="BK110" s="9">
        <f t="shared" si="6"/>
        <v>9.25</v>
      </c>
      <c r="BL110" s="9">
        <f t="shared" si="6"/>
        <v>0</v>
      </c>
      <c r="BM110" s="9">
        <f t="shared" si="6"/>
        <v>3</v>
      </c>
      <c r="BN110" s="9">
        <f t="shared" si="6"/>
        <v>11.25</v>
      </c>
      <c r="BO110" s="9">
        <f t="shared" si="6"/>
        <v>0</v>
      </c>
      <c r="BP110" s="9">
        <f t="shared" si="6"/>
        <v>2</v>
      </c>
      <c r="BQ110" s="9">
        <f t="shared" si="6"/>
        <v>9.25</v>
      </c>
      <c r="BR110" s="9">
        <f t="shared" si="6"/>
        <v>0</v>
      </c>
      <c r="BS110" s="9">
        <f t="shared" si="6"/>
        <v>2</v>
      </c>
      <c r="BT110" s="9">
        <f t="shared" si="6"/>
        <v>9.25</v>
      </c>
      <c r="BU110" s="10">
        <f t="shared" si="6"/>
        <v>0</v>
      </c>
      <c r="BW110" s="1" t="s">
        <v>35</v>
      </c>
      <c r="BX110" s="14" t="str">
        <f>IF(BX108&lt;BX109,"no","yes")</f>
        <v>no</v>
      </c>
      <c r="BY110" s="14" t="e">
        <f t="shared" ref="BY110:DF110" si="10">IF(BY108&lt;BY109,"no","yes")</f>
        <v>#VALUE!</v>
      </c>
      <c r="BZ110" s="14" t="str">
        <f t="shared" si="10"/>
        <v>yes</v>
      </c>
      <c r="CA110" s="14" t="e">
        <f t="shared" si="10"/>
        <v>#VALUE!</v>
      </c>
      <c r="CB110" s="14" t="str">
        <f t="shared" si="10"/>
        <v>no</v>
      </c>
      <c r="CC110" s="14" t="str">
        <f t="shared" si="10"/>
        <v>no</v>
      </c>
      <c r="CD110" s="14" t="str">
        <f t="shared" si="10"/>
        <v>no</v>
      </c>
      <c r="CE110" s="14" t="e">
        <f t="shared" si="10"/>
        <v>#VALUE!</v>
      </c>
      <c r="CF110" s="14" t="str">
        <f t="shared" si="10"/>
        <v>yes</v>
      </c>
      <c r="CG110" s="14" t="e">
        <f t="shared" si="10"/>
        <v>#VALUE!</v>
      </c>
      <c r="CH110" s="14" t="str">
        <f t="shared" si="10"/>
        <v>yes</v>
      </c>
      <c r="CI110" s="14" t="str">
        <f t="shared" si="10"/>
        <v>yes</v>
      </c>
      <c r="CJ110" s="14" t="str">
        <f t="shared" si="10"/>
        <v>yes</v>
      </c>
      <c r="CK110" s="14" t="str">
        <f t="shared" si="10"/>
        <v>yes</v>
      </c>
      <c r="CL110" s="14" t="str">
        <f t="shared" si="10"/>
        <v>yes</v>
      </c>
      <c r="CM110" s="14" t="str">
        <f t="shared" si="10"/>
        <v>no</v>
      </c>
      <c r="CN110" s="14" t="str">
        <f t="shared" si="10"/>
        <v>yes</v>
      </c>
      <c r="CO110" s="14" t="str">
        <f t="shared" si="10"/>
        <v>yes</v>
      </c>
      <c r="CP110" s="14" t="str">
        <f t="shared" si="10"/>
        <v>no</v>
      </c>
      <c r="CQ110" s="14" t="str">
        <f t="shared" si="10"/>
        <v>yes</v>
      </c>
      <c r="CR110" s="14" t="str">
        <f t="shared" si="10"/>
        <v>yes</v>
      </c>
      <c r="CS110" s="14" t="str">
        <f t="shared" si="10"/>
        <v>no</v>
      </c>
      <c r="CT110" s="14" t="str">
        <f t="shared" si="10"/>
        <v>no</v>
      </c>
      <c r="CU110" s="14" t="str">
        <f t="shared" si="10"/>
        <v>yes</v>
      </c>
      <c r="CV110" s="14" t="str">
        <f t="shared" si="10"/>
        <v>no</v>
      </c>
      <c r="CW110" s="14" t="str">
        <f t="shared" si="10"/>
        <v>no</v>
      </c>
      <c r="CX110" s="14" t="str">
        <f t="shared" si="10"/>
        <v>yes</v>
      </c>
      <c r="CY110" s="14" t="str">
        <f t="shared" si="10"/>
        <v>no</v>
      </c>
      <c r="CZ110" s="14" t="str">
        <f t="shared" si="10"/>
        <v>no</v>
      </c>
      <c r="DA110" s="14" t="str">
        <f t="shared" si="10"/>
        <v>no</v>
      </c>
      <c r="DB110" s="14" t="str">
        <f t="shared" si="10"/>
        <v>no</v>
      </c>
      <c r="DC110" s="14" t="str">
        <f t="shared" si="10"/>
        <v>no</v>
      </c>
      <c r="DD110" s="14" t="str">
        <f t="shared" si="10"/>
        <v>no</v>
      </c>
      <c r="DE110" s="14" t="str">
        <f t="shared" si="10"/>
        <v>no</v>
      </c>
      <c r="DF110" s="14" t="str">
        <f t="shared" si="10"/>
        <v>no</v>
      </c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</row>
    <row r="111" spans="1:160" x14ac:dyDescent="0.45">
      <c r="A111" t="s">
        <v>5</v>
      </c>
      <c r="B111">
        <f>_xlfn.STDEV.S(A3:A102)</f>
        <v>3.9511665583365567</v>
      </c>
      <c r="C111">
        <f t="shared" ref="C111:AJ111" si="11">_xlfn.STDEV.S(B3:B102)</f>
        <v>0</v>
      </c>
      <c r="D111">
        <f t="shared" si="11"/>
        <v>3.8989638613251052</v>
      </c>
      <c r="E111">
        <f t="shared" si="11"/>
        <v>0</v>
      </c>
      <c r="F111">
        <f t="shared" si="11"/>
        <v>4.1621187300739404</v>
      </c>
      <c r="G111">
        <f t="shared" si="11"/>
        <v>1.2987562037455989</v>
      </c>
      <c r="H111">
        <f t="shared" si="11"/>
        <v>2.5559398042262838</v>
      </c>
      <c r="I111">
        <f t="shared" si="11"/>
        <v>0</v>
      </c>
      <c r="J111">
        <f t="shared" si="11"/>
        <v>2.6761196089891381</v>
      </c>
      <c r="K111">
        <f t="shared" si="11"/>
        <v>0</v>
      </c>
      <c r="L111">
        <f t="shared" si="11"/>
        <v>3.9741081205140016</v>
      </c>
      <c r="M111">
        <f t="shared" si="11"/>
        <v>7.5527170841714568</v>
      </c>
      <c r="N111">
        <f t="shared" si="11"/>
        <v>4.2890040283911484</v>
      </c>
      <c r="O111">
        <f t="shared" si="11"/>
        <v>7.7694298635125367</v>
      </c>
      <c r="P111">
        <f t="shared" si="11"/>
        <v>4.7788570545136366</v>
      </c>
      <c r="Q111">
        <f t="shared" si="11"/>
        <v>13.291673553717221</v>
      </c>
      <c r="R111">
        <f t="shared" si="11"/>
        <v>3.5748278195451504</v>
      </c>
      <c r="S111">
        <f t="shared" si="11"/>
        <v>7.6187169841679063</v>
      </c>
      <c r="T111">
        <f t="shared" si="11"/>
        <v>3.8198180717162571</v>
      </c>
      <c r="U111">
        <f t="shared" si="11"/>
        <v>7.6187169841679063</v>
      </c>
      <c r="V111">
        <f t="shared" si="11"/>
        <v>4.2585505192791278</v>
      </c>
      <c r="W111">
        <f t="shared" si="11"/>
        <v>16.895328384264133</v>
      </c>
      <c r="X111">
        <f t="shared" si="11"/>
        <v>9.9999999999999825E-2</v>
      </c>
      <c r="Y111" s="20">
        <f t="shared" si="11"/>
        <v>4.643872904759081</v>
      </c>
      <c r="Z111" s="20">
        <f t="shared" si="11"/>
        <v>16.895328384264133</v>
      </c>
      <c r="AA111" s="20">
        <f t="shared" si="11"/>
        <v>9.9999999999999825E-2</v>
      </c>
      <c r="AB111" s="20">
        <f t="shared" si="11"/>
        <v>4.6093449215762359</v>
      </c>
      <c r="AC111" s="20">
        <f t="shared" si="11"/>
        <v>20.106431455098786</v>
      </c>
      <c r="AD111" s="20">
        <f t="shared" si="11"/>
        <v>0.25643239997624295</v>
      </c>
      <c r="AE111" s="20">
        <f t="shared" si="11"/>
        <v>4.150343785200632</v>
      </c>
      <c r="AF111" s="20">
        <f t="shared" si="11"/>
        <v>16.895328384264133</v>
      </c>
      <c r="AG111" s="20">
        <f t="shared" si="11"/>
        <v>9.9999999999999825E-2</v>
      </c>
      <c r="AH111" s="20">
        <f t="shared" si="11"/>
        <v>4.150343785200632</v>
      </c>
      <c r="AI111" s="20">
        <f t="shared" si="11"/>
        <v>16.895328384264133</v>
      </c>
      <c r="AJ111" s="20">
        <f t="shared" si="11"/>
        <v>9.9999999999999825E-2</v>
      </c>
      <c r="AL111" t="s">
        <v>29</v>
      </c>
      <c r="AM111" s="8">
        <f t="shared" si="8"/>
        <v>6</v>
      </c>
      <c r="AN111" s="9">
        <f t="shared" si="6"/>
        <v>0</v>
      </c>
      <c r="AO111" s="9">
        <f t="shared" si="6"/>
        <v>7</v>
      </c>
      <c r="AP111" s="9">
        <f t="shared" si="6"/>
        <v>0</v>
      </c>
      <c r="AQ111" s="9">
        <f t="shared" si="6"/>
        <v>4</v>
      </c>
      <c r="AR111" s="9">
        <f t="shared" si="6"/>
        <v>1</v>
      </c>
      <c r="AS111" s="9">
        <f t="shared" si="6"/>
        <v>3</v>
      </c>
      <c r="AT111" s="9">
        <f t="shared" si="6"/>
        <v>0</v>
      </c>
      <c r="AU111" s="9">
        <f t="shared" si="6"/>
        <v>5</v>
      </c>
      <c r="AV111" s="9">
        <f t="shared" si="6"/>
        <v>0</v>
      </c>
      <c r="AW111" s="9">
        <f t="shared" si="6"/>
        <v>5</v>
      </c>
      <c r="AX111" s="9">
        <f t="shared" si="6"/>
        <v>11</v>
      </c>
      <c r="AY111" s="9">
        <f t="shared" si="6"/>
        <v>9</v>
      </c>
      <c r="AZ111" s="9">
        <f t="shared" si="6"/>
        <v>10</v>
      </c>
      <c r="BA111" s="9">
        <f t="shared" si="6"/>
        <v>7</v>
      </c>
      <c r="BB111" s="9">
        <f t="shared" si="6"/>
        <v>11</v>
      </c>
      <c r="BC111" s="9">
        <f t="shared" si="6"/>
        <v>7</v>
      </c>
      <c r="BD111" s="9">
        <f t="shared" si="6"/>
        <v>11</v>
      </c>
      <c r="BE111" s="9">
        <f t="shared" si="6"/>
        <v>6</v>
      </c>
      <c r="BF111" s="9">
        <f t="shared" si="6"/>
        <v>11</v>
      </c>
      <c r="BG111" s="9">
        <f t="shared" si="6"/>
        <v>7</v>
      </c>
      <c r="BH111" s="9">
        <f t="shared" si="6"/>
        <v>17.75</v>
      </c>
      <c r="BI111" s="9">
        <f t="shared" si="6"/>
        <v>0</v>
      </c>
      <c r="BJ111" s="9">
        <f t="shared" si="6"/>
        <v>5.75</v>
      </c>
      <c r="BK111" s="9">
        <f t="shared" si="6"/>
        <v>17.75</v>
      </c>
      <c r="BL111" s="9">
        <f t="shared" si="6"/>
        <v>0</v>
      </c>
      <c r="BM111" s="9">
        <f t="shared" si="6"/>
        <v>9</v>
      </c>
      <c r="BN111" s="9">
        <f t="shared" si="6"/>
        <v>19.75</v>
      </c>
      <c r="BO111" s="9">
        <f t="shared" si="6"/>
        <v>0</v>
      </c>
      <c r="BP111" s="9">
        <f t="shared" si="6"/>
        <v>5</v>
      </c>
      <c r="BQ111" s="9">
        <f t="shared" si="6"/>
        <v>17.75</v>
      </c>
      <c r="BR111" s="9">
        <f t="shared" si="6"/>
        <v>0</v>
      </c>
      <c r="BS111" s="9">
        <f t="shared" si="6"/>
        <v>5</v>
      </c>
      <c r="BT111" s="9">
        <f t="shared" si="6"/>
        <v>17.75</v>
      </c>
      <c r="BU111" s="10">
        <f t="shared" si="6"/>
        <v>0</v>
      </c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</row>
    <row r="112" spans="1:160" x14ac:dyDescent="0.45">
      <c r="A112" t="s">
        <v>6</v>
      </c>
      <c r="B112">
        <f>_xlfn.VAR.S(A3:A102)</f>
        <v>15.611717171717151</v>
      </c>
      <c r="C112">
        <f t="shared" ref="C112:AJ112" si="12">_xlfn.VAR.S(B3:B102)</f>
        <v>0</v>
      </c>
      <c r="D112">
        <f t="shared" si="12"/>
        <v>15.201919191919174</v>
      </c>
      <c r="E112">
        <f t="shared" si="12"/>
        <v>0</v>
      </c>
      <c r="F112">
        <f t="shared" si="12"/>
        <v>17.323232323232311</v>
      </c>
      <c r="G112">
        <f t="shared" si="12"/>
        <v>1.6867676767676794</v>
      </c>
      <c r="H112">
        <f t="shared" si="12"/>
        <v>6.5328282828282935</v>
      </c>
      <c r="I112">
        <f t="shared" si="12"/>
        <v>0</v>
      </c>
      <c r="J112">
        <f t="shared" si="12"/>
        <v>7.1616161616161786</v>
      </c>
      <c r="K112">
        <f t="shared" si="12"/>
        <v>0</v>
      </c>
      <c r="L112">
        <f t="shared" si="12"/>
        <v>15.793535353535329</v>
      </c>
      <c r="M112">
        <f t="shared" si="12"/>
        <v>57.043535353535397</v>
      </c>
      <c r="N112">
        <f t="shared" si="12"/>
        <v>18.3955555555555</v>
      </c>
      <c r="O112">
        <f t="shared" si="12"/>
        <v>60.364040404040438</v>
      </c>
      <c r="P112">
        <f t="shared" si="12"/>
        <v>22.837474747474751</v>
      </c>
      <c r="Q112">
        <f t="shared" si="12"/>
        <v>176.66858585858577</v>
      </c>
      <c r="R112">
        <f t="shared" si="12"/>
        <v>12.779393939393934</v>
      </c>
      <c r="S112">
        <f t="shared" si="12"/>
        <v>58.044848484848515</v>
      </c>
      <c r="T112">
        <f t="shared" si="12"/>
        <v>14.591010101010106</v>
      </c>
      <c r="U112">
        <f t="shared" si="12"/>
        <v>58.044848484848515</v>
      </c>
      <c r="V112">
        <f t="shared" si="12"/>
        <v>18.135252525252525</v>
      </c>
      <c r="W112">
        <f t="shared" si="12"/>
        <v>285.45212121212126</v>
      </c>
      <c r="X112">
        <f t="shared" si="12"/>
        <v>9.9999999999999655E-3</v>
      </c>
      <c r="Y112" s="20">
        <f t="shared" si="12"/>
        <v>21.565555555555541</v>
      </c>
      <c r="Z112" s="20">
        <f t="shared" si="12"/>
        <v>285.45212121212126</v>
      </c>
      <c r="AA112" s="20">
        <f t="shared" si="12"/>
        <v>9.9999999999999655E-3</v>
      </c>
      <c r="AB112" s="20">
        <f t="shared" si="12"/>
        <v>21.246060606060635</v>
      </c>
      <c r="AC112" s="20">
        <f t="shared" si="12"/>
        <v>404.26858585858588</v>
      </c>
      <c r="AD112" s="20">
        <f t="shared" si="12"/>
        <v>6.5757575757575834E-2</v>
      </c>
      <c r="AE112" s="20">
        <f t="shared" si="12"/>
        <v>17.225353535353513</v>
      </c>
      <c r="AF112" s="20">
        <f t="shared" si="12"/>
        <v>285.45212121212126</v>
      </c>
      <c r="AG112" s="20">
        <f t="shared" si="12"/>
        <v>9.9999999999999655E-3</v>
      </c>
      <c r="AH112" s="20">
        <f t="shared" si="12"/>
        <v>17.225353535353513</v>
      </c>
      <c r="AI112" s="20">
        <f t="shared" si="12"/>
        <v>285.45212121212126</v>
      </c>
      <c r="AJ112" s="20">
        <f t="shared" si="12"/>
        <v>9.9999999999999655E-3</v>
      </c>
      <c r="AL112" t="s">
        <v>1</v>
      </c>
      <c r="AM112" s="11">
        <f>AM119-$AM121</f>
        <v>494.62</v>
      </c>
      <c r="AN112" s="12">
        <f t="shared" ref="AN112:BU112" si="13">AN119-$AM121</f>
        <v>512</v>
      </c>
      <c r="AO112" s="12">
        <f t="shared" si="13"/>
        <v>494.01</v>
      </c>
      <c r="AP112" s="12">
        <f t="shared" si="13"/>
        <v>512</v>
      </c>
      <c r="AQ112" s="12">
        <f t="shared" si="13"/>
        <v>496.9</v>
      </c>
      <c r="AR112" s="12">
        <f t="shared" si="13"/>
        <v>509.01</v>
      </c>
      <c r="AS112" s="12">
        <f t="shared" si="13"/>
        <v>480.05</v>
      </c>
      <c r="AT112" s="12">
        <f t="shared" si="13"/>
        <v>512</v>
      </c>
      <c r="AU112" s="12">
        <f t="shared" si="13"/>
        <v>480.3</v>
      </c>
      <c r="AV112" s="12">
        <f t="shared" si="13"/>
        <v>512</v>
      </c>
      <c r="AW112" s="12">
        <f t="shared" si="13"/>
        <v>486.62</v>
      </c>
      <c r="AX112" s="12">
        <f t="shared" si="13"/>
        <v>472.63</v>
      </c>
      <c r="AY112" s="12">
        <f t="shared" si="13"/>
        <v>486.78</v>
      </c>
      <c r="AZ112" s="12">
        <f t="shared" si="13"/>
        <v>472.86</v>
      </c>
      <c r="BA112" s="12">
        <f t="shared" si="13"/>
        <v>485.97</v>
      </c>
      <c r="BB112" s="12">
        <f t="shared" si="13"/>
        <v>469.09</v>
      </c>
      <c r="BC112" s="12">
        <f t="shared" si="13"/>
        <v>486.78</v>
      </c>
      <c r="BD112" s="12">
        <f t="shared" si="13"/>
        <v>472.66</v>
      </c>
      <c r="BE112" s="12">
        <f t="shared" si="13"/>
        <v>486.93</v>
      </c>
      <c r="BF112" s="12">
        <f t="shared" si="13"/>
        <v>472.66</v>
      </c>
      <c r="BG112" s="12">
        <f t="shared" si="13"/>
        <v>484.81</v>
      </c>
      <c r="BH112" s="12">
        <f t="shared" si="13"/>
        <v>458.68</v>
      </c>
      <c r="BI112" s="12">
        <f t="shared" si="13"/>
        <v>487.01</v>
      </c>
      <c r="BJ112" s="12">
        <f t="shared" si="13"/>
        <v>484.99</v>
      </c>
      <c r="BK112" s="12">
        <f t="shared" si="13"/>
        <v>458.68</v>
      </c>
      <c r="BL112" s="12">
        <f t="shared" si="13"/>
        <v>487.01</v>
      </c>
      <c r="BM112" s="12">
        <f t="shared" si="13"/>
        <v>485.08</v>
      </c>
      <c r="BN112" s="12">
        <f t="shared" si="13"/>
        <v>456.21</v>
      </c>
      <c r="BO112" s="12">
        <f t="shared" si="13"/>
        <v>487.07</v>
      </c>
      <c r="BP112" s="12">
        <f t="shared" si="13"/>
        <v>484.37</v>
      </c>
      <c r="BQ112" s="12">
        <f t="shared" si="13"/>
        <v>458.68</v>
      </c>
      <c r="BR112" s="12">
        <f t="shared" si="13"/>
        <v>487.01</v>
      </c>
      <c r="BS112" s="12">
        <f t="shared" si="13"/>
        <v>484.37</v>
      </c>
      <c r="BT112" s="12">
        <f t="shared" si="13"/>
        <v>458.68</v>
      </c>
      <c r="BU112" s="13">
        <f t="shared" si="13"/>
        <v>487.01</v>
      </c>
      <c r="BW112" t="s">
        <v>36</v>
      </c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</row>
    <row r="113" spans="1:160" x14ac:dyDescent="0.45">
      <c r="A113" t="s">
        <v>7</v>
      </c>
      <c r="B113">
        <f>KURT(A3:A102)</f>
        <v>-0.8755151996898447</v>
      </c>
      <c r="C113" t="e">
        <f t="shared" ref="C113:AJ113" si="14">KURT(B3:B102)</f>
        <v>#DIV/0!</v>
      </c>
      <c r="D113">
        <f t="shared" si="14"/>
        <v>4.8577906185891084E-2</v>
      </c>
      <c r="E113" t="e">
        <f t="shared" si="14"/>
        <v>#DIV/0!</v>
      </c>
      <c r="F113">
        <f t="shared" si="14"/>
        <v>1.2096466480248758E-2</v>
      </c>
      <c r="G113">
        <f t="shared" si="14"/>
        <v>3.5943750697313068</v>
      </c>
      <c r="H113">
        <f t="shared" si="14"/>
        <v>0.51582062398010775</v>
      </c>
      <c r="I113" t="e">
        <f t="shared" si="14"/>
        <v>#DIV/0!</v>
      </c>
      <c r="J113">
        <f t="shared" si="14"/>
        <v>-0.16491392467707033</v>
      </c>
      <c r="K113" t="e">
        <f t="shared" si="14"/>
        <v>#DIV/0!</v>
      </c>
      <c r="L113">
        <f t="shared" si="14"/>
        <v>-0.39538896315697647</v>
      </c>
      <c r="M113">
        <f t="shared" si="14"/>
        <v>-9.5198576505989951E-2</v>
      </c>
      <c r="N113">
        <f t="shared" si="14"/>
        <v>1.2407584144887411</v>
      </c>
      <c r="O113">
        <f t="shared" si="14"/>
        <v>-4.7287650433395001E-2</v>
      </c>
      <c r="P113">
        <f t="shared" si="14"/>
        <v>0.2646677684676968</v>
      </c>
      <c r="Q113">
        <f t="shared" si="14"/>
        <v>4.0474695774628682</v>
      </c>
      <c r="R113">
        <f t="shared" si="14"/>
        <v>-5.330843996541601E-2</v>
      </c>
      <c r="S113">
        <f t="shared" si="14"/>
        <v>-0.1394317276056336</v>
      </c>
      <c r="T113">
        <f t="shared" si="14"/>
        <v>9.4783680625596833E-2</v>
      </c>
      <c r="U113">
        <f t="shared" si="14"/>
        <v>-0.1394317276056336</v>
      </c>
      <c r="V113">
        <f t="shared" si="14"/>
        <v>-0.49119027835243667</v>
      </c>
      <c r="W113">
        <f t="shared" si="14"/>
        <v>2.5557923737224626</v>
      </c>
      <c r="X113">
        <f t="shared" si="14"/>
        <v>100.00000000000402</v>
      </c>
      <c r="Y113" s="20">
        <f t="shared" si="14"/>
        <v>-0.48675301686679262</v>
      </c>
      <c r="Z113" s="20">
        <f t="shared" si="14"/>
        <v>2.5557923737224626</v>
      </c>
      <c r="AA113" s="20">
        <f t="shared" si="14"/>
        <v>100.00000000000402</v>
      </c>
      <c r="AB113" s="20">
        <f t="shared" si="14"/>
        <v>2.0941424417776133E-2</v>
      </c>
      <c r="AC113" s="20">
        <f t="shared" si="14"/>
        <v>2.8291713268490271</v>
      </c>
      <c r="AD113" s="20">
        <f t="shared" si="14"/>
        <v>9.908949089636673</v>
      </c>
      <c r="AE113" s="20">
        <f t="shared" si="14"/>
        <v>-0.73621487179671785</v>
      </c>
      <c r="AF113" s="20">
        <f t="shared" si="14"/>
        <v>2.5557923737224626</v>
      </c>
      <c r="AG113" s="20">
        <f t="shared" si="14"/>
        <v>100.00000000000402</v>
      </c>
      <c r="AH113" s="20">
        <f t="shared" si="14"/>
        <v>-0.73621487179671785</v>
      </c>
      <c r="AI113" s="20">
        <f t="shared" si="14"/>
        <v>2.5557923737224626</v>
      </c>
      <c r="AJ113" s="20">
        <f t="shared" si="14"/>
        <v>100.00000000000402</v>
      </c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</row>
    <row r="114" spans="1:160" x14ac:dyDescent="0.45">
      <c r="A114" t="s">
        <v>8</v>
      </c>
      <c r="B114">
        <f>SKEW(A3:A102)</f>
        <v>-4.2872226596128146E-2</v>
      </c>
      <c r="C114" t="e">
        <f t="shared" ref="C114:AJ114" si="15">SKEW(B3:B102)</f>
        <v>#DIV/0!</v>
      </c>
      <c r="D114">
        <f t="shared" si="15"/>
        <v>-0.11410222178468299</v>
      </c>
      <c r="E114" t="e">
        <f t="shared" si="15"/>
        <v>#DIV/0!</v>
      </c>
      <c r="F114">
        <f t="shared" si="15"/>
        <v>-0.61661639668038759</v>
      </c>
      <c r="G114">
        <f t="shared" si="15"/>
        <v>-1.1762858079296228</v>
      </c>
      <c r="H114">
        <f t="shared" si="15"/>
        <v>-0.36421453964868866</v>
      </c>
      <c r="I114" t="e">
        <f t="shared" si="15"/>
        <v>#DIV/0!</v>
      </c>
      <c r="J114">
        <f t="shared" si="15"/>
        <v>3.8721722233162896E-3</v>
      </c>
      <c r="K114" t="e">
        <f t="shared" si="15"/>
        <v>#DIV/0!</v>
      </c>
      <c r="L114">
        <f t="shared" si="15"/>
        <v>-0.29100251636400348</v>
      </c>
      <c r="M114">
        <f t="shared" si="15"/>
        <v>-0.2228597031253923</v>
      </c>
      <c r="N114">
        <f t="shared" si="15"/>
        <v>-5.9697573205137182E-2</v>
      </c>
      <c r="O114">
        <f t="shared" si="15"/>
        <v>-0.27967650857036652</v>
      </c>
      <c r="P114">
        <f t="shared" si="15"/>
        <v>-0.3431575944269184</v>
      </c>
      <c r="Q114">
        <f t="shared" si="15"/>
        <v>-1.64894275851562</v>
      </c>
      <c r="R114">
        <f t="shared" si="15"/>
        <v>0.13087420226644345</v>
      </c>
      <c r="S114">
        <f t="shared" si="15"/>
        <v>-0.24474368291455809</v>
      </c>
      <c r="T114">
        <f t="shared" si="15"/>
        <v>-0.43562788076688075</v>
      </c>
      <c r="U114">
        <f t="shared" si="15"/>
        <v>-0.24474368291455809</v>
      </c>
      <c r="V114">
        <f t="shared" si="15"/>
        <v>-1.2404075412276134E-2</v>
      </c>
      <c r="W114">
        <f t="shared" si="15"/>
        <v>-1.1490345806689917</v>
      </c>
      <c r="X114">
        <f t="shared" si="15"/>
        <v>10.000000000000345</v>
      </c>
      <c r="Y114" s="20">
        <f t="shared" si="15"/>
        <v>-0.27077613282359736</v>
      </c>
      <c r="Z114" s="20">
        <f t="shared" si="15"/>
        <v>-1.1490345806689917</v>
      </c>
      <c r="AA114" s="20">
        <f t="shared" si="15"/>
        <v>10.000000000000345</v>
      </c>
      <c r="AB114" s="20">
        <f t="shared" si="15"/>
        <v>0.10621199333060248</v>
      </c>
      <c r="AC114" s="20">
        <f t="shared" si="15"/>
        <v>-1.3190279313646349</v>
      </c>
      <c r="AD114" s="20">
        <f t="shared" si="15"/>
        <v>3.4221534427376659</v>
      </c>
      <c r="AE114" s="20">
        <f t="shared" si="15"/>
        <v>-1.4844053688991429E-2</v>
      </c>
      <c r="AF114" s="20">
        <f t="shared" si="15"/>
        <v>-1.1490345806689917</v>
      </c>
      <c r="AG114" s="20">
        <f t="shared" si="15"/>
        <v>10.000000000000345</v>
      </c>
      <c r="AH114" s="20">
        <f t="shared" si="15"/>
        <v>-1.4844053688991429E-2</v>
      </c>
      <c r="AI114" s="20">
        <f t="shared" si="15"/>
        <v>-1.1490345806689917</v>
      </c>
      <c r="AJ114" s="20">
        <f t="shared" si="15"/>
        <v>10.000000000000345</v>
      </c>
      <c r="AL114" t="s">
        <v>22</v>
      </c>
      <c r="AM114" s="5">
        <f t="array" ref="AM114">MIN(IF(ISBLANK(A3:A102),"",IF(A3:A102&gt;=AM115-$AM104*(AM117-AM115),A3:A102,"")))</f>
        <v>487</v>
      </c>
      <c r="AN114" s="6">
        <f t="array" ref="AN114">MIN(IF(ISBLANK(B3:B102),"",IF(B3:B102&gt;=AN115-$AM104*(AN117-AN115),B3:B102,"")))</f>
        <v>512</v>
      </c>
      <c r="AO114" s="6">
        <f t="array" ref="AO114">MIN(IF(ISBLANK(C3:C102),"",IF(C3:C102&gt;=AO115-$AM104*(AO117-AO115),C3:C102,"")))</f>
        <v>484</v>
      </c>
      <c r="AP114" s="6">
        <f t="array" ref="AP114">MIN(IF(ISBLANK(D3:D102),"",IF(D3:D102&gt;=AP115-$AM104*(AP117-AP115),D3:D102,"")))</f>
        <v>512</v>
      </c>
      <c r="AQ114" s="6">
        <f t="array" ref="AQ114">MIN(IF(ISBLANK(E3:E102),"",IF(E3:E102&gt;=AQ115-$AM104*(AQ117-AQ115),E3:E102,"")))</f>
        <v>485</v>
      </c>
      <c r="AR114" s="6">
        <f t="array" ref="AR114">MIN(IF(ISBLANK(F3:F102),"",IF(F3:F102&gt;=AR115-$AM104*(AR117-AR115),F3:F102,"")))</f>
        <v>506</v>
      </c>
      <c r="AS114" s="6">
        <f t="array" ref="AS114">MIN(IF(ISBLANK(G3:G102),"",IF(G3:G102&gt;=AS115-$AM104*(AS117-AS115),G3:G102,"")))</f>
        <v>471</v>
      </c>
      <c r="AT114" s="6">
        <f t="array" ref="AT114">MIN(IF(ISBLANK(H3:H102),"",IF(H3:H102&gt;=AT115-$AM104*(AT117-AT115),H3:H102,"")))</f>
        <v>512</v>
      </c>
      <c r="AU114" s="6">
        <f t="array" ref="AU114">MIN(IF(ISBLANK(I3:I102),"",IF(I3:I102&gt;=AU115-$AM104*(AU117-AU115),I3:I102,"")))</f>
        <v>474</v>
      </c>
      <c r="AV114" s="6">
        <f t="array" ref="AV114">MIN(IF(ISBLANK(J3:J102),"",IF(J3:J102&gt;=AV115-$AM104*(AV117-AV115),J3:J102,"")))</f>
        <v>512</v>
      </c>
      <c r="AW114" s="6">
        <f t="array" ref="AW114">MIN(IF(ISBLANK(K3:K102),"",IF(K3:K102&gt;=AW115-$AM104*(AW117-AW115),K3:K102,"")))</f>
        <v>475</v>
      </c>
      <c r="AX114" s="6">
        <f t="array" ref="AX114">MIN(IF(ISBLANK(L3:L102),"",IF(L3:L102&gt;=AX115-$AM104*(AX117-AX115),L3:L102,"")))</f>
        <v>451</v>
      </c>
      <c r="AY114" s="6">
        <f t="array" ref="AY114">MIN(IF(ISBLANK(M3:M102),"",IF(M3:M102&gt;=AY115-$AM104*(AY117-AY115),M3:M102,"")))</f>
        <v>478</v>
      </c>
      <c r="AZ114" s="6">
        <f t="array" ref="AZ114">MIN(IF(ISBLANK(N3:N102),"",IF(N3:N102&gt;=AZ115-$AM104*(AZ117-AZ115),N3:N102,"")))</f>
        <v>453</v>
      </c>
      <c r="BA114" s="6">
        <f t="array" ref="BA114">MIN(IF(ISBLANK(O3:O102),"",IF(O3:O102&gt;=BA115-$AM104*(BA117-BA115),O3:O102,"")))</f>
        <v>473</v>
      </c>
      <c r="BB114" s="6">
        <f t="array" ref="BB114">MIN(IF(ISBLANK(P3:P102),"",IF(P3:P102&gt;=BB115-$AM104*(BB117-BB115),P3:P102,"")))</f>
        <v>431</v>
      </c>
      <c r="BC114" s="6">
        <f t="array" ref="BC114">MIN(IF(ISBLANK(Q3:Q102),"",IF(Q3:Q102&gt;=BC115-$AM104*(BC117-BC115),Q3:Q102,"")))</f>
        <v>478</v>
      </c>
      <c r="BD114" s="6">
        <f t="array" ref="BD114">MIN(IF(ISBLANK(R3:R102),"",IF(R3:R102&gt;=BD115-$AM104*(BD117-BD115),R3:R102,"")))</f>
        <v>451</v>
      </c>
      <c r="BE114" s="6">
        <f t="array" ref="BE114">MIN(IF(ISBLANK(S3:S102),"",IF(S3:S102&gt;=BE115-$AM104*(BE117-BE115),S3:S102,"")))</f>
        <v>477</v>
      </c>
      <c r="BF114" s="6">
        <f t="array" ref="BF114">MIN(IF(ISBLANK(T3:T102),"",IF(T3:T102&gt;=BF115-$AM104*(BF117-BF115),T3:T102,"")))</f>
        <v>451</v>
      </c>
      <c r="BG114" s="6">
        <f t="array" ref="BG114">MIN(IF(ISBLANK(U3:U102),"",IF(U3:U102&gt;=BG115-$AM104*(BG117-BG115),U3:U102,"")))</f>
        <v>475</v>
      </c>
      <c r="BH114" s="6">
        <f t="array" ref="BH114">MIN(IF(ISBLANK(V3:V102),"",IF(V3:V102&gt;=BH115-$AM104*(BH117-BH115),V3:V102,"")))</f>
        <v>411</v>
      </c>
      <c r="BI114" s="6">
        <f t="array" ref="BI114">MIN(IF(ISBLANK(W3:W102),"",IF(W3:W102&gt;=BI115-$AM104*(BI117-BI115),W3:W102,"")))</f>
        <v>487</v>
      </c>
      <c r="BJ114" s="6">
        <f t="array" ref="BJ114">MIN(IF(ISBLANK(X3:X102),"",IF(X3:X102&gt;=BJ115-$AM104*(BJ117-BJ115),X3:X102,"")))</f>
        <v>473</v>
      </c>
      <c r="BK114" s="6">
        <f t="array" ref="BK114">MIN(IF(ISBLANK(Y3:Y102),"",IF(Y3:Y102&gt;=BK115-$AM104*(BK117-BK115),Y3:Y102,"")))</f>
        <v>411</v>
      </c>
      <c r="BL114" s="6">
        <f t="array" ref="BL114">MIN(IF(ISBLANK(Z3:Z102),"",IF(Z3:Z102&gt;=BL115-$AM104*(BL117-BL115),Z3:Z102,"")))</f>
        <v>487</v>
      </c>
      <c r="BM114" s="6">
        <f t="array" ref="BM114">MIN(IF(ISBLANK(AA3:AA102),"",IF(AA3:AA102&gt;=BM115-$AM104*(BM117-BM115),AA3:AA102,"")))</f>
        <v>474</v>
      </c>
      <c r="BN114" s="6">
        <f t="array" ref="BN114">MIN(IF(ISBLANK(AB3:AB102),"",IF(AB3:AB102&gt;=BN115-$AM104*(BN117-BN115),AB3:AB102,"")))</f>
        <v>407</v>
      </c>
      <c r="BO114" s="6">
        <f t="array" ref="BO114">MIN(IF(ISBLANK(AC3:AC102),"",IF(AC3:AC102&gt;=BO115-$AM104*(BO117-BO115),AC3:AC102,"")))</f>
        <v>487</v>
      </c>
      <c r="BP114" s="6">
        <f t="array" ref="BP114">MIN(IF(ISBLANK(AD3:AD102),"",IF(AD3:AD102&gt;=BP115-$AM104*(BP117-BP115),AD3:AD102,"")))</f>
        <v>475</v>
      </c>
      <c r="BQ114" s="6">
        <f t="array" ref="BQ114">MIN(IF(ISBLANK(AE3:AE102),"",IF(AE3:AE102&gt;=BQ115-$AM104*(BQ117-BQ115),AE3:AE102,"")))</f>
        <v>411</v>
      </c>
      <c r="BR114" s="6">
        <f t="array" ref="BR114">MIN(IF(ISBLANK(AF3:AF102),"",IF(AF3:AF102&gt;=BR115-$AM104*(BR117-BR115),AF3:AF102,"")))</f>
        <v>487</v>
      </c>
      <c r="BS114" s="6">
        <f t="array" ref="BS114">MIN(IF(ISBLANK(AG3:AG102),"",IF(AG3:AG102&gt;=BS115-$AM104*(BS117-BS115),AG3:AG102,"")))</f>
        <v>475</v>
      </c>
      <c r="BT114" s="6">
        <f t="array" ref="BT114">MIN(IF(ISBLANK(AH3:AH102),"",IF(AH3:AH102&gt;=BT115-$AM104*(BT117-BT115),AH3:AH102,"")))</f>
        <v>411</v>
      </c>
      <c r="BU114" s="7">
        <f t="array" ref="BU114">MIN(IF(ISBLANK(AI3:AI102),"",IF(AI3:AI102&gt;=BU115-$AM104*(BU117-BU115),AI3:AI102,"")))</f>
        <v>487</v>
      </c>
      <c r="BW114" s="15" t="s">
        <v>37</v>
      </c>
      <c r="BX114" s="15">
        <f>[1]!DAGOSTINO(A3:A102)</f>
        <v>8.79471171531757</v>
      </c>
      <c r="BY114" s="15" t="e">
        <f>[1]!DAGOSTINO(B3:B102)</f>
        <v>#VALUE!</v>
      </c>
      <c r="BZ114" s="15">
        <f>[1]!DAGOSTINO(C3:C102)</f>
        <v>0.32245776802013193</v>
      </c>
      <c r="CA114" s="15" t="e">
        <f>[1]!DAGOSTINO(D3:D102)</f>
        <v>#VALUE!</v>
      </c>
      <c r="CB114" s="15">
        <f>[1]!DAGOSTINO(E3:E102)</f>
        <v>6.1632401100720733</v>
      </c>
      <c r="CC114" s="15">
        <f>[1]!DAGOSTINO(F3:F102)</f>
        <v>31.038808682238709</v>
      </c>
      <c r="CD114" s="15">
        <f>[1]!DAGOSTINO(G3:G102)</f>
        <v>3.5942495395832759</v>
      </c>
      <c r="CE114" s="15" t="e">
        <f>[1]!DAGOSTINO(H3:H102)</f>
        <v>#VALUE!</v>
      </c>
      <c r="CF114" s="15">
        <f>[1]!DAGOSTINO(I3:I102)</f>
        <v>4.1662796234871374E-2</v>
      </c>
      <c r="CG114" s="15" t="e">
        <f>[1]!DAGOSTINO(J3:J102)</f>
        <v>#VALUE!</v>
      </c>
      <c r="CH114" s="15">
        <f>[1]!DAGOSTINO(K3:K102)</f>
        <v>2.2394580566275102</v>
      </c>
      <c r="CI114" s="15">
        <f>[1]!DAGOSTINO(L3:L102)</f>
        <v>0.893544068068019</v>
      </c>
      <c r="CJ114" s="15">
        <f>[1]!DAGOSTINO(M3:M102)</f>
        <v>4.2426517313314109</v>
      </c>
      <c r="CK114" s="15">
        <f>[1]!DAGOSTINO(N3:N102)</f>
        <v>1.3972351716573201</v>
      </c>
      <c r="CL114" s="15">
        <f>[1]!DAGOSTINO(O3:O102)</f>
        <v>2.5746267902710169</v>
      </c>
      <c r="CM114" s="15">
        <f>[1]!DAGOSTINO(P3:P102)</f>
        <v>43.082556137012759</v>
      </c>
      <c r="CN114" s="15">
        <f>[1]!DAGOSTINO(Q3:Q102)</f>
        <v>0.31609096379046453</v>
      </c>
      <c r="CO114" s="15">
        <f>[1]!DAGOSTINO(R3:R102)</f>
        <v>1.0917457442775815</v>
      </c>
      <c r="CP114" s="15">
        <f>[1]!DAGOSTINO(S3:S102)</f>
        <v>3.394515457638255</v>
      </c>
      <c r="CQ114" s="15">
        <f>[1]!DAGOSTINO(T3:T102)</f>
        <v>1.0917457442775815</v>
      </c>
      <c r="CR114" s="15">
        <f>[1]!DAGOSTINO(U3:U102)</f>
        <v>1.3971207032484085</v>
      </c>
      <c r="CS114" s="15">
        <f>[1]!DAGOSTINO(V3:V102)</f>
        <v>26.624615225200319</v>
      </c>
      <c r="CT114" s="15">
        <f>[1]!DAGOSTINO(W3:W102)</f>
        <v>216.00196087918368</v>
      </c>
      <c r="CU114" s="15">
        <f>[1]!DAGOSTINO(X3:X102)</f>
        <v>2.6634792822730229</v>
      </c>
      <c r="CV114" s="15">
        <f>[1]!DAGOSTINO(Y3:Y102)</f>
        <v>26.624615225200319</v>
      </c>
      <c r="CW114" s="15">
        <f>[1]!DAGOSTINO(Z3:Z102)</f>
        <v>216.00196087918368</v>
      </c>
      <c r="CX114" s="15">
        <f>[1]!DAGOSTINO(AA3:AA102)</f>
        <v>0.25983016466756725</v>
      </c>
      <c r="CY114" s="15">
        <f>[1]!DAGOSTINO(AB3:AB102)</f>
        <v>31.454397452132909</v>
      </c>
      <c r="CZ114" s="15">
        <f>[1]!DAGOSTINO(AC3:AC102)</f>
        <v>92.444884137613244</v>
      </c>
      <c r="DA114" s="15">
        <f>[1]!DAGOSTINO(AD3:AD102)</f>
        <v>4.8400158202298513</v>
      </c>
      <c r="DB114" s="15">
        <f>[1]!DAGOSTINO(AE3:AE102)</f>
        <v>26.624615225200319</v>
      </c>
      <c r="DC114" s="15">
        <f>[1]!DAGOSTINO(AF3:AF102)</f>
        <v>216.00196087918368</v>
      </c>
      <c r="DD114" s="15">
        <f>[1]!DAGOSTINO(AG3:AG102)</f>
        <v>4.8400158202298513</v>
      </c>
      <c r="DE114" s="15">
        <f>[1]!DAGOSTINO(AH3:AH102)</f>
        <v>26.624615225200319</v>
      </c>
      <c r="DF114" s="15">
        <f>[1]!DAGOSTINO(AI3:AI102)</f>
        <v>216.00196087918368</v>
      </c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</row>
    <row r="115" spans="1:160" x14ac:dyDescent="0.45">
      <c r="A115" t="s">
        <v>9</v>
      </c>
      <c r="B115">
        <f>B116-B117</f>
        <v>17</v>
      </c>
      <c r="C115">
        <f t="shared" ref="C115:AJ115" si="16">C116-C117</f>
        <v>0</v>
      </c>
      <c r="D115">
        <f t="shared" si="16"/>
        <v>20</v>
      </c>
      <c r="E115">
        <f t="shared" si="16"/>
        <v>0</v>
      </c>
      <c r="F115">
        <f t="shared" si="16"/>
        <v>19</v>
      </c>
      <c r="G115">
        <f t="shared" si="16"/>
        <v>8</v>
      </c>
      <c r="H115">
        <f t="shared" si="16"/>
        <v>14</v>
      </c>
      <c r="I115">
        <f t="shared" si="16"/>
        <v>0</v>
      </c>
      <c r="J115">
        <f t="shared" si="16"/>
        <v>13</v>
      </c>
      <c r="K115">
        <f t="shared" si="16"/>
        <v>0</v>
      </c>
      <c r="L115">
        <f t="shared" si="16"/>
        <v>19</v>
      </c>
      <c r="M115">
        <f t="shared" si="16"/>
        <v>38</v>
      </c>
      <c r="N115">
        <f t="shared" si="16"/>
        <v>26</v>
      </c>
      <c r="O115">
        <f t="shared" si="16"/>
        <v>36</v>
      </c>
      <c r="P115">
        <f t="shared" si="16"/>
        <v>23</v>
      </c>
      <c r="Q115">
        <f t="shared" si="16"/>
        <v>80</v>
      </c>
      <c r="R115">
        <f t="shared" si="16"/>
        <v>18</v>
      </c>
      <c r="S115">
        <f t="shared" si="16"/>
        <v>38</v>
      </c>
      <c r="T115">
        <f t="shared" si="16"/>
        <v>18</v>
      </c>
      <c r="U115">
        <f t="shared" si="16"/>
        <v>38</v>
      </c>
      <c r="V115">
        <f t="shared" si="16"/>
        <v>20</v>
      </c>
      <c r="W115">
        <f t="shared" si="16"/>
        <v>101</v>
      </c>
      <c r="X115">
        <f t="shared" si="16"/>
        <v>1</v>
      </c>
      <c r="Y115" s="20">
        <f t="shared" si="16"/>
        <v>21</v>
      </c>
      <c r="Z115" s="20">
        <f t="shared" si="16"/>
        <v>101</v>
      </c>
      <c r="AA115" s="20">
        <f t="shared" si="16"/>
        <v>1</v>
      </c>
      <c r="AB115" s="20">
        <f t="shared" si="16"/>
        <v>23</v>
      </c>
      <c r="AC115" s="20">
        <f t="shared" si="16"/>
        <v>119</v>
      </c>
      <c r="AD115" s="20">
        <f t="shared" si="16"/>
        <v>1</v>
      </c>
      <c r="AE115" s="20">
        <f t="shared" si="16"/>
        <v>17</v>
      </c>
      <c r="AF115" s="20">
        <f t="shared" si="16"/>
        <v>101</v>
      </c>
      <c r="AG115" s="20">
        <f t="shared" si="16"/>
        <v>1</v>
      </c>
      <c r="AH115" s="20">
        <f t="shared" si="16"/>
        <v>17</v>
      </c>
      <c r="AI115" s="20">
        <f t="shared" si="16"/>
        <v>101</v>
      </c>
      <c r="AJ115" s="20">
        <f t="shared" si="16"/>
        <v>1</v>
      </c>
      <c r="AL115" t="s">
        <v>23</v>
      </c>
      <c r="AM115" s="8">
        <f>_xlfn.QUARTILE.INC(A3:A102,1)</f>
        <v>491.75</v>
      </c>
      <c r="AN115" s="9">
        <f t="shared" ref="AN115:BU115" si="17">_xlfn.QUARTILE.INC(B3:B102,1)</f>
        <v>512</v>
      </c>
      <c r="AO115" s="9">
        <f t="shared" si="17"/>
        <v>491</v>
      </c>
      <c r="AP115" s="9">
        <f t="shared" si="17"/>
        <v>512</v>
      </c>
      <c r="AQ115" s="9">
        <f t="shared" si="17"/>
        <v>494</v>
      </c>
      <c r="AR115" s="9">
        <f t="shared" si="17"/>
        <v>508</v>
      </c>
      <c r="AS115" s="9">
        <f t="shared" si="17"/>
        <v>478</v>
      </c>
      <c r="AT115" s="9">
        <f t="shared" si="17"/>
        <v>512</v>
      </c>
      <c r="AU115" s="9">
        <f t="shared" si="17"/>
        <v>479</v>
      </c>
      <c r="AV115" s="9">
        <f t="shared" si="17"/>
        <v>512</v>
      </c>
      <c r="AW115" s="9">
        <f t="shared" si="17"/>
        <v>483.75</v>
      </c>
      <c r="AX115" s="9">
        <f t="shared" si="17"/>
        <v>468</v>
      </c>
      <c r="AY115" s="9">
        <f t="shared" si="17"/>
        <v>484.75</v>
      </c>
      <c r="AZ115" s="9">
        <f t="shared" si="17"/>
        <v>468</v>
      </c>
      <c r="BA115" s="9">
        <f t="shared" si="17"/>
        <v>483</v>
      </c>
      <c r="BB115" s="9">
        <f t="shared" si="17"/>
        <v>464</v>
      </c>
      <c r="BC115" s="9">
        <f t="shared" si="17"/>
        <v>485</v>
      </c>
      <c r="BD115" s="9">
        <f t="shared" si="17"/>
        <v>468</v>
      </c>
      <c r="BE115" s="9">
        <f t="shared" si="17"/>
        <v>485</v>
      </c>
      <c r="BF115" s="9">
        <f t="shared" si="17"/>
        <v>468</v>
      </c>
      <c r="BG115" s="9">
        <f t="shared" si="17"/>
        <v>482</v>
      </c>
      <c r="BH115" s="9">
        <f t="shared" si="17"/>
        <v>450</v>
      </c>
      <c r="BI115" s="9">
        <f t="shared" si="17"/>
        <v>487</v>
      </c>
      <c r="BJ115" s="9">
        <f t="shared" si="17"/>
        <v>482</v>
      </c>
      <c r="BK115" s="9">
        <f t="shared" si="17"/>
        <v>450</v>
      </c>
      <c r="BL115" s="9">
        <f t="shared" si="17"/>
        <v>487</v>
      </c>
      <c r="BM115" s="9">
        <f t="shared" si="17"/>
        <v>481.75</v>
      </c>
      <c r="BN115" s="9">
        <f t="shared" si="17"/>
        <v>446</v>
      </c>
      <c r="BO115" s="9">
        <f t="shared" si="17"/>
        <v>487</v>
      </c>
      <c r="BP115" s="9">
        <f t="shared" si="17"/>
        <v>481</v>
      </c>
      <c r="BQ115" s="9">
        <f t="shared" si="17"/>
        <v>450</v>
      </c>
      <c r="BR115" s="9">
        <f t="shared" si="17"/>
        <v>487</v>
      </c>
      <c r="BS115" s="9">
        <f t="shared" si="17"/>
        <v>481</v>
      </c>
      <c r="BT115" s="9">
        <f t="shared" si="17"/>
        <v>450</v>
      </c>
      <c r="BU115" s="10">
        <f t="shared" si="17"/>
        <v>487</v>
      </c>
      <c r="BW115" t="s">
        <v>33</v>
      </c>
      <c r="BX115">
        <f>[1]!DPTEST(A3:A102)</f>
        <v>1.2309845893637816E-2</v>
      </c>
      <c r="BY115" t="e">
        <f>[1]!DPTEST(B3:B102)</f>
        <v>#VALUE!</v>
      </c>
      <c r="BZ115">
        <f>[1]!DPTEST(C3:C102)</f>
        <v>0.85109724626117533</v>
      </c>
      <c r="CA115" t="e">
        <f>[1]!DPTEST(D3:D102)</f>
        <v>#VALUE!</v>
      </c>
      <c r="CB115">
        <f>[1]!DPTEST(E3:E102)</f>
        <v>4.5884860403135441E-2</v>
      </c>
      <c r="CC115">
        <f>[1]!DPTEST(F3:F102)</f>
        <v>1.8197357709581752E-7</v>
      </c>
      <c r="CD115">
        <f>[1]!DPTEST(G3:G102)</f>
        <v>0.16577484449244173</v>
      </c>
      <c r="CE115" t="e">
        <f>[1]!DPTEST(H3:H102)</f>
        <v>#VALUE!</v>
      </c>
      <c r="CF115">
        <f>[1]!DPTEST(I3:I102)</f>
        <v>0.97938407664904126</v>
      </c>
      <c r="CG115" t="e">
        <f>[1]!DPTEST(J3:J102)</f>
        <v>#VALUE!</v>
      </c>
      <c r="CH115">
        <f>[1]!DPTEST(K3:K102)</f>
        <v>0.3263682191889119</v>
      </c>
      <c r="CI115">
        <f>[1]!DPTEST(L3:L102)</f>
        <v>0.63968971913896988</v>
      </c>
      <c r="CJ115">
        <f>[1]!DPTEST(M3:M102)</f>
        <v>0.11987258815278856</v>
      </c>
      <c r="CK115">
        <f>[1]!DPTEST(N3:N102)</f>
        <v>0.49727226507575462</v>
      </c>
      <c r="CL115">
        <f>[1]!DPTEST(O3:O102)</f>
        <v>0.27601132123592254</v>
      </c>
      <c r="CM115">
        <f>[1]!DPTEST(P3:P102)</f>
        <v>4.4130799015107414E-10</v>
      </c>
      <c r="CN115">
        <f>[1]!DPTEST(Q3:Q102)</f>
        <v>0.8538109481452788</v>
      </c>
      <c r="CO115">
        <f>[1]!DPTEST(R3:R102)</f>
        <v>0.5793358764304064</v>
      </c>
      <c r="CP115">
        <f>[1]!DPTEST(S3:S102)</f>
        <v>0.18318517933900913</v>
      </c>
      <c r="CQ115">
        <f>[1]!DPTEST(T3:T102)</f>
        <v>0.5793358764304064</v>
      </c>
      <c r="CR115">
        <f>[1]!DPTEST(U3:U102)</f>
        <v>0.49730072687273064</v>
      </c>
      <c r="CS115">
        <f>[1]!DPTEST(V3:V102)</f>
        <v>1.6540105008955308E-6</v>
      </c>
      <c r="CT115">
        <f>[1]!DPTEST(W3:W102)</f>
        <v>0</v>
      </c>
      <c r="CU115">
        <f>[1]!DPTEST(X3:X102)</f>
        <v>0.26401756574497703</v>
      </c>
      <c r="CV115">
        <f>[1]!DPTEST(Y3:Y102)</f>
        <v>1.6540105008955308E-6</v>
      </c>
      <c r="CW115">
        <f>[1]!DPTEST(Z3:Z102)</f>
        <v>0</v>
      </c>
      <c r="CX115">
        <f>[1]!DPTEST(AA3:AA102)</f>
        <v>0.87816999990133748</v>
      </c>
      <c r="CY115">
        <f>[1]!DPTEST(AB3:AB102)</f>
        <v>1.4783061286216537E-7</v>
      </c>
      <c r="CZ115">
        <f>[1]!DPTEST(AC3:AC102)</f>
        <v>0</v>
      </c>
      <c r="DA115">
        <f>[1]!DPTEST(AD3:AD102)</f>
        <v>8.8920914081954794E-2</v>
      </c>
      <c r="DB115">
        <f>[1]!DPTEST(AE3:AE102)</f>
        <v>1.6540105008955308E-6</v>
      </c>
      <c r="DC115">
        <f>[1]!DPTEST(AF3:AF102)</f>
        <v>0</v>
      </c>
      <c r="DD115">
        <f>[1]!DPTEST(AG3:AG102)</f>
        <v>8.8920914081954794E-2</v>
      </c>
      <c r="DE115">
        <f>[1]!DPTEST(AH3:AH102)</f>
        <v>1.6540105008955308E-6</v>
      </c>
      <c r="DF115">
        <f>[1]!DPTEST(AI3:AI102)</f>
        <v>0</v>
      </c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</row>
    <row r="116" spans="1:160" x14ac:dyDescent="0.45">
      <c r="A116" t="s">
        <v>10</v>
      </c>
      <c r="B116">
        <f>MAX(A3:A102)</f>
        <v>504</v>
      </c>
      <c r="C116">
        <f t="shared" ref="C116:AJ116" si="18">MAX(B3:B102)</f>
        <v>512</v>
      </c>
      <c r="D116">
        <f t="shared" si="18"/>
        <v>504</v>
      </c>
      <c r="E116">
        <f t="shared" si="18"/>
        <v>512</v>
      </c>
      <c r="F116">
        <f t="shared" si="18"/>
        <v>504</v>
      </c>
      <c r="G116">
        <f t="shared" si="18"/>
        <v>511</v>
      </c>
      <c r="H116">
        <f t="shared" si="18"/>
        <v>485</v>
      </c>
      <c r="I116">
        <f t="shared" si="18"/>
        <v>512</v>
      </c>
      <c r="J116">
        <f t="shared" si="18"/>
        <v>487</v>
      </c>
      <c r="K116">
        <f t="shared" si="18"/>
        <v>512</v>
      </c>
      <c r="L116">
        <f t="shared" si="18"/>
        <v>494</v>
      </c>
      <c r="M116">
        <f t="shared" si="18"/>
        <v>489</v>
      </c>
      <c r="N116">
        <f t="shared" si="18"/>
        <v>500</v>
      </c>
      <c r="O116">
        <f t="shared" si="18"/>
        <v>489</v>
      </c>
      <c r="P116">
        <f t="shared" si="18"/>
        <v>496</v>
      </c>
      <c r="Q116">
        <f t="shared" si="18"/>
        <v>490</v>
      </c>
      <c r="R116">
        <f t="shared" si="18"/>
        <v>496</v>
      </c>
      <c r="S116">
        <f t="shared" si="18"/>
        <v>489</v>
      </c>
      <c r="T116">
        <f t="shared" si="18"/>
        <v>495</v>
      </c>
      <c r="U116">
        <f t="shared" si="18"/>
        <v>489</v>
      </c>
      <c r="V116">
        <f t="shared" si="18"/>
        <v>495</v>
      </c>
      <c r="W116">
        <f t="shared" si="18"/>
        <v>488</v>
      </c>
      <c r="X116">
        <f t="shared" si="18"/>
        <v>488</v>
      </c>
      <c r="Y116" s="20">
        <f t="shared" si="18"/>
        <v>494</v>
      </c>
      <c r="Z116" s="20">
        <f t="shared" si="18"/>
        <v>488</v>
      </c>
      <c r="AA116" s="20">
        <f t="shared" si="18"/>
        <v>488</v>
      </c>
      <c r="AB116" s="20">
        <f t="shared" si="18"/>
        <v>497</v>
      </c>
      <c r="AC116" s="20">
        <f t="shared" si="18"/>
        <v>490</v>
      </c>
      <c r="AD116" s="20">
        <f t="shared" si="18"/>
        <v>488</v>
      </c>
      <c r="AE116" s="20">
        <f t="shared" si="18"/>
        <v>492</v>
      </c>
      <c r="AF116" s="20">
        <f t="shared" si="18"/>
        <v>488</v>
      </c>
      <c r="AG116" s="20">
        <f t="shared" si="18"/>
        <v>488</v>
      </c>
      <c r="AH116" s="20">
        <f t="shared" si="18"/>
        <v>492</v>
      </c>
      <c r="AI116" s="20">
        <f t="shared" si="18"/>
        <v>488</v>
      </c>
      <c r="AJ116" s="20">
        <f t="shared" si="18"/>
        <v>488</v>
      </c>
      <c r="AL116" t="s">
        <v>3</v>
      </c>
      <c r="AM116" s="8">
        <f>MEDIAN(A3:A102)</f>
        <v>495</v>
      </c>
      <c r="AN116" s="9">
        <f t="shared" ref="AN116:BU116" si="19">MEDIAN(B3:B102)</f>
        <v>512</v>
      </c>
      <c r="AO116" s="9">
        <f t="shared" si="19"/>
        <v>494.5</v>
      </c>
      <c r="AP116" s="9">
        <f t="shared" si="19"/>
        <v>512</v>
      </c>
      <c r="AQ116" s="9">
        <f t="shared" si="19"/>
        <v>497</v>
      </c>
      <c r="AR116" s="9">
        <f t="shared" si="19"/>
        <v>509</v>
      </c>
      <c r="AS116" s="9">
        <f t="shared" si="19"/>
        <v>480</v>
      </c>
      <c r="AT116" s="9">
        <f t="shared" si="19"/>
        <v>512</v>
      </c>
      <c r="AU116" s="9">
        <f t="shared" si="19"/>
        <v>480</v>
      </c>
      <c r="AV116" s="9">
        <f t="shared" si="19"/>
        <v>512</v>
      </c>
      <c r="AW116" s="9">
        <f t="shared" si="19"/>
        <v>487</v>
      </c>
      <c r="AX116" s="9">
        <f t="shared" si="19"/>
        <v>473</v>
      </c>
      <c r="AY116" s="9">
        <f t="shared" si="19"/>
        <v>487</v>
      </c>
      <c r="AZ116" s="9">
        <f t="shared" si="19"/>
        <v>473</v>
      </c>
      <c r="BA116" s="9">
        <f t="shared" si="19"/>
        <v>486</v>
      </c>
      <c r="BB116" s="9">
        <f t="shared" si="19"/>
        <v>471</v>
      </c>
      <c r="BC116" s="9">
        <f t="shared" si="19"/>
        <v>487</v>
      </c>
      <c r="BD116" s="9">
        <f t="shared" si="19"/>
        <v>473</v>
      </c>
      <c r="BE116" s="9">
        <f t="shared" si="19"/>
        <v>487</v>
      </c>
      <c r="BF116" s="9">
        <f t="shared" si="19"/>
        <v>473</v>
      </c>
      <c r="BG116" s="9">
        <f t="shared" si="19"/>
        <v>485</v>
      </c>
      <c r="BH116" s="9">
        <f t="shared" si="19"/>
        <v>461</v>
      </c>
      <c r="BI116" s="9">
        <f t="shared" si="19"/>
        <v>487</v>
      </c>
      <c r="BJ116" s="9">
        <f t="shared" si="19"/>
        <v>485</v>
      </c>
      <c r="BK116" s="9">
        <f t="shared" si="19"/>
        <v>461</v>
      </c>
      <c r="BL116" s="9">
        <f t="shared" si="19"/>
        <v>487</v>
      </c>
      <c r="BM116" s="9">
        <f t="shared" si="19"/>
        <v>485</v>
      </c>
      <c r="BN116" s="9">
        <f t="shared" si="19"/>
        <v>459</v>
      </c>
      <c r="BO116" s="9">
        <f t="shared" si="19"/>
        <v>487</v>
      </c>
      <c r="BP116" s="9">
        <f t="shared" si="19"/>
        <v>485</v>
      </c>
      <c r="BQ116" s="9">
        <f t="shared" si="19"/>
        <v>461</v>
      </c>
      <c r="BR116" s="9">
        <f t="shared" si="19"/>
        <v>487</v>
      </c>
      <c r="BS116" s="9">
        <f t="shared" si="19"/>
        <v>485</v>
      </c>
      <c r="BT116" s="9">
        <f t="shared" si="19"/>
        <v>461</v>
      </c>
      <c r="BU116" s="10">
        <f t="shared" si="19"/>
        <v>487</v>
      </c>
      <c r="BW116" t="s">
        <v>34</v>
      </c>
      <c r="BX116">
        <v>0.05</v>
      </c>
      <c r="BY116">
        <v>0.05</v>
      </c>
      <c r="BZ116">
        <v>0.05</v>
      </c>
      <c r="CA116">
        <v>0.05</v>
      </c>
      <c r="CB116">
        <v>0.05</v>
      </c>
      <c r="CC116">
        <v>0.05</v>
      </c>
      <c r="CD116">
        <v>0.05</v>
      </c>
      <c r="CE116">
        <v>0.05</v>
      </c>
      <c r="CF116">
        <v>0.05</v>
      </c>
      <c r="CG116">
        <v>0.05</v>
      </c>
      <c r="CH116">
        <v>0.05</v>
      </c>
      <c r="CI116">
        <v>0.05</v>
      </c>
      <c r="CJ116">
        <v>0.05</v>
      </c>
      <c r="CK116">
        <v>0.05</v>
      </c>
      <c r="CL116">
        <v>0.05</v>
      </c>
      <c r="CM116">
        <v>0.05</v>
      </c>
      <c r="CN116">
        <v>0.05</v>
      </c>
      <c r="CO116">
        <v>0.05</v>
      </c>
      <c r="CP116">
        <v>0.05</v>
      </c>
      <c r="CQ116">
        <v>0.05</v>
      </c>
      <c r="CR116">
        <v>0.05</v>
      </c>
      <c r="CS116">
        <v>0.05</v>
      </c>
      <c r="CT116">
        <v>0.05</v>
      </c>
      <c r="CU116">
        <v>0.05</v>
      </c>
      <c r="CV116">
        <v>0.05</v>
      </c>
      <c r="CW116">
        <v>0.05</v>
      </c>
      <c r="CX116">
        <v>0.05</v>
      </c>
      <c r="CY116">
        <v>0.05</v>
      </c>
      <c r="CZ116">
        <v>0.05</v>
      </c>
      <c r="DA116">
        <v>0.05</v>
      </c>
      <c r="DB116">
        <v>0.05</v>
      </c>
      <c r="DC116">
        <v>0.05</v>
      </c>
      <c r="DD116">
        <v>0.05</v>
      </c>
      <c r="DE116">
        <v>0.05</v>
      </c>
      <c r="DF116">
        <v>0.05</v>
      </c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</row>
    <row r="117" spans="1:160" x14ac:dyDescent="0.45">
      <c r="A117" t="s">
        <v>11</v>
      </c>
      <c r="B117">
        <f>MIN(A3:A102)</f>
        <v>487</v>
      </c>
      <c r="C117">
        <f t="shared" ref="C117:AJ117" si="20">MIN(B3:B102)</f>
        <v>512</v>
      </c>
      <c r="D117">
        <f t="shared" si="20"/>
        <v>484</v>
      </c>
      <c r="E117">
        <f t="shared" si="20"/>
        <v>512</v>
      </c>
      <c r="F117">
        <f t="shared" si="20"/>
        <v>485</v>
      </c>
      <c r="G117">
        <f t="shared" si="20"/>
        <v>503</v>
      </c>
      <c r="H117">
        <f t="shared" si="20"/>
        <v>471</v>
      </c>
      <c r="I117">
        <f t="shared" si="20"/>
        <v>512</v>
      </c>
      <c r="J117">
        <f t="shared" si="20"/>
        <v>474</v>
      </c>
      <c r="K117">
        <f t="shared" si="20"/>
        <v>512</v>
      </c>
      <c r="L117">
        <f t="shared" si="20"/>
        <v>475</v>
      </c>
      <c r="M117">
        <f t="shared" si="20"/>
        <v>451</v>
      </c>
      <c r="N117">
        <f t="shared" si="20"/>
        <v>474</v>
      </c>
      <c r="O117">
        <f t="shared" si="20"/>
        <v>453</v>
      </c>
      <c r="P117">
        <f t="shared" si="20"/>
        <v>473</v>
      </c>
      <c r="Q117">
        <f t="shared" si="20"/>
        <v>410</v>
      </c>
      <c r="R117">
        <f t="shared" si="20"/>
        <v>478</v>
      </c>
      <c r="S117">
        <f t="shared" si="20"/>
        <v>451</v>
      </c>
      <c r="T117">
        <f t="shared" si="20"/>
        <v>477</v>
      </c>
      <c r="U117">
        <f t="shared" si="20"/>
        <v>451</v>
      </c>
      <c r="V117">
        <f t="shared" si="20"/>
        <v>475</v>
      </c>
      <c r="W117">
        <f t="shared" si="20"/>
        <v>387</v>
      </c>
      <c r="X117">
        <f t="shared" si="20"/>
        <v>487</v>
      </c>
      <c r="Y117" s="20">
        <f t="shared" si="20"/>
        <v>473</v>
      </c>
      <c r="Z117" s="20">
        <f t="shared" si="20"/>
        <v>387</v>
      </c>
      <c r="AA117" s="20">
        <f t="shared" si="20"/>
        <v>487</v>
      </c>
      <c r="AB117" s="20">
        <f t="shared" si="20"/>
        <v>474</v>
      </c>
      <c r="AC117" s="20">
        <f t="shared" si="20"/>
        <v>371</v>
      </c>
      <c r="AD117" s="20">
        <f t="shared" si="20"/>
        <v>487</v>
      </c>
      <c r="AE117" s="20">
        <f t="shared" si="20"/>
        <v>475</v>
      </c>
      <c r="AF117" s="20">
        <f t="shared" si="20"/>
        <v>387</v>
      </c>
      <c r="AG117" s="20">
        <f t="shared" si="20"/>
        <v>487</v>
      </c>
      <c r="AH117" s="20">
        <f t="shared" si="20"/>
        <v>475</v>
      </c>
      <c r="AI117" s="20">
        <f t="shared" si="20"/>
        <v>387</v>
      </c>
      <c r="AJ117" s="20">
        <f t="shared" si="20"/>
        <v>487</v>
      </c>
      <c r="AL117" t="s">
        <v>24</v>
      </c>
      <c r="AM117" s="8">
        <f>_xlfn.QUARTILE.INC(A3:A102,3)</f>
        <v>498</v>
      </c>
      <c r="AN117" s="9">
        <f t="shared" ref="AN117:BU117" si="21">_xlfn.QUARTILE.INC(B3:B102,3)</f>
        <v>512</v>
      </c>
      <c r="AO117" s="9">
        <f t="shared" si="21"/>
        <v>497</v>
      </c>
      <c r="AP117" s="9">
        <f t="shared" si="21"/>
        <v>512</v>
      </c>
      <c r="AQ117" s="9">
        <f t="shared" si="21"/>
        <v>500</v>
      </c>
      <c r="AR117" s="9">
        <f t="shared" si="21"/>
        <v>510</v>
      </c>
      <c r="AS117" s="9">
        <f t="shared" si="21"/>
        <v>482</v>
      </c>
      <c r="AT117" s="9">
        <f t="shared" si="21"/>
        <v>512</v>
      </c>
      <c r="AU117" s="9">
        <f t="shared" si="21"/>
        <v>482</v>
      </c>
      <c r="AV117" s="9">
        <f t="shared" si="21"/>
        <v>512</v>
      </c>
      <c r="AW117" s="9">
        <f t="shared" si="21"/>
        <v>489</v>
      </c>
      <c r="AX117" s="9">
        <f t="shared" si="21"/>
        <v>478</v>
      </c>
      <c r="AY117" s="9">
        <f t="shared" si="21"/>
        <v>489</v>
      </c>
      <c r="AZ117" s="9">
        <f t="shared" si="21"/>
        <v>479</v>
      </c>
      <c r="BA117" s="9">
        <f t="shared" si="21"/>
        <v>489</v>
      </c>
      <c r="BB117" s="9">
        <f t="shared" si="21"/>
        <v>479</v>
      </c>
      <c r="BC117" s="9">
        <f t="shared" si="21"/>
        <v>489</v>
      </c>
      <c r="BD117" s="9">
        <f t="shared" si="21"/>
        <v>478</v>
      </c>
      <c r="BE117" s="9">
        <f t="shared" si="21"/>
        <v>489</v>
      </c>
      <c r="BF117" s="9">
        <f t="shared" si="21"/>
        <v>478</v>
      </c>
      <c r="BG117" s="9">
        <f t="shared" si="21"/>
        <v>488</v>
      </c>
      <c r="BH117" s="9">
        <f t="shared" si="21"/>
        <v>470.25</v>
      </c>
      <c r="BI117" s="9">
        <f t="shared" si="21"/>
        <v>487</v>
      </c>
      <c r="BJ117" s="9">
        <f t="shared" si="21"/>
        <v>488.25</v>
      </c>
      <c r="BK117" s="9">
        <f t="shared" si="21"/>
        <v>470.25</v>
      </c>
      <c r="BL117" s="9">
        <f t="shared" si="21"/>
        <v>487</v>
      </c>
      <c r="BM117" s="9">
        <f t="shared" si="21"/>
        <v>488</v>
      </c>
      <c r="BN117" s="9">
        <f t="shared" si="21"/>
        <v>470.25</v>
      </c>
      <c r="BO117" s="9">
        <f t="shared" si="21"/>
        <v>487</v>
      </c>
      <c r="BP117" s="9">
        <f t="shared" si="21"/>
        <v>487</v>
      </c>
      <c r="BQ117" s="9">
        <f t="shared" si="21"/>
        <v>470.25</v>
      </c>
      <c r="BR117" s="9">
        <f t="shared" si="21"/>
        <v>487</v>
      </c>
      <c r="BS117" s="9">
        <f t="shared" si="21"/>
        <v>487</v>
      </c>
      <c r="BT117" s="9">
        <f t="shared" si="21"/>
        <v>470.25</v>
      </c>
      <c r="BU117" s="10">
        <f t="shared" si="21"/>
        <v>487</v>
      </c>
      <c r="BW117" s="1" t="s">
        <v>35</v>
      </c>
      <c r="BX117" s="14" t="str">
        <f>IF(BX115&lt;BX116,"no","yes")</f>
        <v>no</v>
      </c>
      <c r="BY117" s="14" t="e">
        <f t="shared" ref="BY117:DF117" si="22">IF(BY115&lt;BY116,"no","yes")</f>
        <v>#VALUE!</v>
      </c>
      <c r="BZ117" s="14" t="str">
        <f t="shared" si="22"/>
        <v>yes</v>
      </c>
      <c r="CA117" s="14" t="e">
        <f t="shared" si="22"/>
        <v>#VALUE!</v>
      </c>
      <c r="CB117" s="14" t="str">
        <f t="shared" si="22"/>
        <v>no</v>
      </c>
      <c r="CC117" s="14" t="str">
        <f t="shared" si="22"/>
        <v>no</v>
      </c>
      <c r="CD117" s="14" t="str">
        <f t="shared" si="22"/>
        <v>yes</v>
      </c>
      <c r="CE117" s="14" t="e">
        <f t="shared" si="22"/>
        <v>#VALUE!</v>
      </c>
      <c r="CF117" s="14" t="str">
        <f t="shared" si="22"/>
        <v>yes</v>
      </c>
      <c r="CG117" s="14" t="e">
        <f t="shared" si="22"/>
        <v>#VALUE!</v>
      </c>
      <c r="CH117" s="14" t="str">
        <f t="shared" si="22"/>
        <v>yes</v>
      </c>
      <c r="CI117" s="14" t="str">
        <f t="shared" si="22"/>
        <v>yes</v>
      </c>
      <c r="CJ117" s="14" t="str">
        <f t="shared" si="22"/>
        <v>yes</v>
      </c>
      <c r="CK117" s="14" t="str">
        <f t="shared" si="22"/>
        <v>yes</v>
      </c>
      <c r="CL117" s="14" t="str">
        <f t="shared" si="22"/>
        <v>yes</v>
      </c>
      <c r="CM117" s="14" t="str">
        <f t="shared" si="22"/>
        <v>no</v>
      </c>
      <c r="CN117" s="14" t="str">
        <f t="shared" si="22"/>
        <v>yes</v>
      </c>
      <c r="CO117" s="14" t="str">
        <f t="shared" si="22"/>
        <v>yes</v>
      </c>
      <c r="CP117" s="14" t="str">
        <f t="shared" si="22"/>
        <v>yes</v>
      </c>
      <c r="CQ117" s="14" t="str">
        <f t="shared" si="22"/>
        <v>yes</v>
      </c>
      <c r="CR117" s="14" t="str">
        <f t="shared" si="22"/>
        <v>yes</v>
      </c>
      <c r="CS117" s="14" t="str">
        <f t="shared" si="22"/>
        <v>no</v>
      </c>
      <c r="CT117" s="14" t="str">
        <f t="shared" si="22"/>
        <v>no</v>
      </c>
      <c r="CU117" s="14" t="str">
        <f t="shared" si="22"/>
        <v>yes</v>
      </c>
      <c r="CV117" s="14" t="str">
        <f t="shared" si="22"/>
        <v>no</v>
      </c>
      <c r="CW117" s="14" t="str">
        <f t="shared" si="22"/>
        <v>no</v>
      </c>
      <c r="CX117" s="14" t="str">
        <f t="shared" si="22"/>
        <v>yes</v>
      </c>
      <c r="CY117" s="14" t="str">
        <f t="shared" si="22"/>
        <v>no</v>
      </c>
      <c r="CZ117" s="14" t="str">
        <f t="shared" si="22"/>
        <v>no</v>
      </c>
      <c r="DA117" s="14" t="str">
        <f t="shared" si="22"/>
        <v>yes</v>
      </c>
      <c r="DB117" s="14" t="str">
        <f t="shared" si="22"/>
        <v>no</v>
      </c>
      <c r="DC117" s="14" t="str">
        <f t="shared" si="22"/>
        <v>no</v>
      </c>
      <c r="DD117" s="14" t="str">
        <f t="shared" si="22"/>
        <v>yes</v>
      </c>
      <c r="DE117" s="14" t="str">
        <f t="shared" si="22"/>
        <v>no</v>
      </c>
      <c r="DF117" s="14" t="str">
        <f t="shared" si="22"/>
        <v>no</v>
      </c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</row>
    <row r="118" spans="1:160" x14ac:dyDescent="0.45">
      <c r="A118" t="s">
        <v>12</v>
      </c>
      <c r="B118">
        <f>SUM(A3:A102)</f>
        <v>49462</v>
      </c>
      <c r="C118">
        <f t="shared" ref="C118:AJ118" si="23">SUM(B3:B102)</f>
        <v>51200</v>
      </c>
      <c r="D118">
        <f t="shared" si="23"/>
        <v>49401</v>
      </c>
      <c r="E118">
        <f t="shared" si="23"/>
        <v>51200</v>
      </c>
      <c r="F118">
        <f t="shared" si="23"/>
        <v>49690</v>
      </c>
      <c r="G118">
        <f t="shared" si="23"/>
        <v>50901</v>
      </c>
      <c r="H118">
        <f t="shared" si="23"/>
        <v>48005</v>
      </c>
      <c r="I118">
        <f t="shared" si="23"/>
        <v>51200</v>
      </c>
      <c r="J118">
        <f t="shared" si="23"/>
        <v>48030</v>
      </c>
      <c r="K118">
        <f t="shared" si="23"/>
        <v>51200</v>
      </c>
      <c r="L118">
        <f t="shared" si="23"/>
        <v>48662</v>
      </c>
      <c r="M118">
        <f t="shared" si="23"/>
        <v>47263</v>
      </c>
      <c r="N118">
        <f t="shared" si="23"/>
        <v>48678</v>
      </c>
      <c r="O118">
        <f t="shared" si="23"/>
        <v>47286</v>
      </c>
      <c r="P118">
        <f t="shared" si="23"/>
        <v>48597</v>
      </c>
      <c r="Q118">
        <f t="shared" si="23"/>
        <v>46909</v>
      </c>
      <c r="R118">
        <f t="shared" si="23"/>
        <v>48678</v>
      </c>
      <c r="S118">
        <f t="shared" si="23"/>
        <v>47266</v>
      </c>
      <c r="T118">
        <f t="shared" si="23"/>
        <v>48693</v>
      </c>
      <c r="U118">
        <f t="shared" si="23"/>
        <v>47266</v>
      </c>
      <c r="V118">
        <f t="shared" si="23"/>
        <v>48481</v>
      </c>
      <c r="W118">
        <f t="shared" si="23"/>
        <v>45868</v>
      </c>
      <c r="X118">
        <f t="shared" si="23"/>
        <v>48701</v>
      </c>
      <c r="Y118" s="20">
        <f t="shared" si="23"/>
        <v>48499</v>
      </c>
      <c r="Z118" s="20">
        <f t="shared" si="23"/>
        <v>45868</v>
      </c>
      <c r="AA118" s="20">
        <f t="shared" si="23"/>
        <v>48701</v>
      </c>
      <c r="AB118" s="20">
        <f t="shared" si="23"/>
        <v>48508</v>
      </c>
      <c r="AC118" s="20">
        <f t="shared" si="23"/>
        <v>45621</v>
      </c>
      <c r="AD118" s="20">
        <f t="shared" si="23"/>
        <v>48707</v>
      </c>
      <c r="AE118" s="20">
        <f t="shared" si="23"/>
        <v>48437</v>
      </c>
      <c r="AF118" s="20">
        <f t="shared" si="23"/>
        <v>45868</v>
      </c>
      <c r="AG118" s="20">
        <f t="shared" si="23"/>
        <v>48701</v>
      </c>
      <c r="AH118" s="20">
        <f t="shared" si="23"/>
        <v>48437</v>
      </c>
      <c r="AI118" s="20">
        <f t="shared" si="23"/>
        <v>45868</v>
      </c>
      <c r="AJ118" s="20">
        <f t="shared" si="23"/>
        <v>48701</v>
      </c>
      <c r="AL118" t="s">
        <v>25</v>
      </c>
      <c r="AM118" s="8">
        <f t="array" ref="AM118">MAX(IF(ISBLANK(A3:A102),"",IF(A3:A102&lt;=AM117+$AM104*(AM117-AM115),A3:A102,"")))</f>
        <v>504</v>
      </c>
      <c r="AN118" s="9">
        <f t="array" ref="AN118">MAX(IF(ISBLANK(B3:B102),"",IF(B3:B102&lt;=AN117+$AM104*(AN117-AN115),B3:B102,"")))</f>
        <v>512</v>
      </c>
      <c r="AO118" s="9">
        <f t="array" ref="AO118">MAX(IF(ISBLANK(C3:C102),"",IF(C3:C102&lt;=AO117+$AM104*(AO117-AO115),C3:C102,"")))</f>
        <v>504</v>
      </c>
      <c r="AP118" s="9">
        <f t="array" ref="AP118">MAX(IF(ISBLANK(D3:D102),"",IF(D3:D102&lt;=AP117+$AM104*(AP117-AP115),D3:D102,"")))</f>
        <v>512</v>
      </c>
      <c r="AQ118" s="9">
        <f t="array" ref="AQ118">MAX(IF(ISBLANK(E3:E102),"",IF(E3:E102&lt;=AQ117+$AM104*(AQ117-AQ115),E3:E102,"")))</f>
        <v>504</v>
      </c>
      <c r="AR118" s="9">
        <f t="array" ref="AR118">MAX(IF(ISBLANK(F3:F102),"",IF(F3:F102&lt;=AR117+$AM104*(AR117-AR115),F3:F102,"")))</f>
        <v>511</v>
      </c>
      <c r="AS118" s="9">
        <f t="array" ref="AS118">MAX(IF(ISBLANK(G3:G102),"",IF(G3:G102&lt;=AS117+$AM104*(AS117-AS115),G3:G102,"")))</f>
        <v>485</v>
      </c>
      <c r="AT118" s="9">
        <f t="array" ref="AT118">MAX(IF(ISBLANK(H3:H102),"",IF(H3:H102&lt;=AT117+$AM104*(AT117-AT115),H3:H102,"")))</f>
        <v>512</v>
      </c>
      <c r="AU118" s="9">
        <f t="array" ref="AU118">MAX(IF(ISBLANK(I3:I102),"",IF(I3:I102&lt;=AU117+$AM104*(AU117-AU115),I3:I102,"")))</f>
        <v>487</v>
      </c>
      <c r="AV118" s="9">
        <f t="array" ref="AV118">MAX(IF(ISBLANK(J3:J102),"",IF(J3:J102&lt;=AV117+$AM104*(AV117-AV115),J3:J102,"")))</f>
        <v>512</v>
      </c>
      <c r="AW118" s="9">
        <f t="array" ref="AW118">MAX(IF(ISBLANK(K3:K102),"",IF(K3:K102&lt;=AW117+$AM104*(AW117-AW115),K3:K102,"")))</f>
        <v>494</v>
      </c>
      <c r="AX118" s="9">
        <f t="array" ref="AX118">MAX(IF(ISBLANK(L3:L102),"",IF(L3:L102&lt;=AX117+$AM104*(AX117-AX115),L3:L102,"")))</f>
        <v>489</v>
      </c>
      <c r="AY118" s="9">
        <f t="array" ref="AY118">MAX(IF(ISBLANK(M3:M102),"",IF(M3:M102&lt;=AY117+$AM104*(AY117-AY115),M3:M102,"")))</f>
        <v>498</v>
      </c>
      <c r="AZ118" s="9">
        <f t="array" ref="AZ118">MAX(IF(ISBLANK(N3:N102),"",IF(N3:N102&lt;=AZ117+$AM104*(AZ117-AZ115),N3:N102,"")))</f>
        <v>489</v>
      </c>
      <c r="BA118" s="9">
        <f t="array" ref="BA118">MAX(IF(ISBLANK(O3:O102),"",IF(O3:O102&lt;=BA117+$AM104*(BA117-BA115),O3:O102,"")))</f>
        <v>496</v>
      </c>
      <c r="BB118" s="9">
        <f t="array" ref="BB118">MAX(IF(ISBLANK(P3:P102),"",IF(P3:P102&lt;=BB117+$AM104*(BB117-BB115),P3:P102,"")))</f>
        <v>490</v>
      </c>
      <c r="BC118" s="9">
        <f t="array" ref="BC118">MAX(IF(ISBLANK(Q3:Q102),"",IF(Q3:Q102&lt;=BC117+$AM104*(BC117-BC115),Q3:Q102,"")))</f>
        <v>496</v>
      </c>
      <c r="BD118" s="9">
        <f t="array" ref="BD118">MAX(IF(ISBLANK(R3:R102),"",IF(R3:R102&lt;=BD117+$AM104*(BD117-BD115),R3:R102,"")))</f>
        <v>489</v>
      </c>
      <c r="BE118" s="9">
        <f t="array" ref="BE118">MAX(IF(ISBLANK(S3:S102),"",IF(S3:S102&lt;=BE117+$AM104*(BE117-BE115),S3:S102,"")))</f>
        <v>495</v>
      </c>
      <c r="BF118" s="9">
        <f t="array" ref="BF118">MAX(IF(ISBLANK(T3:T102),"",IF(T3:T102&lt;=BF117+$AM104*(BF117-BF115),T3:T102,"")))</f>
        <v>489</v>
      </c>
      <c r="BG118" s="9">
        <f t="array" ref="BG118">MAX(IF(ISBLANK(U3:U102),"",IF(U3:U102&lt;=BG117+$AM104*(BG117-BG115),U3:U102,"")))</f>
        <v>495</v>
      </c>
      <c r="BH118" s="9">
        <f t="array" ref="BH118">MAX(IF(ISBLANK(V3:V102),"",IF(V3:V102&lt;=BH117+$AM104*(BH117-BH115),V3:V102,"")))</f>
        <v>488</v>
      </c>
      <c r="BI118" s="9">
        <f t="array" ref="BI118">MAX(IF(ISBLANK(W3:W102),"",IF(W3:W102&lt;=BI117+$AM104*(BI117-BI115),W3:W102,"")))</f>
        <v>487</v>
      </c>
      <c r="BJ118" s="9">
        <f t="array" ref="BJ118">MAX(IF(ISBLANK(X3:X102),"",IF(X3:X102&lt;=BJ117+$AM104*(BJ117-BJ115),X3:X102,"")))</f>
        <v>494</v>
      </c>
      <c r="BK118" s="9">
        <f t="array" ref="BK118">MAX(IF(ISBLANK(Y3:Y102),"",IF(Y3:Y102&lt;=BK117+$AM104*(BK117-BK115),Y3:Y102,"")))</f>
        <v>488</v>
      </c>
      <c r="BL118" s="9">
        <f t="array" ref="BL118">MAX(IF(ISBLANK(Z3:Z102),"",IF(Z3:Z102&lt;=BL117+$AM104*(BL117-BL115),Z3:Z102,"")))</f>
        <v>487</v>
      </c>
      <c r="BM118" s="9">
        <f t="array" ref="BM118">MAX(IF(ISBLANK(AA3:AA102),"",IF(AA3:AA102&lt;=BM117+$AM104*(BM117-BM115),AA3:AA102,"")))</f>
        <v>497</v>
      </c>
      <c r="BN118" s="9">
        <f t="array" ref="BN118">MAX(IF(ISBLANK(AB3:AB102),"",IF(AB3:AB102&lt;=BN117+$AM104*(BN117-BN115),AB3:AB102,"")))</f>
        <v>490</v>
      </c>
      <c r="BO118" s="9">
        <f t="array" ref="BO118">MAX(IF(ISBLANK(AC3:AC102),"",IF(AC3:AC102&lt;=BO117+$AM104*(BO117-BO115),AC3:AC102,"")))</f>
        <v>487</v>
      </c>
      <c r="BP118" s="9">
        <f t="array" ref="BP118">MAX(IF(ISBLANK(AD3:AD102),"",IF(AD3:AD102&lt;=BP117+$AM104*(BP117-BP115),AD3:AD102,"")))</f>
        <v>492</v>
      </c>
      <c r="BQ118" s="9">
        <f t="array" ref="BQ118">MAX(IF(ISBLANK(AE3:AE102),"",IF(AE3:AE102&lt;=BQ117+$AM104*(BQ117-BQ115),AE3:AE102,"")))</f>
        <v>488</v>
      </c>
      <c r="BR118" s="9">
        <f t="array" ref="BR118">MAX(IF(ISBLANK(AF3:AF102),"",IF(AF3:AF102&lt;=BR117+$AM104*(BR117-BR115),AF3:AF102,"")))</f>
        <v>487</v>
      </c>
      <c r="BS118" s="9">
        <f t="array" ref="BS118">MAX(IF(ISBLANK(AG3:AG102),"",IF(AG3:AG102&lt;=BS117+$AM104*(BS117-BS115),AG3:AG102,"")))</f>
        <v>492</v>
      </c>
      <c r="BT118" s="9">
        <f t="array" ref="BT118">MAX(IF(ISBLANK(AH3:AH102),"",IF(AH3:AH102&lt;=BT117+$AM104*(BT117-BT115),AH3:AH102,"")))</f>
        <v>488</v>
      </c>
      <c r="BU118" s="10">
        <f t="array" ref="BU118">MAX(IF(ISBLANK(AI3:AI102),"",IF(AI3:AI102&lt;=BU117+$AM104*(BU117-BU115),AI3:AI102,"")))</f>
        <v>487</v>
      </c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</row>
    <row r="119" spans="1:160" x14ac:dyDescent="0.45">
      <c r="A119" t="s">
        <v>13</v>
      </c>
      <c r="B119">
        <f>COUNT(A3:A102)</f>
        <v>100</v>
      </c>
      <c r="C119">
        <f t="shared" ref="C119:AJ119" si="24">COUNT(B3:B102)</f>
        <v>100</v>
      </c>
      <c r="D119">
        <f t="shared" si="24"/>
        <v>100</v>
      </c>
      <c r="E119">
        <f t="shared" si="24"/>
        <v>100</v>
      </c>
      <c r="F119">
        <f t="shared" si="24"/>
        <v>100</v>
      </c>
      <c r="G119">
        <f t="shared" si="24"/>
        <v>100</v>
      </c>
      <c r="H119">
        <f t="shared" si="24"/>
        <v>100</v>
      </c>
      <c r="I119">
        <f t="shared" si="24"/>
        <v>100</v>
      </c>
      <c r="J119">
        <f t="shared" si="24"/>
        <v>100</v>
      </c>
      <c r="K119">
        <f t="shared" si="24"/>
        <v>100</v>
      </c>
      <c r="L119">
        <f t="shared" si="24"/>
        <v>100</v>
      </c>
      <c r="M119">
        <f t="shared" si="24"/>
        <v>100</v>
      </c>
      <c r="N119">
        <f t="shared" si="24"/>
        <v>100</v>
      </c>
      <c r="O119">
        <f t="shared" si="24"/>
        <v>100</v>
      </c>
      <c r="P119">
        <f t="shared" si="24"/>
        <v>100</v>
      </c>
      <c r="Q119">
        <f t="shared" si="24"/>
        <v>100</v>
      </c>
      <c r="R119">
        <f t="shared" si="24"/>
        <v>100</v>
      </c>
      <c r="S119">
        <f t="shared" si="24"/>
        <v>100</v>
      </c>
      <c r="T119">
        <f t="shared" si="24"/>
        <v>100</v>
      </c>
      <c r="U119">
        <f t="shared" si="24"/>
        <v>100</v>
      </c>
      <c r="V119">
        <f t="shared" si="24"/>
        <v>100</v>
      </c>
      <c r="W119">
        <f t="shared" si="24"/>
        <v>100</v>
      </c>
      <c r="X119">
        <f t="shared" si="24"/>
        <v>100</v>
      </c>
      <c r="Y119" s="20">
        <f t="shared" si="24"/>
        <v>100</v>
      </c>
      <c r="Z119" s="20">
        <f t="shared" si="24"/>
        <v>100</v>
      </c>
      <c r="AA119" s="20">
        <f t="shared" si="24"/>
        <v>100</v>
      </c>
      <c r="AB119" s="20">
        <f t="shared" si="24"/>
        <v>100</v>
      </c>
      <c r="AC119" s="20">
        <f t="shared" si="24"/>
        <v>100</v>
      </c>
      <c r="AD119" s="20">
        <f t="shared" si="24"/>
        <v>100</v>
      </c>
      <c r="AE119" s="20">
        <f t="shared" si="24"/>
        <v>100</v>
      </c>
      <c r="AF119" s="20">
        <f t="shared" si="24"/>
        <v>100</v>
      </c>
      <c r="AG119" s="20">
        <f t="shared" si="24"/>
        <v>100</v>
      </c>
      <c r="AH119" s="20">
        <f t="shared" si="24"/>
        <v>100</v>
      </c>
      <c r="AI119" s="20">
        <f t="shared" si="24"/>
        <v>100</v>
      </c>
      <c r="AJ119" s="20">
        <f t="shared" si="24"/>
        <v>100</v>
      </c>
      <c r="AL119" t="s">
        <v>1</v>
      </c>
      <c r="AM119" s="11">
        <f>AVERAGE(A3:A102)</f>
        <v>494.62</v>
      </c>
      <c r="AN119" s="12">
        <f t="shared" ref="AN119:BU119" si="25">AVERAGE(B3:B102)</f>
        <v>512</v>
      </c>
      <c r="AO119" s="12">
        <f t="shared" si="25"/>
        <v>494.01</v>
      </c>
      <c r="AP119" s="12">
        <f t="shared" si="25"/>
        <v>512</v>
      </c>
      <c r="AQ119" s="12">
        <f t="shared" si="25"/>
        <v>496.9</v>
      </c>
      <c r="AR119" s="12">
        <f t="shared" si="25"/>
        <v>509.01</v>
      </c>
      <c r="AS119" s="12">
        <f t="shared" si="25"/>
        <v>480.05</v>
      </c>
      <c r="AT119" s="12">
        <f t="shared" si="25"/>
        <v>512</v>
      </c>
      <c r="AU119" s="12">
        <f t="shared" si="25"/>
        <v>480.3</v>
      </c>
      <c r="AV119" s="12">
        <f t="shared" si="25"/>
        <v>512</v>
      </c>
      <c r="AW119" s="12">
        <f t="shared" si="25"/>
        <v>486.62</v>
      </c>
      <c r="AX119" s="12">
        <f t="shared" si="25"/>
        <v>472.63</v>
      </c>
      <c r="AY119" s="12">
        <f t="shared" si="25"/>
        <v>486.78</v>
      </c>
      <c r="AZ119" s="12">
        <f t="shared" si="25"/>
        <v>472.86</v>
      </c>
      <c r="BA119" s="12">
        <f t="shared" si="25"/>
        <v>485.97</v>
      </c>
      <c r="BB119" s="12">
        <f t="shared" si="25"/>
        <v>469.09</v>
      </c>
      <c r="BC119" s="12">
        <f t="shared" si="25"/>
        <v>486.78</v>
      </c>
      <c r="BD119" s="12">
        <f t="shared" si="25"/>
        <v>472.66</v>
      </c>
      <c r="BE119" s="12">
        <f t="shared" si="25"/>
        <v>486.93</v>
      </c>
      <c r="BF119" s="12">
        <f t="shared" si="25"/>
        <v>472.66</v>
      </c>
      <c r="BG119" s="12">
        <f t="shared" si="25"/>
        <v>484.81</v>
      </c>
      <c r="BH119" s="12">
        <f t="shared" si="25"/>
        <v>458.68</v>
      </c>
      <c r="BI119" s="12">
        <f t="shared" si="25"/>
        <v>487.01</v>
      </c>
      <c r="BJ119" s="12">
        <f t="shared" si="25"/>
        <v>484.99</v>
      </c>
      <c r="BK119" s="12">
        <f t="shared" si="25"/>
        <v>458.68</v>
      </c>
      <c r="BL119" s="12">
        <f t="shared" si="25"/>
        <v>487.01</v>
      </c>
      <c r="BM119" s="12">
        <f t="shared" si="25"/>
        <v>485.08</v>
      </c>
      <c r="BN119" s="12">
        <f t="shared" si="25"/>
        <v>456.21</v>
      </c>
      <c r="BO119" s="12">
        <f t="shared" si="25"/>
        <v>487.07</v>
      </c>
      <c r="BP119" s="12">
        <f t="shared" si="25"/>
        <v>484.37</v>
      </c>
      <c r="BQ119" s="12">
        <f t="shared" si="25"/>
        <v>458.68</v>
      </c>
      <c r="BR119" s="12">
        <f t="shared" si="25"/>
        <v>487.01</v>
      </c>
      <c r="BS119" s="12">
        <f t="shared" si="25"/>
        <v>484.37</v>
      </c>
      <c r="BT119" s="12">
        <f t="shared" si="25"/>
        <v>458.68</v>
      </c>
      <c r="BU119" s="13">
        <f t="shared" si="25"/>
        <v>487.01</v>
      </c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</row>
    <row r="120" spans="1:160" x14ac:dyDescent="0.45">
      <c r="A120" t="s">
        <v>14</v>
      </c>
      <c r="B120">
        <f>GEOMEAN(A3:A102)</f>
        <v>494.60437199940935</v>
      </c>
      <c r="C120">
        <f t="shared" ref="C120:AJ120" si="26">GEOMEAN(B3:B102)</f>
        <v>512</v>
      </c>
      <c r="D120">
        <f t="shared" si="26"/>
        <v>493.99475748338347</v>
      </c>
      <c r="E120">
        <f t="shared" si="26"/>
        <v>512</v>
      </c>
      <c r="F120">
        <f t="shared" si="26"/>
        <v>496.88268328813393</v>
      </c>
      <c r="G120">
        <f t="shared" si="26"/>
        <v>509.00835641124507</v>
      </c>
      <c r="H120">
        <f t="shared" si="26"/>
        <v>480.04325490886305</v>
      </c>
      <c r="I120">
        <f t="shared" si="26"/>
        <v>512</v>
      </c>
      <c r="J120">
        <f t="shared" si="26"/>
        <v>480.29261904151582</v>
      </c>
      <c r="K120">
        <f t="shared" si="26"/>
        <v>512</v>
      </c>
      <c r="L120">
        <f t="shared" si="26"/>
        <v>486.60390843947994</v>
      </c>
      <c r="M120">
        <f t="shared" si="26"/>
        <v>472.57009962730507</v>
      </c>
      <c r="N120">
        <f t="shared" si="26"/>
        <v>486.76128477643448</v>
      </c>
      <c r="O120">
        <f t="shared" si="26"/>
        <v>472.79659946953802</v>
      </c>
      <c r="P120">
        <f t="shared" si="26"/>
        <v>485.94668386454146</v>
      </c>
      <c r="Q120">
        <f t="shared" si="26"/>
        <v>468.89737539911152</v>
      </c>
      <c r="R120">
        <f t="shared" si="26"/>
        <v>486.76701213908046</v>
      </c>
      <c r="S120">
        <f t="shared" si="26"/>
        <v>472.59903680845366</v>
      </c>
      <c r="T120">
        <f t="shared" si="26"/>
        <v>486.91513290176221</v>
      </c>
      <c r="U120">
        <f t="shared" si="26"/>
        <v>472.59903680845366</v>
      </c>
      <c r="V120">
        <f t="shared" si="26"/>
        <v>484.79148085689661</v>
      </c>
      <c r="W120">
        <f t="shared" si="26"/>
        <v>458.36230928508434</v>
      </c>
      <c r="X120">
        <f t="shared" si="26"/>
        <v>487.00998984955231</v>
      </c>
      <c r="Y120" s="20">
        <f t="shared" si="26"/>
        <v>484.96795006671397</v>
      </c>
      <c r="Z120" s="20">
        <f t="shared" si="26"/>
        <v>458.36230928508434</v>
      </c>
      <c r="AA120" s="20">
        <f t="shared" si="26"/>
        <v>487.00998984955231</v>
      </c>
      <c r="AB120" s="20">
        <f t="shared" si="26"/>
        <v>485.05833137317603</v>
      </c>
      <c r="AC120" s="20">
        <f t="shared" si="26"/>
        <v>455.75224841793766</v>
      </c>
      <c r="AD120" s="20">
        <f t="shared" si="26"/>
        <v>487.06993325037865</v>
      </c>
      <c r="AE120" s="20">
        <f t="shared" si="26"/>
        <v>484.35239404036065</v>
      </c>
      <c r="AF120" s="20">
        <f t="shared" si="26"/>
        <v>458.36230928508434</v>
      </c>
      <c r="AG120" s="20">
        <f t="shared" si="26"/>
        <v>487.00998984955231</v>
      </c>
      <c r="AH120" s="20">
        <f t="shared" si="26"/>
        <v>484.35239404036065</v>
      </c>
      <c r="AI120" s="20">
        <f t="shared" si="26"/>
        <v>458.36230928508434</v>
      </c>
      <c r="AJ120" s="20">
        <f t="shared" si="26"/>
        <v>487.00998984955231</v>
      </c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</row>
    <row r="121" spans="1:160" x14ac:dyDescent="0.45">
      <c r="A121" t="s">
        <v>15</v>
      </c>
      <c r="B121">
        <f>HARMEAN(A3:A102)</f>
        <v>494.58873990367852</v>
      </c>
      <c r="C121">
        <f t="shared" ref="C121:AJ121" si="27">HARMEAN(B3:B102)</f>
        <v>512</v>
      </c>
      <c r="D121">
        <f t="shared" si="27"/>
        <v>493.9795046024056</v>
      </c>
      <c r="E121">
        <f t="shared" si="27"/>
        <v>512</v>
      </c>
      <c r="F121">
        <f t="shared" si="27"/>
        <v>496.8653065669609</v>
      </c>
      <c r="G121">
        <f t="shared" si="27"/>
        <v>509.00670955399107</v>
      </c>
      <c r="H121">
        <f t="shared" si="27"/>
        <v>480.03650091259686</v>
      </c>
      <c r="I121">
        <f t="shared" si="27"/>
        <v>512</v>
      </c>
      <c r="J121">
        <f t="shared" si="27"/>
        <v>480.28523789637745</v>
      </c>
      <c r="K121">
        <f t="shared" si="27"/>
        <v>512</v>
      </c>
      <c r="L121">
        <f t="shared" si="27"/>
        <v>486.58779078769805</v>
      </c>
      <c r="M121">
        <f t="shared" si="27"/>
        <v>472.51003950408369</v>
      </c>
      <c r="N121">
        <f t="shared" si="27"/>
        <v>486.74255935586058</v>
      </c>
      <c r="O121">
        <f t="shared" si="27"/>
        <v>472.73298520129765</v>
      </c>
      <c r="P121">
        <f t="shared" si="27"/>
        <v>485.92331261467871</v>
      </c>
      <c r="Q121">
        <f t="shared" si="27"/>
        <v>468.69816705506832</v>
      </c>
      <c r="R121">
        <f t="shared" si="27"/>
        <v>486.75403147547729</v>
      </c>
      <c r="S121">
        <f t="shared" si="27"/>
        <v>472.53789613415103</v>
      </c>
      <c r="T121">
        <f t="shared" si="27"/>
        <v>486.90023128764153</v>
      </c>
      <c r="U121">
        <f t="shared" si="27"/>
        <v>472.53789613415103</v>
      </c>
      <c r="V121">
        <f t="shared" si="27"/>
        <v>484.7729590187501</v>
      </c>
      <c r="W121">
        <f t="shared" si="27"/>
        <v>458.0342034293277</v>
      </c>
      <c r="X121">
        <f t="shared" si="27"/>
        <v>487.00997971269857</v>
      </c>
      <c r="Y121" s="20">
        <f t="shared" si="27"/>
        <v>484.9458608679829</v>
      </c>
      <c r="Z121" s="20">
        <f t="shared" si="27"/>
        <v>458.0342034293277</v>
      </c>
      <c r="AA121" s="20">
        <f t="shared" si="27"/>
        <v>487.00997971269857</v>
      </c>
      <c r="AB121" s="20">
        <f t="shared" si="27"/>
        <v>485.03667423527014</v>
      </c>
      <c r="AC121" s="20">
        <f t="shared" si="27"/>
        <v>455.27358737791849</v>
      </c>
      <c r="AD121" s="20">
        <f t="shared" si="27"/>
        <v>487.06986657922192</v>
      </c>
      <c r="AE121" s="20">
        <f t="shared" si="27"/>
        <v>484.33478566627929</v>
      </c>
      <c r="AF121" s="20">
        <f t="shared" si="27"/>
        <v>458.0342034293277</v>
      </c>
      <c r="AG121" s="20">
        <f t="shared" si="27"/>
        <v>487.00997971269857</v>
      </c>
      <c r="AH121" s="20">
        <f t="shared" si="27"/>
        <v>484.33478566627929</v>
      </c>
      <c r="AI121" s="20">
        <f t="shared" si="27"/>
        <v>458.0342034293277</v>
      </c>
      <c r="AJ121" s="20">
        <f t="shared" si="27"/>
        <v>487.00997971269857</v>
      </c>
      <c r="AL121" t="s">
        <v>20</v>
      </c>
      <c r="AM121" s="3">
        <f>IF(MIN(AM114:BU114)&gt;=0,0,MIN(AM114:BU114))</f>
        <v>0</v>
      </c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</row>
    <row r="122" spans="1:160" x14ac:dyDescent="0.45">
      <c r="A122" t="s">
        <v>16</v>
      </c>
      <c r="B122">
        <f>AVEDEV(A3:A102)</f>
        <v>3.3627999999999996</v>
      </c>
      <c r="C122">
        <f t="shared" ref="C122:AJ122" si="28">AVEDEV(B3:B102)</f>
        <v>0</v>
      </c>
      <c r="D122">
        <f t="shared" si="28"/>
        <v>3.13</v>
      </c>
      <c r="E122">
        <f t="shared" si="28"/>
        <v>0</v>
      </c>
      <c r="F122">
        <f t="shared" si="28"/>
        <v>3.3440000000000056</v>
      </c>
      <c r="G122">
        <f t="shared" si="28"/>
        <v>0.93239999999999779</v>
      </c>
      <c r="H122">
        <f t="shared" si="28"/>
        <v>2.055000000000001</v>
      </c>
      <c r="I122">
        <f t="shared" si="28"/>
        <v>0</v>
      </c>
      <c r="J122">
        <f t="shared" si="28"/>
        <v>2.1780000000000008</v>
      </c>
      <c r="K122">
        <f t="shared" si="28"/>
        <v>0</v>
      </c>
      <c r="L122">
        <f t="shared" si="28"/>
        <v>3.2131999999999992</v>
      </c>
      <c r="M122">
        <f t="shared" si="28"/>
        <v>6.0470000000000006</v>
      </c>
      <c r="N122">
        <f t="shared" si="28"/>
        <v>3.1908000000000039</v>
      </c>
      <c r="O122">
        <f t="shared" si="28"/>
        <v>6.1911999999999985</v>
      </c>
      <c r="P122">
        <f t="shared" si="28"/>
        <v>3.7335999999999969</v>
      </c>
      <c r="Q122">
        <f t="shared" si="28"/>
        <v>9.4956000000000085</v>
      </c>
      <c r="R122">
        <f t="shared" si="28"/>
        <v>2.8244000000000007</v>
      </c>
      <c r="S122">
        <f t="shared" si="28"/>
        <v>6.1007999999999969</v>
      </c>
      <c r="T122">
        <f t="shared" si="28"/>
        <v>2.9797999999999991</v>
      </c>
      <c r="U122">
        <f t="shared" si="28"/>
        <v>6.1007999999999969</v>
      </c>
      <c r="V122">
        <f t="shared" si="28"/>
        <v>3.4527999999999999</v>
      </c>
      <c r="W122">
        <f t="shared" si="28"/>
        <v>12.664799999999993</v>
      </c>
      <c r="X122">
        <f t="shared" si="28"/>
        <v>1.9799999999991089E-2</v>
      </c>
      <c r="Y122" s="20">
        <f t="shared" si="28"/>
        <v>3.7117999999999984</v>
      </c>
      <c r="Z122" s="20">
        <f t="shared" si="28"/>
        <v>12.664799999999993</v>
      </c>
      <c r="AA122" s="20">
        <f t="shared" si="28"/>
        <v>1.9799999999991089E-2</v>
      </c>
      <c r="AB122" s="20">
        <f t="shared" si="28"/>
        <v>3.6615999999999995</v>
      </c>
      <c r="AC122" s="20">
        <f t="shared" si="28"/>
        <v>14.927999999999997</v>
      </c>
      <c r="AD122" s="20">
        <f t="shared" si="28"/>
        <v>0.13019999999999413</v>
      </c>
      <c r="AE122" s="20">
        <f t="shared" si="28"/>
        <v>3.3952</v>
      </c>
      <c r="AF122" s="20">
        <f t="shared" si="28"/>
        <v>12.664799999999993</v>
      </c>
      <c r="AG122" s="20">
        <f t="shared" si="28"/>
        <v>1.9799999999991089E-2</v>
      </c>
      <c r="AH122" s="20">
        <f t="shared" si="28"/>
        <v>3.3952</v>
      </c>
      <c r="AI122" s="20">
        <f t="shared" si="28"/>
        <v>12.664799999999993</v>
      </c>
      <c r="AJ122" s="20">
        <f t="shared" si="28"/>
        <v>1.9799999999991089E-2</v>
      </c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</row>
    <row r="123" spans="1:160" x14ac:dyDescent="0.45">
      <c r="A123" t="s">
        <v>17</v>
      </c>
      <c r="B123">
        <f>[1]!MAD(A3:A102)</f>
        <v>3</v>
      </c>
      <c r="C123">
        <f>[1]!MAD(B3:B102)</f>
        <v>0</v>
      </c>
      <c r="D123">
        <f>[1]!MAD(C3:C102)</f>
        <v>2.5</v>
      </c>
      <c r="E123">
        <f>[1]!MAD(D3:D102)</f>
        <v>0</v>
      </c>
      <c r="F123">
        <f>[1]!MAD(E3:E102)</f>
        <v>3</v>
      </c>
      <c r="G123">
        <f>[1]!MAD(F3:F102)</f>
        <v>1</v>
      </c>
      <c r="H123">
        <f>[1]!MAD(G3:G102)</f>
        <v>2</v>
      </c>
      <c r="I123">
        <f>[1]!MAD(H3:H102)</f>
        <v>0</v>
      </c>
      <c r="J123">
        <f>[1]!MAD(I3:I102)</f>
        <v>2</v>
      </c>
      <c r="K123">
        <f>[1]!MAD(J3:J102)</f>
        <v>0</v>
      </c>
      <c r="L123">
        <f>[1]!MAD(K3:K102)</f>
        <v>3</v>
      </c>
      <c r="M123">
        <f>[1]!MAD(L3:L102)</f>
        <v>5</v>
      </c>
      <c r="N123">
        <f>[1]!MAD(M3:M102)</f>
        <v>2</v>
      </c>
      <c r="O123">
        <f>[1]!MAD(N3:N102)</f>
        <v>5</v>
      </c>
      <c r="P123">
        <f>[1]!MAD(O3:O102)</f>
        <v>3</v>
      </c>
      <c r="Q123">
        <f>[1]!MAD(P3:P102)</f>
        <v>7</v>
      </c>
      <c r="R123">
        <f>[1]!MAD(Q3:Q102)</f>
        <v>2</v>
      </c>
      <c r="S123">
        <f>[1]!MAD(R3:R102)</f>
        <v>5</v>
      </c>
      <c r="T123">
        <f>[1]!MAD(S3:S102)</f>
        <v>2</v>
      </c>
      <c r="U123">
        <f>[1]!MAD(T3:T102)</f>
        <v>5</v>
      </c>
      <c r="V123">
        <f>[1]!MAD(U3:U102)</f>
        <v>3</v>
      </c>
      <c r="W123">
        <f>[1]!MAD(V3:V102)</f>
        <v>10.5</v>
      </c>
      <c r="X123">
        <f>[1]!MAD(W3:W102)</f>
        <v>0</v>
      </c>
      <c r="Y123" s="20">
        <f>[1]!MAD(X3:X102)</f>
        <v>3</v>
      </c>
      <c r="Z123" s="20">
        <f>[1]!MAD(Y3:Y102)</f>
        <v>10.5</v>
      </c>
      <c r="AA123" s="20">
        <f>[1]!MAD(Z3:Z102)</f>
        <v>0</v>
      </c>
      <c r="AB123" s="20">
        <f>[1]!MAD(AA3:AA102)</f>
        <v>3</v>
      </c>
      <c r="AC123" s="20">
        <f>[1]!MAD(AB3:AB102)</f>
        <v>12</v>
      </c>
      <c r="AD123" s="20">
        <f>[1]!MAD(AC3:AC102)</f>
        <v>0</v>
      </c>
      <c r="AE123" s="20">
        <f>[1]!MAD(AD3:AD102)</f>
        <v>3</v>
      </c>
      <c r="AF123" s="20">
        <f>[1]!MAD(AE3:AE102)</f>
        <v>10.5</v>
      </c>
      <c r="AG123" s="20">
        <f>[1]!MAD(AF3:AF102)</f>
        <v>0</v>
      </c>
      <c r="AH123" s="20">
        <f>[1]!MAD(AG3:AG102)</f>
        <v>3</v>
      </c>
      <c r="AI123" s="20">
        <f>[1]!MAD(AH3:AH102)</f>
        <v>10.5</v>
      </c>
      <c r="AJ123" s="20">
        <f>[1]!MAD(AI3:AI102)</f>
        <v>0</v>
      </c>
      <c r="AL123" t="s">
        <v>21</v>
      </c>
      <c r="AM123" t="s">
        <v>30</v>
      </c>
      <c r="AN123" t="s">
        <v>30</v>
      </c>
      <c r="AO123" t="s">
        <v>30</v>
      </c>
      <c r="AP123" t="s">
        <v>30</v>
      </c>
      <c r="AQ123" t="s">
        <v>30</v>
      </c>
      <c r="AR123" t="s">
        <v>30</v>
      </c>
      <c r="AS123">
        <f>G84</f>
        <v>482</v>
      </c>
      <c r="AT123" t="s">
        <v>30</v>
      </c>
      <c r="AU123" t="s">
        <v>30</v>
      </c>
      <c r="AV123" t="s">
        <v>30</v>
      </c>
      <c r="AW123" t="s">
        <v>30</v>
      </c>
      <c r="AX123" t="s">
        <v>30</v>
      </c>
      <c r="AY123" t="s">
        <v>30</v>
      </c>
      <c r="AZ123" t="s">
        <v>30</v>
      </c>
      <c r="BA123" t="s">
        <v>30</v>
      </c>
      <c r="BB123">
        <f>P28</f>
        <v>479</v>
      </c>
      <c r="BC123" t="s">
        <v>30</v>
      </c>
      <c r="BD123" t="s">
        <v>30</v>
      </c>
      <c r="BE123" t="s">
        <v>30</v>
      </c>
      <c r="BF123" t="s">
        <v>30</v>
      </c>
      <c r="BG123" t="s">
        <v>30</v>
      </c>
      <c r="BH123">
        <f>V56</f>
        <v>469</v>
      </c>
      <c r="BI123" t="s">
        <v>30</v>
      </c>
      <c r="BJ123" t="s">
        <v>30</v>
      </c>
      <c r="BK123">
        <f>Y56</f>
        <v>469</v>
      </c>
      <c r="BL123" t="s">
        <v>30</v>
      </c>
      <c r="BM123">
        <f>AA43</f>
        <v>484</v>
      </c>
      <c r="BN123">
        <f>AB56</f>
        <v>448</v>
      </c>
      <c r="BO123" t="s">
        <v>30</v>
      </c>
      <c r="BP123" t="s">
        <v>30</v>
      </c>
      <c r="BQ123">
        <f>AE56</f>
        <v>469</v>
      </c>
      <c r="BR123" t="s">
        <v>30</v>
      </c>
      <c r="BS123" t="s">
        <v>30</v>
      </c>
      <c r="BT123">
        <f>AH56</f>
        <v>469</v>
      </c>
      <c r="BU123" t="s">
        <v>30</v>
      </c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</row>
    <row r="124" spans="1:160" x14ac:dyDescent="0.45">
      <c r="A124" s="1" t="s">
        <v>18</v>
      </c>
      <c r="B124" s="1">
        <f>[1]!IQR(A3:A102,FALSE)</f>
        <v>6.25</v>
      </c>
      <c r="C124" s="1">
        <f>[1]!IQR(B3:B102,FALSE)</f>
        <v>0</v>
      </c>
      <c r="D124" s="1">
        <f>[1]!IQR(C3:C102,FALSE)</f>
        <v>6</v>
      </c>
      <c r="E124" s="1">
        <f>[1]!IQR(D3:D102,FALSE)</f>
        <v>0</v>
      </c>
      <c r="F124" s="1">
        <f>[1]!IQR(E3:E102,FALSE)</f>
        <v>6</v>
      </c>
      <c r="G124" s="1">
        <f>[1]!IQR(F3:F102,FALSE)</f>
        <v>2</v>
      </c>
      <c r="H124" s="1">
        <f>[1]!IQR(G3:G102,FALSE)</f>
        <v>4</v>
      </c>
      <c r="I124" s="1">
        <f>[1]!IQR(H3:H102,FALSE)</f>
        <v>0</v>
      </c>
      <c r="J124" s="1">
        <f>[1]!IQR(I3:I102,FALSE)</f>
        <v>3</v>
      </c>
      <c r="K124" s="1">
        <f>[1]!IQR(J3:J102,FALSE)</f>
        <v>0</v>
      </c>
      <c r="L124" s="1">
        <f>[1]!IQR(K3:K102,FALSE)</f>
        <v>5.25</v>
      </c>
      <c r="M124" s="1">
        <f>[1]!IQR(L3:L102,FALSE)</f>
        <v>10</v>
      </c>
      <c r="N124" s="1">
        <f>[1]!IQR(M3:M102,FALSE)</f>
        <v>4.25</v>
      </c>
      <c r="O124" s="1">
        <f>[1]!IQR(N3:N102,FALSE)</f>
        <v>11</v>
      </c>
      <c r="P124" s="1">
        <f>[1]!IQR(O3:O102,FALSE)</f>
        <v>6</v>
      </c>
      <c r="Q124" s="1">
        <f>[1]!IQR(P3:P102,FALSE)</f>
        <v>15</v>
      </c>
      <c r="R124" s="1">
        <f>[1]!IQR(Q3:Q102,FALSE)</f>
        <v>4</v>
      </c>
      <c r="S124" s="1">
        <f>[1]!IQR(R3:R102,FALSE)</f>
        <v>10</v>
      </c>
      <c r="T124" s="1">
        <f>[1]!IQR(S3:S102,FALSE)</f>
        <v>4</v>
      </c>
      <c r="U124" s="1">
        <f>[1]!IQR(T3:T102,FALSE)</f>
        <v>10</v>
      </c>
      <c r="V124" s="1">
        <f>[1]!IQR(U3:U102,FALSE)</f>
        <v>6</v>
      </c>
      <c r="W124" s="1">
        <f>[1]!IQR(V3:V102,FALSE)</f>
        <v>20.25</v>
      </c>
      <c r="X124" s="1">
        <f>[1]!IQR(W3:W102,FALSE)</f>
        <v>0</v>
      </c>
      <c r="Y124" s="21">
        <f>[1]!IQR(X3:X102,FALSE)</f>
        <v>6.25</v>
      </c>
      <c r="Z124" s="21">
        <f>[1]!IQR(Y3:Y102,FALSE)</f>
        <v>20.25</v>
      </c>
      <c r="AA124" s="21">
        <f>[1]!IQR(Z3:Z102,FALSE)</f>
        <v>0</v>
      </c>
      <c r="AB124" s="21">
        <f>[1]!IQR(AA3:AA102,FALSE)</f>
        <v>6.25</v>
      </c>
      <c r="AC124" s="21">
        <f>[1]!IQR(AB3:AB102,FALSE)</f>
        <v>24.25</v>
      </c>
      <c r="AD124" s="21">
        <f>[1]!IQR(AC3:AC102,FALSE)</f>
        <v>0</v>
      </c>
      <c r="AE124" s="21">
        <f>[1]!IQR(AD3:AD102,FALSE)</f>
        <v>6</v>
      </c>
      <c r="AF124" s="21">
        <f>[1]!IQR(AE3:AE102,FALSE)</f>
        <v>20.25</v>
      </c>
      <c r="AG124" s="21">
        <f>[1]!IQR(AF3:AF102,FALSE)</f>
        <v>0</v>
      </c>
      <c r="AH124" s="21">
        <f>[1]!IQR(AG3:AG102,FALSE)</f>
        <v>6</v>
      </c>
      <c r="AI124" s="21">
        <f>[1]!IQR(AH3:AH102,FALSE)</f>
        <v>20.25</v>
      </c>
      <c r="AJ124" s="21">
        <f>[1]!IQR(AI3:AI102,FALSE)</f>
        <v>0</v>
      </c>
      <c r="BB124">
        <f>P56</f>
        <v>464</v>
      </c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</row>
    <row r="125" spans="1:160" x14ac:dyDescent="0.45"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</row>
    <row r="126" spans="1:160" x14ac:dyDescent="0.45">
      <c r="A126" t="s">
        <v>38</v>
      </c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</row>
    <row r="127" spans="1:160" x14ac:dyDescent="0.45"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</row>
    <row r="128" spans="1:160" x14ac:dyDescent="0.45">
      <c r="B128" t="str">
        <f>A2</f>
        <v>UF Bitdiff Cbrt</v>
      </c>
      <c r="C128" t="str">
        <f t="shared" ref="C128:AJ128" si="29">B2</f>
        <v>UF BitdiffVA Cbrt</v>
      </c>
      <c r="D128" t="str">
        <f t="shared" si="29"/>
        <v>UF HardLog Cbrt</v>
      </c>
      <c r="E128" t="str">
        <f t="shared" si="29"/>
        <v>UF HardLogVA Cbrt</v>
      </c>
      <c r="F128" t="str">
        <f t="shared" si="29"/>
        <v>UF Log Cbrt</v>
      </c>
      <c r="G128" t="str">
        <f t="shared" si="29"/>
        <v>UF LogVA Cbrt</v>
      </c>
      <c r="H128" t="str">
        <f t="shared" si="29"/>
        <v>UF Mul Cbrt</v>
      </c>
      <c r="I128" t="str">
        <f t="shared" si="29"/>
        <v>UF MulVA Cbrt</v>
      </c>
      <c r="J128" t="str">
        <f t="shared" si="29"/>
        <v>UF NoLog Cbrt</v>
      </c>
      <c r="K128" t="str">
        <f t="shared" si="29"/>
        <v>UF NoLogVA Cbrt</v>
      </c>
      <c r="L128" t="str">
        <f t="shared" si="29"/>
        <v>UFDistr Bitdiff Cbrt</v>
      </c>
      <c r="M128" t="str">
        <f t="shared" si="29"/>
        <v>UFDistr BitdiffVA Cbrt</v>
      </c>
      <c r="N128" t="str">
        <f t="shared" si="29"/>
        <v>UFDistr HardLog Cbrt</v>
      </c>
      <c r="O128" t="str">
        <f t="shared" si="29"/>
        <v>UFDistr HardLogVA Cbrt</v>
      </c>
      <c r="P128" t="str">
        <f t="shared" si="29"/>
        <v>UFDistr Log Cbrt</v>
      </c>
      <c r="Q128" t="str">
        <f t="shared" si="29"/>
        <v>UFDistr LogVA Cbrt</v>
      </c>
      <c r="R128" t="str">
        <f t="shared" si="29"/>
        <v>UFDistr Mul Cbrt</v>
      </c>
      <c r="S128" t="str">
        <f t="shared" si="29"/>
        <v>UFDistr MulVA Cbrt</v>
      </c>
      <c r="T128" t="str">
        <f t="shared" si="29"/>
        <v>UFDistr NoLog Cbrt</v>
      </c>
      <c r="U128" t="str">
        <f t="shared" si="29"/>
        <v>UFDistr NoLogVA Cbrt</v>
      </c>
      <c r="V128" t="str">
        <f t="shared" si="29"/>
        <v>UFCenter Bitdiff Cbrt</v>
      </c>
      <c r="W128" t="str">
        <f t="shared" si="29"/>
        <v>UFCenter BitdiffVA Cbrt</v>
      </c>
      <c r="X128" t="str">
        <f t="shared" si="29"/>
        <v>UFCenter BitdiffFN Cbrt</v>
      </c>
      <c r="Y128" t="str">
        <f t="shared" si="29"/>
        <v>UFCenter HardLog Cbrt</v>
      </c>
      <c r="Z128" t="str">
        <f t="shared" si="29"/>
        <v>UFCenter HardLogVA Cbrt</v>
      </c>
      <c r="AA128" t="str">
        <f t="shared" si="29"/>
        <v>UFCenter HardLogFN Cbrt</v>
      </c>
      <c r="AB128" t="str">
        <f t="shared" si="29"/>
        <v>UFCenter Log Cbrt</v>
      </c>
      <c r="AC128" t="str">
        <f t="shared" si="29"/>
        <v>UFCenter LogVA Cbrt</v>
      </c>
      <c r="AD128" t="str">
        <f t="shared" si="29"/>
        <v>UFCenter LogFN Cbrt</v>
      </c>
      <c r="AE128" t="str">
        <f t="shared" si="29"/>
        <v>UFCenter Mul Cbrt</v>
      </c>
      <c r="AF128" t="str">
        <f t="shared" si="29"/>
        <v>UFCenter MulVA Cbrt</v>
      </c>
      <c r="AG128" t="str">
        <f t="shared" si="29"/>
        <v>UFCenter MulFN Cbrt</v>
      </c>
      <c r="AH128" t="str">
        <f t="shared" si="29"/>
        <v>UFCenter NoLog Cbrt</v>
      </c>
      <c r="AI128" t="str">
        <f t="shared" si="29"/>
        <v>UFCenter NoLogVA Cbrt</v>
      </c>
      <c r="AJ128" t="str">
        <f t="shared" si="29"/>
        <v>UFCenter NoLogFN Cbrt</v>
      </c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</row>
    <row r="129" spans="1:160" x14ac:dyDescent="0.45">
      <c r="A129" t="s">
        <v>39</v>
      </c>
      <c r="B129" s="5">
        <f>MEDIAN(A3:A102)</f>
        <v>495</v>
      </c>
      <c r="C129" s="6">
        <f t="shared" ref="C129:AJ129" si="30">MEDIAN(B3:B102)</f>
        <v>512</v>
      </c>
      <c r="D129" s="6">
        <f t="shared" si="30"/>
        <v>494.5</v>
      </c>
      <c r="E129" s="6">
        <f t="shared" si="30"/>
        <v>512</v>
      </c>
      <c r="F129" s="6">
        <f t="shared" si="30"/>
        <v>497</v>
      </c>
      <c r="G129" s="6">
        <f t="shared" si="30"/>
        <v>509</v>
      </c>
      <c r="H129" s="6">
        <f t="shared" si="30"/>
        <v>480</v>
      </c>
      <c r="I129" s="6">
        <f t="shared" si="30"/>
        <v>512</v>
      </c>
      <c r="J129" s="6">
        <f t="shared" si="30"/>
        <v>480</v>
      </c>
      <c r="K129" s="6">
        <f t="shared" si="30"/>
        <v>512</v>
      </c>
      <c r="L129" s="6">
        <f t="shared" si="30"/>
        <v>487</v>
      </c>
      <c r="M129" s="6">
        <f t="shared" si="30"/>
        <v>473</v>
      </c>
      <c r="N129" s="6">
        <f t="shared" si="30"/>
        <v>487</v>
      </c>
      <c r="O129" s="6">
        <f t="shared" si="30"/>
        <v>473</v>
      </c>
      <c r="P129" s="6">
        <f t="shared" si="30"/>
        <v>486</v>
      </c>
      <c r="Q129" s="6">
        <f t="shared" si="30"/>
        <v>471</v>
      </c>
      <c r="R129" s="6">
        <f t="shared" si="30"/>
        <v>487</v>
      </c>
      <c r="S129" s="6">
        <f t="shared" si="30"/>
        <v>473</v>
      </c>
      <c r="T129" s="6">
        <f t="shared" si="30"/>
        <v>487</v>
      </c>
      <c r="U129" s="6">
        <f t="shared" si="30"/>
        <v>473</v>
      </c>
      <c r="V129" s="6">
        <f t="shared" si="30"/>
        <v>485</v>
      </c>
      <c r="W129" s="6">
        <f t="shared" si="30"/>
        <v>461</v>
      </c>
      <c r="X129" s="6">
        <f t="shared" si="30"/>
        <v>487</v>
      </c>
      <c r="Y129" s="6">
        <f t="shared" si="30"/>
        <v>485</v>
      </c>
      <c r="Z129" s="6">
        <f t="shared" si="30"/>
        <v>461</v>
      </c>
      <c r="AA129" s="6">
        <f t="shared" si="30"/>
        <v>487</v>
      </c>
      <c r="AB129" s="6">
        <f t="shared" si="30"/>
        <v>485</v>
      </c>
      <c r="AC129" s="6">
        <f t="shared" si="30"/>
        <v>459</v>
      </c>
      <c r="AD129" s="6">
        <f t="shared" si="30"/>
        <v>487</v>
      </c>
      <c r="AE129" s="6">
        <f t="shared" si="30"/>
        <v>485</v>
      </c>
      <c r="AF129" s="6">
        <f t="shared" si="30"/>
        <v>461</v>
      </c>
      <c r="AG129" s="6">
        <f t="shared" si="30"/>
        <v>487</v>
      </c>
      <c r="AH129" s="6">
        <f t="shared" si="30"/>
        <v>485</v>
      </c>
      <c r="AI129" s="6">
        <f t="shared" si="30"/>
        <v>461</v>
      </c>
      <c r="AJ129" s="7">
        <f t="shared" si="30"/>
        <v>487</v>
      </c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</row>
    <row r="130" spans="1:160" x14ac:dyDescent="0.45">
      <c r="A130" t="s">
        <v>40</v>
      </c>
      <c r="B130" s="8">
        <f>[1]!RANK_SUM(A3:AI102, 1,1)</f>
        <v>276626</v>
      </c>
      <c r="C130" s="9">
        <f>[1]!RANK_SUM(A3:AI102, 2,1)</f>
        <v>330050</v>
      </c>
      <c r="D130" s="9">
        <f>[1]!RANK_SUM(A3:AI102, 3,1)</f>
        <v>272534.5</v>
      </c>
      <c r="E130" s="9">
        <f>[1]!RANK_SUM(A3:AI102, 4,1)</f>
        <v>330050</v>
      </c>
      <c r="F130" s="9">
        <f>[1]!RANK_SUM(A3:AI102, 5,1)</f>
        <v>284093.5</v>
      </c>
      <c r="G130" s="9">
        <f>[1]!RANK_SUM(A3:AI102, 6,1)</f>
        <v>305044</v>
      </c>
      <c r="H130" s="9">
        <f>[1]!RANK_SUM(A3:AI102, 7,1)</f>
        <v>111479</v>
      </c>
      <c r="I130" s="9">
        <f>[1]!RANK_SUM(A3:AI102, 8,1)</f>
        <v>330050</v>
      </c>
      <c r="J130" s="9">
        <f>[1]!RANK_SUM(A3:AI102, 9,1)</f>
        <v>114377</v>
      </c>
      <c r="K130" s="9">
        <f>[1]!RANK_SUM(A3:AI102, 10,1)</f>
        <v>330050</v>
      </c>
      <c r="L130" s="9">
        <f>[1]!RANK_SUM(A3:AI102, 11,1)</f>
        <v>198311.5</v>
      </c>
      <c r="M130" s="9">
        <f>[1]!RANK_SUM(A3:AI102, 12,1)</f>
        <v>75855</v>
      </c>
      <c r="N130" s="9">
        <f>[1]!RANK_SUM(A3:AI102, 13,1)</f>
        <v>199374.5</v>
      </c>
      <c r="O130" s="9">
        <f>[1]!RANK_SUM(A3:AI102, 14,1)</f>
        <v>78095.5</v>
      </c>
      <c r="P130" s="9">
        <f>[1]!RANK_SUM(A3:AI102, 15,1)</f>
        <v>188781</v>
      </c>
      <c r="Q130" s="9">
        <f>[1]!RANK_SUM(A3:AI102, 16,1)</f>
        <v>69450</v>
      </c>
      <c r="R130" s="9">
        <f>[1]!RANK_SUM(A3:AI102, 17,1)</f>
        <v>197438.5</v>
      </c>
      <c r="S130" s="9">
        <f>[1]!RANK_SUM(A3:AI102, 18,1)</f>
        <v>76122</v>
      </c>
      <c r="T130" s="9">
        <f>[1]!RANK_SUM(A3:AI102, 19,1)</f>
        <v>202753.5</v>
      </c>
      <c r="U130" s="9">
        <f>[1]!RANK_SUM(A3:AI102, 20,1)</f>
        <v>76122</v>
      </c>
      <c r="V130" s="9">
        <f>[1]!RANK_SUM(A3:AI102, 21,1)</f>
        <v>172710</v>
      </c>
      <c r="W130" s="9">
        <f>[1]!RANK_SUM(A3:AI102, 22,1)</f>
        <v>41328.5</v>
      </c>
      <c r="X130" s="9">
        <f>[1]!RANK_SUM(A3:AI102, 23,1)</f>
        <v>203555.5</v>
      </c>
      <c r="Y130" s="9">
        <f>[1]!RANK_SUM(A3:AI102, 24,1)</f>
        <v>175265</v>
      </c>
      <c r="Z130" s="9">
        <f>[1]!RANK_SUM(A3:AI102, 25,1)</f>
        <v>41328.5</v>
      </c>
      <c r="AA130" s="9">
        <f>[1]!RANK_SUM(A3:AI102, 26,1)</f>
        <v>203555.5</v>
      </c>
      <c r="AB130" s="9">
        <f>[1]!RANK_SUM(A3:AI102, 27,1)</f>
        <v>176226.5</v>
      </c>
      <c r="AC130" s="9">
        <f>[1]!RANK_SUM(A3:AI102, 28,1)</f>
        <v>40644.5</v>
      </c>
      <c r="AD130" s="9">
        <f>[1]!RANK_SUM(A3:AI102, 29,1)</f>
        <v>205688.5</v>
      </c>
      <c r="AE130" s="9">
        <f>[1]!RANK_SUM(A3:AI102, 30,1)</f>
        <v>165011</v>
      </c>
      <c r="AF130" s="9">
        <f>[1]!RANK_SUM(A3:AI102, 31,1)</f>
        <v>41328.5</v>
      </c>
      <c r="AG130" s="9">
        <f>[1]!RANK_SUM(A3:AI102, 32,1)</f>
        <v>203555.5</v>
      </c>
      <c r="AH130" s="9">
        <f>[1]!RANK_SUM(A3:AI102, 33,1)</f>
        <v>165011</v>
      </c>
      <c r="AI130" s="9">
        <f>[1]!RANK_SUM(A3:AI102, 34,1)</f>
        <v>41328.5</v>
      </c>
      <c r="AJ130" s="10">
        <f>[1]!RANK_SUM(A3:AI102, 35,1)</f>
        <v>203555.5</v>
      </c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</row>
    <row r="131" spans="1:160" x14ac:dyDescent="0.45">
      <c r="A131" t="s">
        <v>41</v>
      </c>
      <c r="B131" s="8">
        <f>COUNT(A3:A102)</f>
        <v>100</v>
      </c>
      <c r="C131" s="9">
        <f t="shared" ref="C131:AJ131" si="31">COUNT(B3:B102)</f>
        <v>100</v>
      </c>
      <c r="D131" s="9">
        <f t="shared" si="31"/>
        <v>100</v>
      </c>
      <c r="E131" s="9">
        <f t="shared" si="31"/>
        <v>100</v>
      </c>
      <c r="F131" s="9">
        <f t="shared" si="31"/>
        <v>100</v>
      </c>
      <c r="G131" s="9">
        <f t="shared" si="31"/>
        <v>100</v>
      </c>
      <c r="H131" s="9">
        <f t="shared" si="31"/>
        <v>100</v>
      </c>
      <c r="I131" s="9">
        <f t="shared" si="31"/>
        <v>100</v>
      </c>
      <c r="J131" s="9">
        <f t="shared" si="31"/>
        <v>100</v>
      </c>
      <c r="K131" s="9">
        <f t="shared" si="31"/>
        <v>100</v>
      </c>
      <c r="L131" s="9">
        <f t="shared" si="31"/>
        <v>100</v>
      </c>
      <c r="M131" s="9">
        <f t="shared" si="31"/>
        <v>100</v>
      </c>
      <c r="N131" s="9">
        <f t="shared" si="31"/>
        <v>100</v>
      </c>
      <c r="O131" s="9">
        <f t="shared" si="31"/>
        <v>100</v>
      </c>
      <c r="P131" s="9">
        <f t="shared" si="31"/>
        <v>100</v>
      </c>
      <c r="Q131" s="9">
        <f t="shared" si="31"/>
        <v>100</v>
      </c>
      <c r="R131" s="9">
        <f t="shared" si="31"/>
        <v>100</v>
      </c>
      <c r="S131" s="9">
        <f t="shared" si="31"/>
        <v>100</v>
      </c>
      <c r="T131" s="9">
        <f t="shared" si="31"/>
        <v>100</v>
      </c>
      <c r="U131" s="9">
        <f t="shared" si="31"/>
        <v>100</v>
      </c>
      <c r="V131" s="9">
        <f t="shared" si="31"/>
        <v>100</v>
      </c>
      <c r="W131" s="9">
        <f t="shared" si="31"/>
        <v>100</v>
      </c>
      <c r="X131" s="9">
        <f t="shared" si="31"/>
        <v>100</v>
      </c>
      <c r="Y131" s="9">
        <f t="shared" si="31"/>
        <v>100</v>
      </c>
      <c r="Z131" s="9">
        <f t="shared" si="31"/>
        <v>100</v>
      </c>
      <c r="AA131" s="9">
        <f t="shared" si="31"/>
        <v>100</v>
      </c>
      <c r="AB131" s="9">
        <f t="shared" si="31"/>
        <v>100</v>
      </c>
      <c r="AC131" s="9">
        <f t="shared" si="31"/>
        <v>100</v>
      </c>
      <c r="AD131" s="9">
        <f t="shared" si="31"/>
        <v>100</v>
      </c>
      <c r="AE131" s="9">
        <f t="shared" si="31"/>
        <v>100</v>
      </c>
      <c r="AF131" s="9">
        <f t="shared" si="31"/>
        <v>100</v>
      </c>
      <c r="AG131" s="9">
        <f t="shared" si="31"/>
        <v>100</v>
      </c>
      <c r="AH131" s="9">
        <f t="shared" si="31"/>
        <v>100</v>
      </c>
      <c r="AI131" s="9">
        <f t="shared" si="31"/>
        <v>100</v>
      </c>
      <c r="AJ131" s="10">
        <f t="shared" si="31"/>
        <v>100</v>
      </c>
      <c r="AK131" s="16">
        <f>SUM(B131:AJ131)</f>
        <v>3500</v>
      </c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</row>
    <row r="132" spans="1:160" x14ac:dyDescent="0.45">
      <c r="A132" t="s">
        <v>42</v>
      </c>
      <c r="B132" s="11">
        <f>B130^2/B131</f>
        <v>765219438.75999999</v>
      </c>
      <c r="C132" s="12">
        <f t="shared" ref="C132:AJ132" si="32">C130^2/C131</f>
        <v>1089330025</v>
      </c>
      <c r="D132" s="12">
        <f t="shared" si="32"/>
        <v>742750536.90250003</v>
      </c>
      <c r="E132" s="12">
        <f t="shared" si="32"/>
        <v>1089330025</v>
      </c>
      <c r="F132" s="12">
        <f t="shared" si="32"/>
        <v>807091167.42250001</v>
      </c>
      <c r="G132" s="12">
        <f t="shared" si="32"/>
        <v>930518419.36000001</v>
      </c>
      <c r="H132" s="12">
        <f t="shared" si="32"/>
        <v>124275674.41</v>
      </c>
      <c r="I132" s="12">
        <f t="shared" si="32"/>
        <v>1089330025</v>
      </c>
      <c r="J132" s="12">
        <f t="shared" si="32"/>
        <v>130820981.29000001</v>
      </c>
      <c r="K132" s="12">
        <f t="shared" si="32"/>
        <v>1089330025</v>
      </c>
      <c r="L132" s="12">
        <f t="shared" si="32"/>
        <v>393274510.32249999</v>
      </c>
      <c r="M132" s="12">
        <f t="shared" si="32"/>
        <v>57539810.25</v>
      </c>
      <c r="N132" s="12">
        <f t="shared" si="32"/>
        <v>397501912.5025</v>
      </c>
      <c r="O132" s="12">
        <f t="shared" si="32"/>
        <v>60989071.202500001</v>
      </c>
      <c r="P132" s="12">
        <f t="shared" si="32"/>
        <v>356382659.61000001</v>
      </c>
      <c r="Q132" s="12">
        <f t="shared" si="32"/>
        <v>48233025</v>
      </c>
      <c r="R132" s="12">
        <f t="shared" si="32"/>
        <v>389819612.82249999</v>
      </c>
      <c r="S132" s="12">
        <f t="shared" si="32"/>
        <v>57945588.840000004</v>
      </c>
      <c r="T132" s="12">
        <f t="shared" si="32"/>
        <v>411089817.6225</v>
      </c>
      <c r="U132" s="12">
        <f t="shared" si="32"/>
        <v>57945588.840000004</v>
      </c>
      <c r="V132" s="12">
        <f t="shared" si="32"/>
        <v>298287441</v>
      </c>
      <c r="W132" s="12">
        <f t="shared" si="32"/>
        <v>17080449.122499999</v>
      </c>
      <c r="X132" s="12">
        <f t="shared" si="32"/>
        <v>414348415.80250001</v>
      </c>
      <c r="Y132" s="12">
        <f t="shared" si="32"/>
        <v>307178202.25</v>
      </c>
      <c r="Z132" s="12">
        <f t="shared" si="32"/>
        <v>17080449.122499999</v>
      </c>
      <c r="AA132" s="12">
        <f t="shared" si="32"/>
        <v>414348415.80250001</v>
      </c>
      <c r="AB132" s="12">
        <f t="shared" si="32"/>
        <v>310557793.02249998</v>
      </c>
      <c r="AC132" s="12">
        <f t="shared" si="32"/>
        <v>16519753.8025</v>
      </c>
      <c r="AD132" s="12">
        <f t="shared" si="32"/>
        <v>423077590.32249999</v>
      </c>
      <c r="AE132" s="12">
        <f t="shared" si="32"/>
        <v>272286301.20999998</v>
      </c>
      <c r="AF132" s="12">
        <f t="shared" si="32"/>
        <v>17080449.122499999</v>
      </c>
      <c r="AG132" s="12">
        <f t="shared" si="32"/>
        <v>414348415.80250001</v>
      </c>
      <c r="AH132" s="12">
        <f t="shared" si="32"/>
        <v>272286301.20999998</v>
      </c>
      <c r="AI132" s="12">
        <f t="shared" si="32"/>
        <v>17080449.122499999</v>
      </c>
      <c r="AJ132" s="13">
        <f t="shared" si="32"/>
        <v>414348415.80250001</v>
      </c>
      <c r="AK132" s="17">
        <f>SUM(B132:AJ132)</f>
        <v>13714626757.674994</v>
      </c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</row>
    <row r="133" spans="1:160" x14ac:dyDescent="0.45">
      <c r="A133" t="s">
        <v>43</v>
      </c>
      <c r="AK133" s="17">
        <f>12*AK132/(AK131*(AK131+1))-3*(AK131+1)</f>
        <v>2927.8990159627792</v>
      </c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</row>
    <row r="134" spans="1:160" x14ac:dyDescent="0.45">
      <c r="A134" t="s">
        <v>44</v>
      </c>
      <c r="AK134" s="17">
        <f>AK133/(1-[1]!TiesCorrection(A3:AI102)/(3500*(3500^2-1)))</f>
        <v>2947.7344806879878</v>
      </c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</row>
    <row r="135" spans="1:160" x14ac:dyDescent="0.45">
      <c r="A135" t="s">
        <v>45</v>
      </c>
      <c r="AK135" s="17">
        <f>COUNTA(B128:AJ128)-1</f>
        <v>34</v>
      </c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</row>
    <row r="136" spans="1:160" x14ac:dyDescent="0.45">
      <c r="A136" t="s">
        <v>33</v>
      </c>
      <c r="AK136" s="17">
        <f>_xlfn.CHISQ.DIST.RT(AK134,AK135)</f>
        <v>0</v>
      </c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</row>
    <row r="137" spans="1:160" x14ac:dyDescent="0.45">
      <c r="A137" t="s">
        <v>34</v>
      </c>
      <c r="AK137" s="17">
        <v>0.05</v>
      </c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</row>
    <row r="138" spans="1:160" x14ac:dyDescent="0.45">
      <c r="A138" t="s">
        <v>46</v>
      </c>
      <c r="AK138" s="18" t="str">
        <f>IF(AK136&lt;AK137,"yes","no")</f>
        <v>yes</v>
      </c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</row>
    <row r="139" spans="1:160" x14ac:dyDescent="0.45"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</row>
    <row r="140" spans="1:160" x14ac:dyDescent="0.45"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</row>
    <row r="141" spans="1:160" x14ac:dyDescent="0.45"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</row>
    <row r="142" spans="1:160" x14ac:dyDescent="0.45"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</row>
    <row r="143" spans="1:160" x14ac:dyDescent="0.45"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</row>
    <row r="144" spans="1:160" x14ac:dyDescent="0.4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</row>
    <row r="145" spans="1:160" x14ac:dyDescent="0.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</row>
    <row r="146" spans="1:160" x14ac:dyDescent="0.4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</row>
    <row r="147" spans="1:160" x14ac:dyDescent="0.4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</row>
    <row r="148" spans="1:160" x14ac:dyDescent="0.4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</row>
  </sheetData>
  <conditionalFormatting sqref="B107:AJ107">
    <cfRule type="top10" dxfId="19" priority="15" bottom="1" rank="1"/>
    <cfRule type="top10" dxfId="18" priority="16" rank="1"/>
  </conditionalFormatting>
  <conditionalFormatting sqref="B111:AJ111">
    <cfRule type="top10" dxfId="17" priority="11" bottom="1" rank="1"/>
    <cfRule type="top10" dxfId="16" priority="12" rank="1"/>
  </conditionalFormatting>
  <conditionalFormatting sqref="B109:AJ109">
    <cfRule type="top10" dxfId="15" priority="5" bottom="1" rank="1"/>
    <cfRule type="top10" dxfId="14" priority="6" rank="1"/>
  </conditionalFormatting>
  <conditionalFormatting sqref="B116:AJ116">
    <cfRule type="top10" dxfId="13" priority="3" bottom="1" rank="1"/>
    <cfRule type="top10" dxfId="12" priority="4" rank="1"/>
  </conditionalFormatting>
  <conditionalFormatting sqref="B117:AJ117">
    <cfRule type="top10" dxfId="11" priority="1" bottom="1" rank="1"/>
    <cfRule type="top10" dxfId="10" priority="2" rank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48"/>
  <sheetViews>
    <sheetView tabSelected="1" topLeftCell="A69" zoomScale="70" zoomScaleNormal="70" workbookViewId="0">
      <selection activeCell="X107" sqref="X107"/>
    </sheetView>
  </sheetViews>
  <sheetFormatPr defaultRowHeight="14.25" x14ac:dyDescent="0.45"/>
  <cols>
    <col min="36" max="36" width="9.06640625" customWidth="1"/>
  </cols>
  <sheetData>
    <row r="1" spans="1:35" x14ac:dyDescent="0.45">
      <c r="A1" t="s">
        <v>47</v>
      </c>
    </row>
    <row r="2" spans="1:35" x14ac:dyDescent="0.4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</row>
    <row r="3" spans="1:35" x14ac:dyDescent="0.45">
      <c r="A3">
        <v>487</v>
      </c>
      <c r="B3">
        <v>475</v>
      </c>
      <c r="C3">
        <v>490</v>
      </c>
      <c r="D3">
        <v>476</v>
      </c>
      <c r="E3">
        <v>491</v>
      </c>
      <c r="F3">
        <v>476</v>
      </c>
      <c r="G3">
        <v>486</v>
      </c>
      <c r="H3">
        <v>476</v>
      </c>
      <c r="I3">
        <v>488</v>
      </c>
      <c r="J3">
        <v>476</v>
      </c>
      <c r="K3">
        <v>486</v>
      </c>
      <c r="L3">
        <v>466</v>
      </c>
      <c r="M3">
        <v>485</v>
      </c>
      <c r="N3">
        <v>466</v>
      </c>
      <c r="O3">
        <v>488</v>
      </c>
      <c r="P3">
        <v>471</v>
      </c>
      <c r="Q3">
        <v>491</v>
      </c>
      <c r="R3">
        <v>466</v>
      </c>
      <c r="S3">
        <v>487</v>
      </c>
      <c r="T3">
        <v>466</v>
      </c>
      <c r="U3">
        <v>482</v>
      </c>
      <c r="V3">
        <v>476</v>
      </c>
      <c r="W3">
        <v>484</v>
      </c>
      <c r="X3">
        <v>482</v>
      </c>
      <c r="Y3">
        <v>476</v>
      </c>
      <c r="Z3">
        <v>484</v>
      </c>
      <c r="AA3">
        <v>478</v>
      </c>
      <c r="AB3">
        <v>475</v>
      </c>
      <c r="AC3">
        <v>484</v>
      </c>
      <c r="AD3">
        <v>484</v>
      </c>
      <c r="AE3">
        <v>476</v>
      </c>
      <c r="AF3">
        <v>484</v>
      </c>
      <c r="AG3">
        <v>484</v>
      </c>
      <c r="AH3">
        <v>476</v>
      </c>
      <c r="AI3">
        <v>484</v>
      </c>
    </row>
    <row r="4" spans="1:35" x14ac:dyDescent="0.45">
      <c r="A4">
        <v>488</v>
      </c>
      <c r="B4">
        <v>463</v>
      </c>
      <c r="C4">
        <v>490</v>
      </c>
      <c r="D4">
        <v>463</v>
      </c>
      <c r="E4">
        <v>494</v>
      </c>
      <c r="F4">
        <v>460</v>
      </c>
      <c r="G4">
        <v>486</v>
      </c>
      <c r="H4">
        <v>468</v>
      </c>
      <c r="I4">
        <v>488</v>
      </c>
      <c r="J4">
        <v>468</v>
      </c>
      <c r="K4">
        <v>482</v>
      </c>
      <c r="L4">
        <v>470</v>
      </c>
      <c r="M4">
        <v>484</v>
      </c>
      <c r="N4">
        <v>484</v>
      </c>
      <c r="O4">
        <v>484</v>
      </c>
      <c r="P4">
        <v>464</v>
      </c>
      <c r="Q4">
        <v>485</v>
      </c>
      <c r="R4">
        <v>470</v>
      </c>
      <c r="S4">
        <v>485</v>
      </c>
      <c r="T4">
        <v>470</v>
      </c>
      <c r="U4">
        <v>479</v>
      </c>
      <c r="V4">
        <v>465</v>
      </c>
      <c r="W4">
        <v>485</v>
      </c>
      <c r="X4">
        <v>483</v>
      </c>
      <c r="Y4">
        <v>465</v>
      </c>
      <c r="Z4">
        <v>485</v>
      </c>
      <c r="AA4">
        <v>485</v>
      </c>
      <c r="AB4">
        <v>456</v>
      </c>
      <c r="AC4">
        <v>484</v>
      </c>
      <c r="AD4">
        <v>483</v>
      </c>
      <c r="AE4">
        <v>465</v>
      </c>
      <c r="AF4">
        <v>485</v>
      </c>
      <c r="AG4">
        <v>483</v>
      </c>
      <c r="AH4">
        <v>465</v>
      </c>
      <c r="AI4">
        <v>485</v>
      </c>
    </row>
    <row r="5" spans="1:35" x14ac:dyDescent="0.45">
      <c r="A5">
        <v>485</v>
      </c>
      <c r="B5">
        <v>473</v>
      </c>
      <c r="C5">
        <v>484</v>
      </c>
      <c r="D5">
        <v>473</v>
      </c>
      <c r="E5">
        <v>487</v>
      </c>
      <c r="F5">
        <v>461</v>
      </c>
      <c r="G5">
        <v>487</v>
      </c>
      <c r="H5">
        <v>473</v>
      </c>
      <c r="I5">
        <v>479</v>
      </c>
      <c r="J5">
        <v>473</v>
      </c>
      <c r="K5">
        <v>477</v>
      </c>
      <c r="L5">
        <v>463</v>
      </c>
      <c r="M5">
        <v>485</v>
      </c>
      <c r="N5">
        <v>463</v>
      </c>
      <c r="O5">
        <v>479</v>
      </c>
      <c r="P5">
        <v>467</v>
      </c>
      <c r="Q5">
        <v>484</v>
      </c>
      <c r="R5">
        <v>463</v>
      </c>
      <c r="S5">
        <v>483</v>
      </c>
      <c r="T5">
        <v>463</v>
      </c>
      <c r="U5">
        <v>489</v>
      </c>
      <c r="V5">
        <v>451</v>
      </c>
      <c r="W5">
        <v>486</v>
      </c>
      <c r="X5">
        <v>489</v>
      </c>
      <c r="Y5">
        <v>451</v>
      </c>
      <c r="Z5">
        <v>486</v>
      </c>
      <c r="AA5">
        <v>483</v>
      </c>
      <c r="AB5">
        <v>451</v>
      </c>
      <c r="AC5">
        <v>484</v>
      </c>
      <c r="AD5">
        <v>474</v>
      </c>
      <c r="AE5">
        <v>451</v>
      </c>
      <c r="AF5">
        <v>486</v>
      </c>
      <c r="AG5">
        <v>474</v>
      </c>
      <c r="AH5">
        <v>451</v>
      </c>
      <c r="AI5">
        <v>486</v>
      </c>
    </row>
    <row r="6" spans="1:35" x14ac:dyDescent="0.45">
      <c r="A6">
        <v>485</v>
      </c>
      <c r="B6">
        <v>453</v>
      </c>
      <c r="C6">
        <v>488</v>
      </c>
      <c r="D6">
        <v>454</v>
      </c>
      <c r="E6">
        <v>489</v>
      </c>
      <c r="F6">
        <v>461</v>
      </c>
      <c r="G6">
        <v>486</v>
      </c>
      <c r="H6">
        <v>454</v>
      </c>
      <c r="I6">
        <v>478</v>
      </c>
      <c r="J6">
        <v>454</v>
      </c>
      <c r="K6">
        <v>482</v>
      </c>
      <c r="L6">
        <v>462</v>
      </c>
      <c r="M6">
        <v>475</v>
      </c>
      <c r="N6">
        <v>462</v>
      </c>
      <c r="O6">
        <v>477</v>
      </c>
      <c r="P6">
        <v>459</v>
      </c>
      <c r="Q6">
        <v>487</v>
      </c>
      <c r="R6">
        <v>462</v>
      </c>
      <c r="S6">
        <v>493</v>
      </c>
      <c r="T6">
        <v>462</v>
      </c>
      <c r="U6">
        <v>481</v>
      </c>
      <c r="V6">
        <v>434</v>
      </c>
      <c r="W6">
        <v>483</v>
      </c>
      <c r="X6">
        <v>484</v>
      </c>
      <c r="Y6">
        <v>434</v>
      </c>
      <c r="Z6">
        <v>483</v>
      </c>
      <c r="AA6">
        <v>488</v>
      </c>
      <c r="AB6">
        <v>444</v>
      </c>
      <c r="AC6">
        <v>483</v>
      </c>
      <c r="AD6">
        <v>482</v>
      </c>
      <c r="AE6">
        <v>434</v>
      </c>
      <c r="AF6">
        <v>483</v>
      </c>
      <c r="AG6">
        <v>482</v>
      </c>
      <c r="AH6">
        <v>434</v>
      </c>
      <c r="AI6">
        <v>483</v>
      </c>
    </row>
    <row r="7" spans="1:35" x14ac:dyDescent="0.45">
      <c r="A7">
        <v>488</v>
      </c>
      <c r="B7">
        <v>464</v>
      </c>
      <c r="C7">
        <v>492</v>
      </c>
      <c r="D7">
        <v>464</v>
      </c>
      <c r="E7">
        <v>492</v>
      </c>
      <c r="F7">
        <v>476</v>
      </c>
      <c r="G7">
        <v>483</v>
      </c>
      <c r="H7">
        <v>464</v>
      </c>
      <c r="I7">
        <v>490</v>
      </c>
      <c r="J7">
        <v>464</v>
      </c>
      <c r="K7">
        <v>478</v>
      </c>
      <c r="L7">
        <v>468</v>
      </c>
      <c r="M7">
        <v>479</v>
      </c>
      <c r="N7">
        <v>468</v>
      </c>
      <c r="O7">
        <v>483</v>
      </c>
      <c r="P7">
        <v>463</v>
      </c>
      <c r="Q7">
        <v>485</v>
      </c>
      <c r="R7">
        <v>468</v>
      </c>
      <c r="S7">
        <v>489</v>
      </c>
      <c r="T7">
        <v>468</v>
      </c>
      <c r="U7">
        <v>481</v>
      </c>
      <c r="V7">
        <v>449</v>
      </c>
      <c r="W7">
        <v>485</v>
      </c>
      <c r="X7">
        <v>484</v>
      </c>
      <c r="Y7">
        <v>449</v>
      </c>
      <c r="Z7">
        <v>485</v>
      </c>
      <c r="AA7">
        <v>476</v>
      </c>
      <c r="AB7">
        <v>444</v>
      </c>
      <c r="AC7">
        <v>483</v>
      </c>
      <c r="AD7">
        <v>474</v>
      </c>
      <c r="AE7">
        <v>449</v>
      </c>
      <c r="AF7">
        <v>485</v>
      </c>
      <c r="AG7">
        <v>474</v>
      </c>
      <c r="AH7">
        <v>449</v>
      </c>
      <c r="AI7">
        <v>485</v>
      </c>
    </row>
    <row r="8" spans="1:35" x14ac:dyDescent="0.45">
      <c r="A8">
        <v>486</v>
      </c>
      <c r="B8">
        <v>462</v>
      </c>
      <c r="C8">
        <v>488</v>
      </c>
      <c r="D8">
        <v>462</v>
      </c>
      <c r="E8">
        <v>493</v>
      </c>
      <c r="F8">
        <v>471</v>
      </c>
      <c r="G8">
        <v>485</v>
      </c>
      <c r="H8">
        <v>462</v>
      </c>
      <c r="I8">
        <v>484</v>
      </c>
      <c r="J8">
        <v>462</v>
      </c>
      <c r="K8">
        <v>478</v>
      </c>
      <c r="L8">
        <v>469</v>
      </c>
      <c r="M8">
        <v>485</v>
      </c>
      <c r="N8">
        <v>469</v>
      </c>
      <c r="O8">
        <v>488</v>
      </c>
      <c r="P8">
        <v>474</v>
      </c>
      <c r="Q8">
        <v>484</v>
      </c>
      <c r="R8">
        <v>469</v>
      </c>
      <c r="S8">
        <v>482</v>
      </c>
      <c r="T8">
        <v>469</v>
      </c>
      <c r="U8">
        <v>484</v>
      </c>
      <c r="V8">
        <v>462</v>
      </c>
      <c r="W8">
        <v>486</v>
      </c>
      <c r="X8">
        <v>480</v>
      </c>
      <c r="Y8">
        <v>462</v>
      </c>
      <c r="Z8">
        <v>486</v>
      </c>
      <c r="AA8">
        <v>479</v>
      </c>
      <c r="AB8">
        <v>459</v>
      </c>
      <c r="AC8">
        <v>484</v>
      </c>
      <c r="AD8">
        <v>481</v>
      </c>
      <c r="AE8">
        <v>462</v>
      </c>
      <c r="AF8">
        <v>486</v>
      </c>
      <c r="AG8">
        <v>481</v>
      </c>
      <c r="AH8">
        <v>462</v>
      </c>
      <c r="AI8">
        <v>486</v>
      </c>
    </row>
    <row r="9" spans="1:35" x14ac:dyDescent="0.45">
      <c r="A9">
        <v>489</v>
      </c>
      <c r="B9">
        <v>466</v>
      </c>
      <c r="C9">
        <v>489</v>
      </c>
      <c r="D9">
        <v>466</v>
      </c>
      <c r="E9">
        <v>487</v>
      </c>
      <c r="F9">
        <v>469</v>
      </c>
      <c r="G9">
        <v>487</v>
      </c>
      <c r="H9">
        <v>466</v>
      </c>
      <c r="I9">
        <v>483</v>
      </c>
      <c r="J9">
        <v>466</v>
      </c>
      <c r="K9">
        <v>477</v>
      </c>
      <c r="L9">
        <v>469</v>
      </c>
      <c r="M9">
        <v>472</v>
      </c>
      <c r="N9">
        <v>469</v>
      </c>
      <c r="O9">
        <v>487</v>
      </c>
      <c r="P9">
        <v>468</v>
      </c>
      <c r="Q9">
        <v>490</v>
      </c>
      <c r="R9">
        <v>469</v>
      </c>
      <c r="S9">
        <v>491</v>
      </c>
      <c r="T9">
        <v>469</v>
      </c>
      <c r="U9">
        <v>479</v>
      </c>
      <c r="V9">
        <v>454</v>
      </c>
      <c r="W9">
        <v>483</v>
      </c>
      <c r="X9">
        <v>484</v>
      </c>
      <c r="Y9">
        <v>454</v>
      </c>
      <c r="Z9">
        <v>483</v>
      </c>
      <c r="AA9">
        <v>495</v>
      </c>
      <c r="AB9">
        <v>456</v>
      </c>
      <c r="AC9">
        <v>485</v>
      </c>
      <c r="AD9">
        <v>491</v>
      </c>
      <c r="AE9">
        <v>454</v>
      </c>
      <c r="AF9">
        <v>483</v>
      </c>
      <c r="AG9">
        <v>491</v>
      </c>
      <c r="AH9">
        <v>454</v>
      </c>
      <c r="AI9">
        <v>483</v>
      </c>
    </row>
    <row r="10" spans="1:35" x14ac:dyDescent="0.45">
      <c r="A10">
        <v>482</v>
      </c>
      <c r="B10">
        <v>479</v>
      </c>
      <c r="C10">
        <v>480</v>
      </c>
      <c r="D10">
        <v>479</v>
      </c>
      <c r="E10">
        <v>490</v>
      </c>
      <c r="F10">
        <v>474</v>
      </c>
      <c r="G10">
        <v>490</v>
      </c>
      <c r="H10">
        <v>479</v>
      </c>
      <c r="I10">
        <v>486</v>
      </c>
      <c r="J10">
        <v>479</v>
      </c>
      <c r="K10">
        <v>483</v>
      </c>
      <c r="L10">
        <v>472</v>
      </c>
      <c r="M10">
        <v>491</v>
      </c>
      <c r="N10">
        <v>472</v>
      </c>
      <c r="O10">
        <v>479</v>
      </c>
      <c r="P10">
        <v>464</v>
      </c>
      <c r="Q10">
        <v>490</v>
      </c>
      <c r="R10">
        <v>472</v>
      </c>
      <c r="S10">
        <v>494</v>
      </c>
      <c r="T10">
        <v>472</v>
      </c>
      <c r="U10">
        <v>484</v>
      </c>
      <c r="V10">
        <v>462</v>
      </c>
      <c r="W10">
        <v>484</v>
      </c>
      <c r="X10">
        <v>484</v>
      </c>
      <c r="Y10">
        <v>462</v>
      </c>
      <c r="Z10">
        <v>484</v>
      </c>
      <c r="AA10">
        <v>489</v>
      </c>
      <c r="AB10">
        <v>455</v>
      </c>
      <c r="AC10">
        <v>484</v>
      </c>
      <c r="AD10">
        <v>490</v>
      </c>
      <c r="AE10">
        <v>462</v>
      </c>
      <c r="AF10">
        <v>484</v>
      </c>
      <c r="AG10">
        <v>490</v>
      </c>
      <c r="AH10">
        <v>462</v>
      </c>
      <c r="AI10">
        <v>484</v>
      </c>
    </row>
    <row r="11" spans="1:35" x14ac:dyDescent="0.45">
      <c r="A11">
        <v>485</v>
      </c>
      <c r="B11">
        <v>462</v>
      </c>
      <c r="C11">
        <v>481</v>
      </c>
      <c r="D11">
        <v>461</v>
      </c>
      <c r="E11">
        <v>490</v>
      </c>
      <c r="F11">
        <v>462</v>
      </c>
      <c r="G11">
        <v>486</v>
      </c>
      <c r="H11">
        <v>462</v>
      </c>
      <c r="I11">
        <v>491</v>
      </c>
      <c r="J11">
        <v>462</v>
      </c>
      <c r="K11">
        <v>485</v>
      </c>
      <c r="L11">
        <v>460</v>
      </c>
      <c r="M11">
        <v>477</v>
      </c>
      <c r="N11">
        <v>458</v>
      </c>
      <c r="O11">
        <v>478</v>
      </c>
      <c r="P11">
        <v>446</v>
      </c>
      <c r="Q11">
        <v>493</v>
      </c>
      <c r="R11">
        <v>460</v>
      </c>
      <c r="S11">
        <v>495</v>
      </c>
      <c r="T11">
        <v>460</v>
      </c>
      <c r="U11">
        <v>486</v>
      </c>
      <c r="V11">
        <v>441</v>
      </c>
      <c r="W11">
        <v>485</v>
      </c>
      <c r="X11">
        <v>481</v>
      </c>
      <c r="Y11">
        <v>441</v>
      </c>
      <c r="Z11">
        <v>485</v>
      </c>
      <c r="AA11">
        <v>494</v>
      </c>
      <c r="AB11">
        <v>431</v>
      </c>
      <c r="AC11">
        <v>485</v>
      </c>
      <c r="AD11">
        <v>485</v>
      </c>
      <c r="AE11">
        <v>441</v>
      </c>
      <c r="AF11">
        <v>485</v>
      </c>
      <c r="AG11">
        <v>485</v>
      </c>
      <c r="AH11">
        <v>441</v>
      </c>
      <c r="AI11">
        <v>485</v>
      </c>
    </row>
    <row r="12" spans="1:35" x14ac:dyDescent="0.45">
      <c r="A12">
        <v>495</v>
      </c>
      <c r="B12">
        <v>455</v>
      </c>
      <c r="C12">
        <v>489</v>
      </c>
      <c r="D12">
        <v>467</v>
      </c>
      <c r="E12">
        <v>483</v>
      </c>
      <c r="F12">
        <v>463</v>
      </c>
      <c r="G12">
        <v>490</v>
      </c>
      <c r="H12">
        <v>455</v>
      </c>
      <c r="I12">
        <v>485</v>
      </c>
      <c r="J12">
        <v>455</v>
      </c>
      <c r="K12">
        <v>485</v>
      </c>
      <c r="L12">
        <v>466</v>
      </c>
      <c r="M12">
        <v>486</v>
      </c>
      <c r="N12">
        <v>466</v>
      </c>
      <c r="O12">
        <v>484</v>
      </c>
      <c r="P12">
        <v>458</v>
      </c>
      <c r="Q12">
        <v>486</v>
      </c>
      <c r="R12">
        <v>466</v>
      </c>
      <c r="S12">
        <v>487</v>
      </c>
      <c r="T12">
        <v>466</v>
      </c>
      <c r="U12">
        <v>486</v>
      </c>
      <c r="V12">
        <v>458</v>
      </c>
      <c r="W12">
        <v>484</v>
      </c>
      <c r="X12">
        <v>486</v>
      </c>
      <c r="Y12">
        <v>458</v>
      </c>
      <c r="Z12">
        <v>484</v>
      </c>
      <c r="AA12">
        <v>490</v>
      </c>
      <c r="AB12">
        <v>446</v>
      </c>
      <c r="AC12">
        <v>486</v>
      </c>
      <c r="AD12">
        <v>483</v>
      </c>
      <c r="AE12">
        <v>458</v>
      </c>
      <c r="AF12">
        <v>484</v>
      </c>
      <c r="AG12">
        <v>483</v>
      </c>
      <c r="AH12">
        <v>458</v>
      </c>
      <c r="AI12">
        <v>484</v>
      </c>
    </row>
    <row r="13" spans="1:35" x14ac:dyDescent="0.45">
      <c r="A13">
        <v>480</v>
      </c>
      <c r="B13">
        <v>471</v>
      </c>
      <c r="C13">
        <v>491</v>
      </c>
      <c r="D13">
        <v>471</v>
      </c>
      <c r="E13">
        <v>490</v>
      </c>
      <c r="F13">
        <v>464</v>
      </c>
      <c r="G13">
        <v>480</v>
      </c>
      <c r="H13">
        <v>471</v>
      </c>
      <c r="I13">
        <v>485</v>
      </c>
      <c r="J13">
        <v>471</v>
      </c>
      <c r="K13">
        <v>480</v>
      </c>
      <c r="L13">
        <v>468</v>
      </c>
      <c r="M13">
        <v>480</v>
      </c>
      <c r="N13">
        <v>468</v>
      </c>
      <c r="O13">
        <v>483</v>
      </c>
      <c r="P13">
        <v>473</v>
      </c>
      <c r="Q13">
        <v>487</v>
      </c>
      <c r="R13">
        <v>468</v>
      </c>
      <c r="S13">
        <v>490</v>
      </c>
      <c r="T13">
        <v>468</v>
      </c>
      <c r="U13">
        <v>477</v>
      </c>
      <c r="V13">
        <v>452</v>
      </c>
      <c r="W13">
        <v>483</v>
      </c>
      <c r="X13">
        <v>478</v>
      </c>
      <c r="Y13">
        <v>452</v>
      </c>
      <c r="Z13">
        <v>483</v>
      </c>
      <c r="AA13">
        <v>484</v>
      </c>
      <c r="AB13">
        <v>453</v>
      </c>
      <c r="AC13">
        <v>484</v>
      </c>
      <c r="AD13">
        <v>481</v>
      </c>
      <c r="AE13">
        <v>452</v>
      </c>
      <c r="AF13">
        <v>483</v>
      </c>
      <c r="AG13">
        <v>481</v>
      </c>
      <c r="AH13">
        <v>452</v>
      </c>
      <c r="AI13">
        <v>483</v>
      </c>
    </row>
    <row r="14" spans="1:35" x14ac:dyDescent="0.45">
      <c r="A14">
        <v>489</v>
      </c>
      <c r="B14">
        <v>471</v>
      </c>
      <c r="C14">
        <v>489</v>
      </c>
      <c r="D14">
        <v>471</v>
      </c>
      <c r="E14">
        <v>491</v>
      </c>
      <c r="F14">
        <v>468</v>
      </c>
      <c r="G14">
        <v>485</v>
      </c>
      <c r="H14">
        <v>471</v>
      </c>
      <c r="I14">
        <v>486</v>
      </c>
      <c r="J14">
        <v>471</v>
      </c>
      <c r="K14">
        <v>481</v>
      </c>
      <c r="L14">
        <v>482</v>
      </c>
      <c r="M14">
        <v>483</v>
      </c>
      <c r="N14">
        <v>486</v>
      </c>
      <c r="O14">
        <v>482</v>
      </c>
      <c r="P14">
        <v>473</v>
      </c>
      <c r="Q14">
        <v>488</v>
      </c>
      <c r="R14">
        <v>482</v>
      </c>
      <c r="S14">
        <v>484</v>
      </c>
      <c r="T14">
        <v>482</v>
      </c>
      <c r="U14">
        <v>488</v>
      </c>
      <c r="V14">
        <v>471</v>
      </c>
      <c r="W14">
        <v>485</v>
      </c>
      <c r="X14">
        <v>486</v>
      </c>
      <c r="Y14">
        <v>471</v>
      </c>
      <c r="Z14">
        <v>485</v>
      </c>
      <c r="AA14">
        <v>486</v>
      </c>
      <c r="AB14">
        <v>480</v>
      </c>
      <c r="AC14">
        <v>484</v>
      </c>
      <c r="AD14">
        <v>483</v>
      </c>
      <c r="AE14">
        <v>471</v>
      </c>
      <c r="AF14">
        <v>485</v>
      </c>
      <c r="AG14">
        <v>483</v>
      </c>
      <c r="AH14">
        <v>471</v>
      </c>
      <c r="AI14">
        <v>485</v>
      </c>
    </row>
    <row r="15" spans="1:35" x14ac:dyDescent="0.45">
      <c r="A15">
        <v>488</v>
      </c>
      <c r="B15">
        <v>466</v>
      </c>
      <c r="C15">
        <v>483</v>
      </c>
      <c r="D15">
        <v>466</v>
      </c>
      <c r="E15">
        <v>487</v>
      </c>
      <c r="F15">
        <v>450</v>
      </c>
      <c r="G15">
        <v>484</v>
      </c>
      <c r="H15">
        <v>466</v>
      </c>
      <c r="I15">
        <v>489</v>
      </c>
      <c r="J15">
        <v>466</v>
      </c>
      <c r="K15">
        <v>475</v>
      </c>
      <c r="L15">
        <v>464</v>
      </c>
      <c r="M15">
        <v>476</v>
      </c>
      <c r="N15">
        <v>464</v>
      </c>
      <c r="O15">
        <v>485</v>
      </c>
      <c r="P15">
        <v>462</v>
      </c>
      <c r="Q15">
        <v>486</v>
      </c>
      <c r="R15">
        <v>464</v>
      </c>
      <c r="S15">
        <v>486</v>
      </c>
      <c r="T15">
        <v>464</v>
      </c>
      <c r="U15">
        <v>483</v>
      </c>
      <c r="V15">
        <v>439</v>
      </c>
      <c r="W15">
        <v>483</v>
      </c>
      <c r="X15">
        <v>485</v>
      </c>
      <c r="Y15">
        <v>439</v>
      </c>
      <c r="Z15">
        <v>483</v>
      </c>
      <c r="AA15">
        <v>474</v>
      </c>
      <c r="AB15">
        <v>446</v>
      </c>
      <c r="AC15">
        <v>486</v>
      </c>
      <c r="AD15">
        <v>485</v>
      </c>
      <c r="AE15">
        <v>439</v>
      </c>
      <c r="AF15">
        <v>483</v>
      </c>
      <c r="AG15">
        <v>485</v>
      </c>
      <c r="AH15">
        <v>439</v>
      </c>
      <c r="AI15">
        <v>483</v>
      </c>
    </row>
    <row r="16" spans="1:35" x14ac:dyDescent="0.45">
      <c r="A16">
        <v>491</v>
      </c>
      <c r="B16">
        <v>474</v>
      </c>
      <c r="C16">
        <v>485</v>
      </c>
      <c r="D16">
        <v>474</v>
      </c>
      <c r="E16">
        <v>488</v>
      </c>
      <c r="F16">
        <v>471</v>
      </c>
      <c r="G16">
        <v>492</v>
      </c>
      <c r="H16">
        <v>474</v>
      </c>
      <c r="I16">
        <v>482</v>
      </c>
      <c r="J16">
        <v>474</v>
      </c>
      <c r="K16">
        <v>484</v>
      </c>
      <c r="L16">
        <v>464</v>
      </c>
      <c r="M16">
        <v>476</v>
      </c>
      <c r="N16">
        <v>464</v>
      </c>
      <c r="O16">
        <v>485</v>
      </c>
      <c r="P16">
        <v>472</v>
      </c>
      <c r="Q16">
        <v>485</v>
      </c>
      <c r="R16">
        <v>464</v>
      </c>
      <c r="S16">
        <v>485</v>
      </c>
      <c r="T16">
        <v>464</v>
      </c>
      <c r="U16">
        <v>484</v>
      </c>
      <c r="V16">
        <v>466</v>
      </c>
      <c r="W16">
        <v>484</v>
      </c>
      <c r="X16">
        <v>484</v>
      </c>
      <c r="Y16">
        <v>466</v>
      </c>
      <c r="Z16">
        <v>484</v>
      </c>
      <c r="AA16">
        <v>478</v>
      </c>
      <c r="AB16">
        <v>460</v>
      </c>
      <c r="AC16">
        <v>486</v>
      </c>
      <c r="AD16">
        <v>484</v>
      </c>
      <c r="AE16">
        <v>466</v>
      </c>
      <c r="AF16">
        <v>484</v>
      </c>
      <c r="AG16">
        <v>484</v>
      </c>
      <c r="AH16">
        <v>466</v>
      </c>
      <c r="AI16">
        <v>484</v>
      </c>
    </row>
    <row r="17" spans="1:35" x14ac:dyDescent="0.45">
      <c r="A17">
        <v>477</v>
      </c>
      <c r="B17">
        <v>468</v>
      </c>
      <c r="C17">
        <v>493</v>
      </c>
      <c r="D17">
        <v>468</v>
      </c>
      <c r="E17">
        <v>491</v>
      </c>
      <c r="F17">
        <v>452</v>
      </c>
      <c r="G17">
        <v>491</v>
      </c>
      <c r="H17">
        <v>461</v>
      </c>
      <c r="I17">
        <v>491</v>
      </c>
      <c r="J17">
        <v>461</v>
      </c>
      <c r="K17">
        <v>483</v>
      </c>
      <c r="L17">
        <v>470</v>
      </c>
      <c r="M17">
        <v>480</v>
      </c>
      <c r="N17">
        <v>470</v>
      </c>
      <c r="O17">
        <v>477</v>
      </c>
      <c r="P17">
        <v>462</v>
      </c>
      <c r="Q17">
        <v>489</v>
      </c>
      <c r="R17">
        <v>470</v>
      </c>
      <c r="S17">
        <v>490</v>
      </c>
      <c r="T17">
        <v>470</v>
      </c>
      <c r="U17">
        <v>484</v>
      </c>
      <c r="V17">
        <v>449</v>
      </c>
      <c r="W17">
        <v>484</v>
      </c>
      <c r="X17">
        <v>477</v>
      </c>
      <c r="Y17">
        <v>449</v>
      </c>
      <c r="Z17">
        <v>484</v>
      </c>
      <c r="AA17">
        <v>482</v>
      </c>
      <c r="AB17">
        <v>450</v>
      </c>
      <c r="AC17">
        <v>485</v>
      </c>
      <c r="AD17">
        <v>475</v>
      </c>
      <c r="AE17">
        <v>449</v>
      </c>
      <c r="AF17">
        <v>484</v>
      </c>
      <c r="AG17">
        <v>475</v>
      </c>
      <c r="AH17">
        <v>449</v>
      </c>
      <c r="AI17">
        <v>484</v>
      </c>
    </row>
    <row r="18" spans="1:35" x14ac:dyDescent="0.45">
      <c r="A18">
        <v>490</v>
      </c>
      <c r="B18">
        <v>456</v>
      </c>
      <c r="C18">
        <v>484</v>
      </c>
      <c r="D18">
        <v>456</v>
      </c>
      <c r="E18">
        <v>494</v>
      </c>
      <c r="F18">
        <v>453</v>
      </c>
      <c r="G18">
        <v>485</v>
      </c>
      <c r="H18">
        <v>456</v>
      </c>
      <c r="I18">
        <v>489</v>
      </c>
      <c r="J18">
        <v>456</v>
      </c>
      <c r="K18">
        <v>473</v>
      </c>
      <c r="L18">
        <v>458</v>
      </c>
      <c r="M18">
        <v>481</v>
      </c>
      <c r="N18">
        <v>460</v>
      </c>
      <c r="O18">
        <v>486</v>
      </c>
      <c r="P18">
        <v>448</v>
      </c>
      <c r="Q18">
        <v>487</v>
      </c>
      <c r="R18">
        <v>458</v>
      </c>
      <c r="S18">
        <v>487</v>
      </c>
      <c r="T18">
        <v>458</v>
      </c>
      <c r="U18">
        <v>484</v>
      </c>
      <c r="V18">
        <v>453</v>
      </c>
      <c r="W18">
        <v>483</v>
      </c>
      <c r="X18">
        <v>478</v>
      </c>
      <c r="Y18">
        <v>453</v>
      </c>
      <c r="Z18">
        <v>483</v>
      </c>
      <c r="AA18">
        <v>481</v>
      </c>
      <c r="AB18">
        <v>439</v>
      </c>
      <c r="AC18">
        <v>483</v>
      </c>
      <c r="AD18">
        <v>479</v>
      </c>
      <c r="AE18">
        <v>453</v>
      </c>
      <c r="AF18">
        <v>483</v>
      </c>
      <c r="AG18">
        <v>479</v>
      </c>
      <c r="AH18">
        <v>453</v>
      </c>
      <c r="AI18">
        <v>483</v>
      </c>
    </row>
    <row r="19" spans="1:35" x14ac:dyDescent="0.45">
      <c r="A19">
        <v>486</v>
      </c>
      <c r="B19">
        <v>462</v>
      </c>
      <c r="C19">
        <v>490</v>
      </c>
      <c r="D19">
        <v>462</v>
      </c>
      <c r="E19">
        <v>487</v>
      </c>
      <c r="F19">
        <v>459</v>
      </c>
      <c r="G19">
        <v>484</v>
      </c>
      <c r="H19">
        <v>462</v>
      </c>
      <c r="I19">
        <v>482</v>
      </c>
      <c r="J19">
        <v>462</v>
      </c>
      <c r="K19">
        <v>480</v>
      </c>
      <c r="L19">
        <v>459</v>
      </c>
      <c r="M19">
        <v>484</v>
      </c>
      <c r="N19">
        <v>458</v>
      </c>
      <c r="O19">
        <v>486</v>
      </c>
      <c r="P19">
        <v>471</v>
      </c>
      <c r="Q19">
        <v>488</v>
      </c>
      <c r="R19">
        <v>459</v>
      </c>
      <c r="S19">
        <v>492</v>
      </c>
      <c r="T19">
        <v>459</v>
      </c>
      <c r="U19">
        <v>484</v>
      </c>
      <c r="V19">
        <v>461</v>
      </c>
      <c r="W19">
        <v>483</v>
      </c>
      <c r="X19">
        <v>483</v>
      </c>
      <c r="Y19">
        <v>461</v>
      </c>
      <c r="Z19">
        <v>483</v>
      </c>
      <c r="AA19">
        <v>481</v>
      </c>
      <c r="AB19">
        <v>443</v>
      </c>
      <c r="AC19">
        <v>484</v>
      </c>
      <c r="AD19">
        <v>483</v>
      </c>
      <c r="AE19">
        <v>461</v>
      </c>
      <c r="AF19">
        <v>483</v>
      </c>
      <c r="AG19">
        <v>483</v>
      </c>
      <c r="AH19">
        <v>461</v>
      </c>
      <c r="AI19">
        <v>483</v>
      </c>
    </row>
    <row r="20" spans="1:35" x14ac:dyDescent="0.45">
      <c r="A20">
        <v>475</v>
      </c>
      <c r="B20">
        <v>444</v>
      </c>
      <c r="C20">
        <v>480</v>
      </c>
      <c r="D20">
        <v>444</v>
      </c>
      <c r="E20">
        <v>483</v>
      </c>
      <c r="F20">
        <v>454</v>
      </c>
      <c r="G20">
        <v>487</v>
      </c>
      <c r="H20">
        <v>431</v>
      </c>
      <c r="I20">
        <v>486</v>
      </c>
      <c r="J20">
        <v>431</v>
      </c>
      <c r="K20">
        <v>479</v>
      </c>
      <c r="L20">
        <v>449</v>
      </c>
      <c r="M20">
        <v>481</v>
      </c>
      <c r="N20">
        <v>440</v>
      </c>
      <c r="O20">
        <v>483</v>
      </c>
      <c r="P20">
        <v>457</v>
      </c>
      <c r="Q20">
        <v>484</v>
      </c>
      <c r="R20">
        <v>449</v>
      </c>
      <c r="S20">
        <v>488</v>
      </c>
      <c r="T20">
        <v>449</v>
      </c>
      <c r="U20">
        <v>481</v>
      </c>
      <c r="V20">
        <v>431</v>
      </c>
      <c r="W20">
        <v>485</v>
      </c>
      <c r="X20">
        <v>482</v>
      </c>
      <c r="Y20">
        <v>431</v>
      </c>
      <c r="Z20">
        <v>485</v>
      </c>
      <c r="AA20">
        <v>487</v>
      </c>
      <c r="AB20">
        <v>413</v>
      </c>
      <c r="AC20">
        <v>485</v>
      </c>
      <c r="AD20">
        <v>488</v>
      </c>
      <c r="AE20">
        <v>431</v>
      </c>
      <c r="AF20">
        <v>485</v>
      </c>
      <c r="AG20">
        <v>488</v>
      </c>
      <c r="AH20">
        <v>431</v>
      </c>
      <c r="AI20">
        <v>485</v>
      </c>
    </row>
    <row r="21" spans="1:35" x14ac:dyDescent="0.45">
      <c r="A21">
        <v>485</v>
      </c>
      <c r="B21">
        <v>463</v>
      </c>
      <c r="C21">
        <v>483</v>
      </c>
      <c r="D21">
        <v>463</v>
      </c>
      <c r="E21">
        <v>494</v>
      </c>
      <c r="F21">
        <v>460</v>
      </c>
      <c r="G21">
        <v>488</v>
      </c>
      <c r="H21">
        <v>463</v>
      </c>
      <c r="I21">
        <v>487</v>
      </c>
      <c r="J21">
        <v>463</v>
      </c>
      <c r="K21">
        <v>481</v>
      </c>
      <c r="L21">
        <v>458</v>
      </c>
      <c r="M21">
        <v>479</v>
      </c>
      <c r="N21">
        <v>458</v>
      </c>
      <c r="O21">
        <v>493</v>
      </c>
      <c r="P21">
        <v>435</v>
      </c>
      <c r="Q21">
        <v>481</v>
      </c>
      <c r="R21">
        <v>458</v>
      </c>
      <c r="S21">
        <v>486</v>
      </c>
      <c r="T21">
        <v>458</v>
      </c>
      <c r="U21">
        <v>487</v>
      </c>
      <c r="V21">
        <v>416</v>
      </c>
      <c r="W21">
        <v>484</v>
      </c>
      <c r="X21">
        <v>484</v>
      </c>
      <c r="Y21">
        <v>416</v>
      </c>
      <c r="Z21">
        <v>484</v>
      </c>
      <c r="AA21">
        <v>478</v>
      </c>
      <c r="AB21">
        <v>400</v>
      </c>
      <c r="AC21">
        <v>484</v>
      </c>
      <c r="AD21">
        <v>484</v>
      </c>
      <c r="AE21">
        <v>416</v>
      </c>
      <c r="AF21">
        <v>484</v>
      </c>
      <c r="AG21">
        <v>484</v>
      </c>
      <c r="AH21">
        <v>416</v>
      </c>
      <c r="AI21">
        <v>484</v>
      </c>
    </row>
    <row r="22" spans="1:35" x14ac:dyDescent="0.45">
      <c r="A22">
        <v>484</v>
      </c>
      <c r="B22">
        <v>470</v>
      </c>
      <c r="C22">
        <v>490</v>
      </c>
      <c r="D22">
        <v>470</v>
      </c>
      <c r="E22">
        <v>488</v>
      </c>
      <c r="F22">
        <v>474</v>
      </c>
      <c r="G22">
        <v>489</v>
      </c>
      <c r="H22">
        <v>470</v>
      </c>
      <c r="I22">
        <v>486</v>
      </c>
      <c r="J22">
        <v>470</v>
      </c>
      <c r="K22">
        <v>485</v>
      </c>
      <c r="L22">
        <v>475</v>
      </c>
      <c r="M22">
        <v>478</v>
      </c>
      <c r="N22">
        <v>475</v>
      </c>
      <c r="O22">
        <v>489</v>
      </c>
      <c r="P22">
        <v>469</v>
      </c>
      <c r="Q22">
        <v>485</v>
      </c>
      <c r="R22">
        <v>475</v>
      </c>
      <c r="S22">
        <v>487</v>
      </c>
      <c r="T22">
        <v>475</v>
      </c>
      <c r="U22">
        <v>485</v>
      </c>
      <c r="V22">
        <v>468</v>
      </c>
      <c r="W22">
        <v>483</v>
      </c>
      <c r="X22">
        <v>485</v>
      </c>
      <c r="Y22">
        <v>468</v>
      </c>
      <c r="Z22">
        <v>483</v>
      </c>
      <c r="AA22">
        <v>486</v>
      </c>
      <c r="AB22">
        <v>461</v>
      </c>
      <c r="AC22">
        <v>483</v>
      </c>
      <c r="AD22">
        <v>480</v>
      </c>
      <c r="AE22">
        <v>468</v>
      </c>
      <c r="AF22">
        <v>483</v>
      </c>
      <c r="AG22">
        <v>480</v>
      </c>
      <c r="AH22">
        <v>468</v>
      </c>
      <c r="AI22">
        <v>483</v>
      </c>
    </row>
    <row r="23" spans="1:35" x14ac:dyDescent="0.45">
      <c r="A23">
        <v>488</v>
      </c>
      <c r="B23">
        <v>453</v>
      </c>
      <c r="C23">
        <v>485</v>
      </c>
      <c r="D23">
        <v>453</v>
      </c>
      <c r="E23">
        <v>484</v>
      </c>
      <c r="F23">
        <v>458</v>
      </c>
      <c r="G23">
        <v>484</v>
      </c>
      <c r="H23">
        <v>453</v>
      </c>
      <c r="I23">
        <v>487</v>
      </c>
      <c r="J23">
        <v>453</v>
      </c>
      <c r="K23">
        <v>479</v>
      </c>
      <c r="L23">
        <v>456</v>
      </c>
      <c r="M23">
        <v>484</v>
      </c>
      <c r="N23">
        <v>464</v>
      </c>
      <c r="O23">
        <v>482</v>
      </c>
      <c r="P23">
        <v>468</v>
      </c>
      <c r="Q23">
        <v>484</v>
      </c>
      <c r="R23">
        <v>456</v>
      </c>
      <c r="S23">
        <v>487</v>
      </c>
      <c r="T23">
        <v>456</v>
      </c>
      <c r="U23">
        <v>477</v>
      </c>
      <c r="V23">
        <v>459</v>
      </c>
      <c r="W23">
        <v>486</v>
      </c>
      <c r="X23">
        <v>481</v>
      </c>
      <c r="Y23">
        <v>459</v>
      </c>
      <c r="Z23">
        <v>486</v>
      </c>
      <c r="AA23">
        <v>487</v>
      </c>
      <c r="AB23">
        <v>461</v>
      </c>
      <c r="AC23">
        <v>484</v>
      </c>
      <c r="AD23">
        <v>489</v>
      </c>
      <c r="AE23">
        <v>459</v>
      </c>
      <c r="AF23">
        <v>486</v>
      </c>
      <c r="AG23">
        <v>489</v>
      </c>
      <c r="AH23">
        <v>459</v>
      </c>
      <c r="AI23">
        <v>486</v>
      </c>
    </row>
    <row r="24" spans="1:35" x14ac:dyDescent="0.45">
      <c r="A24">
        <v>486</v>
      </c>
      <c r="B24">
        <v>468</v>
      </c>
      <c r="C24">
        <v>483</v>
      </c>
      <c r="D24">
        <v>468</v>
      </c>
      <c r="E24">
        <v>488</v>
      </c>
      <c r="F24">
        <v>466</v>
      </c>
      <c r="G24">
        <v>488</v>
      </c>
      <c r="H24">
        <v>468</v>
      </c>
      <c r="I24">
        <v>480</v>
      </c>
      <c r="J24">
        <v>468</v>
      </c>
      <c r="K24">
        <v>484</v>
      </c>
      <c r="L24">
        <v>464</v>
      </c>
      <c r="M24">
        <v>480</v>
      </c>
      <c r="N24">
        <v>470</v>
      </c>
      <c r="O24">
        <v>479</v>
      </c>
      <c r="P24">
        <v>464</v>
      </c>
      <c r="Q24">
        <v>483</v>
      </c>
      <c r="R24">
        <v>470</v>
      </c>
      <c r="S24">
        <v>484</v>
      </c>
      <c r="T24">
        <v>470</v>
      </c>
      <c r="U24">
        <v>483</v>
      </c>
      <c r="V24">
        <v>458</v>
      </c>
      <c r="W24">
        <v>485</v>
      </c>
      <c r="X24">
        <v>486</v>
      </c>
      <c r="Y24">
        <v>458</v>
      </c>
      <c r="Z24">
        <v>485</v>
      </c>
      <c r="AA24">
        <v>484</v>
      </c>
      <c r="AB24">
        <v>441</v>
      </c>
      <c r="AC24">
        <v>483</v>
      </c>
      <c r="AD24">
        <v>488</v>
      </c>
      <c r="AE24">
        <v>458</v>
      </c>
      <c r="AF24">
        <v>485</v>
      </c>
      <c r="AG24">
        <v>488</v>
      </c>
      <c r="AH24">
        <v>458</v>
      </c>
      <c r="AI24">
        <v>485</v>
      </c>
    </row>
    <row r="25" spans="1:35" x14ac:dyDescent="0.45">
      <c r="A25">
        <v>483</v>
      </c>
      <c r="B25">
        <v>454</v>
      </c>
      <c r="C25">
        <v>484</v>
      </c>
      <c r="D25">
        <v>455</v>
      </c>
      <c r="E25">
        <v>486</v>
      </c>
      <c r="F25">
        <v>457</v>
      </c>
      <c r="G25">
        <v>485</v>
      </c>
      <c r="H25">
        <v>464</v>
      </c>
      <c r="I25">
        <v>489</v>
      </c>
      <c r="J25">
        <v>464</v>
      </c>
      <c r="K25">
        <v>477</v>
      </c>
      <c r="L25">
        <v>459</v>
      </c>
      <c r="M25">
        <v>481</v>
      </c>
      <c r="N25">
        <v>459</v>
      </c>
      <c r="O25">
        <v>488</v>
      </c>
      <c r="P25">
        <v>468</v>
      </c>
      <c r="Q25">
        <v>484</v>
      </c>
      <c r="R25">
        <v>459</v>
      </c>
      <c r="S25">
        <v>487</v>
      </c>
      <c r="T25">
        <v>459</v>
      </c>
      <c r="U25">
        <v>482</v>
      </c>
      <c r="V25">
        <v>446</v>
      </c>
      <c r="W25">
        <v>485</v>
      </c>
      <c r="X25">
        <v>482</v>
      </c>
      <c r="Y25">
        <v>446</v>
      </c>
      <c r="Z25">
        <v>485</v>
      </c>
      <c r="AA25">
        <v>486</v>
      </c>
      <c r="AB25">
        <v>449</v>
      </c>
      <c r="AC25">
        <v>486</v>
      </c>
      <c r="AD25">
        <v>481</v>
      </c>
      <c r="AE25">
        <v>446</v>
      </c>
      <c r="AF25">
        <v>485</v>
      </c>
      <c r="AG25">
        <v>481</v>
      </c>
      <c r="AH25">
        <v>446</v>
      </c>
      <c r="AI25">
        <v>485</v>
      </c>
    </row>
    <row r="26" spans="1:35" x14ac:dyDescent="0.45">
      <c r="A26">
        <v>490</v>
      </c>
      <c r="B26">
        <v>471</v>
      </c>
      <c r="C26">
        <v>489</v>
      </c>
      <c r="D26">
        <v>471</v>
      </c>
      <c r="E26">
        <v>489</v>
      </c>
      <c r="F26">
        <v>467</v>
      </c>
      <c r="G26">
        <v>492</v>
      </c>
      <c r="H26">
        <v>471</v>
      </c>
      <c r="I26">
        <v>483</v>
      </c>
      <c r="J26">
        <v>471</v>
      </c>
      <c r="K26">
        <v>484</v>
      </c>
      <c r="L26">
        <v>465</v>
      </c>
      <c r="M26">
        <v>474</v>
      </c>
      <c r="N26">
        <v>465</v>
      </c>
      <c r="O26">
        <v>474</v>
      </c>
      <c r="P26">
        <v>465</v>
      </c>
      <c r="Q26">
        <v>493</v>
      </c>
      <c r="R26">
        <v>465</v>
      </c>
      <c r="S26">
        <v>489</v>
      </c>
      <c r="T26">
        <v>465</v>
      </c>
      <c r="U26">
        <v>480</v>
      </c>
      <c r="V26">
        <v>459</v>
      </c>
      <c r="W26">
        <v>485</v>
      </c>
      <c r="X26">
        <v>483</v>
      </c>
      <c r="Y26">
        <v>459</v>
      </c>
      <c r="Z26">
        <v>485</v>
      </c>
      <c r="AA26">
        <v>482</v>
      </c>
      <c r="AB26">
        <v>463</v>
      </c>
      <c r="AC26">
        <v>485</v>
      </c>
      <c r="AD26">
        <v>485</v>
      </c>
      <c r="AE26">
        <v>459</v>
      </c>
      <c r="AF26">
        <v>485</v>
      </c>
      <c r="AG26">
        <v>485</v>
      </c>
      <c r="AH26">
        <v>459</v>
      </c>
      <c r="AI26">
        <v>485</v>
      </c>
    </row>
    <row r="27" spans="1:35" x14ac:dyDescent="0.45">
      <c r="A27">
        <v>489</v>
      </c>
      <c r="B27">
        <v>463</v>
      </c>
      <c r="C27">
        <v>479</v>
      </c>
      <c r="D27">
        <v>466</v>
      </c>
      <c r="E27">
        <v>485</v>
      </c>
      <c r="F27">
        <v>465</v>
      </c>
      <c r="G27">
        <v>480</v>
      </c>
      <c r="H27">
        <v>463</v>
      </c>
      <c r="I27">
        <v>488</v>
      </c>
      <c r="J27">
        <v>463</v>
      </c>
      <c r="K27">
        <v>479</v>
      </c>
      <c r="L27">
        <v>454</v>
      </c>
      <c r="M27">
        <v>486</v>
      </c>
      <c r="N27">
        <v>454</v>
      </c>
      <c r="O27">
        <v>481</v>
      </c>
      <c r="P27">
        <v>463</v>
      </c>
      <c r="Q27">
        <v>492</v>
      </c>
      <c r="R27">
        <v>456</v>
      </c>
      <c r="S27">
        <v>489</v>
      </c>
      <c r="T27">
        <v>456</v>
      </c>
      <c r="U27">
        <v>484</v>
      </c>
      <c r="V27">
        <v>455</v>
      </c>
      <c r="W27">
        <v>485</v>
      </c>
      <c r="X27">
        <v>484</v>
      </c>
      <c r="Y27">
        <v>455</v>
      </c>
      <c r="Z27">
        <v>485</v>
      </c>
      <c r="AA27">
        <v>485</v>
      </c>
      <c r="AB27">
        <v>455</v>
      </c>
      <c r="AC27">
        <v>486</v>
      </c>
      <c r="AD27">
        <v>481</v>
      </c>
      <c r="AE27">
        <v>455</v>
      </c>
      <c r="AF27">
        <v>485</v>
      </c>
      <c r="AG27">
        <v>481</v>
      </c>
      <c r="AH27">
        <v>455</v>
      </c>
      <c r="AI27">
        <v>485</v>
      </c>
    </row>
    <row r="28" spans="1:35" x14ac:dyDescent="0.45">
      <c r="A28">
        <v>488</v>
      </c>
      <c r="B28">
        <v>471</v>
      </c>
      <c r="C28">
        <v>490</v>
      </c>
      <c r="D28">
        <v>471</v>
      </c>
      <c r="E28">
        <v>491</v>
      </c>
      <c r="F28">
        <v>466</v>
      </c>
      <c r="G28">
        <v>487</v>
      </c>
      <c r="H28">
        <v>471</v>
      </c>
      <c r="I28">
        <v>489</v>
      </c>
      <c r="J28">
        <v>471</v>
      </c>
      <c r="K28">
        <v>479</v>
      </c>
      <c r="L28">
        <v>480</v>
      </c>
      <c r="M28">
        <v>481</v>
      </c>
      <c r="N28">
        <v>480</v>
      </c>
      <c r="O28">
        <v>488</v>
      </c>
      <c r="P28">
        <v>471</v>
      </c>
      <c r="Q28">
        <v>493</v>
      </c>
      <c r="R28">
        <v>480</v>
      </c>
      <c r="S28">
        <v>490</v>
      </c>
      <c r="T28">
        <v>480</v>
      </c>
      <c r="U28">
        <v>481</v>
      </c>
      <c r="V28">
        <v>470</v>
      </c>
      <c r="W28">
        <v>484</v>
      </c>
      <c r="X28">
        <v>481</v>
      </c>
      <c r="Y28">
        <v>470</v>
      </c>
      <c r="Z28">
        <v>484</v>
      </c>
      <c r="AA28">
        <v>481</v>
      </c>
      <c r="AB28">
        <v>457</v>
      </c>
      <c r="AC28">
        <v>485</v>
      </c>
      <c r="AD28">
        <v>486</v>
      </c>
      <c r="AE28">
        <v>470</v>
      </c>
      <c r="AF28">
        <v>484</v>
      </c>
      <c r="AG28">
        <v>486</v>
      </c>
      <c r="AH28">
        <v>470</v>
      </c>
      <c r="AI28">
        <v>484</v>
      </c>
    </row>
    <row r="29" spans="1:35" x14ac:dyDescent="0.45">
      <c r="A29">
        <v>480</v>
      </c>
      <c r="B29">
        <v>478</v>
      </c>
      <c r="C29">
        <v>481</v>
      </c>
      <c r="D29">
        <v>478</v>
      </c>
      <c r="E29">
        <v>485</v>
      </c>
      <c r="F29">
        <v>473</v>
      </c>
      <c r="G29">
        <v>489</v>
      </c>
      <c r="H29">
        <v>478</v>
      </c>
      <c r="I29">
        <v>480</v>
      </c>
      <c r="J29">
        <v>478</v>
      </c>
      <c r="K29">
        <v>479</v>
      </c>
      <c r="L29">
        <v>479</v>
      </c>
      <c r="M29">
        <v>485</v>
      </c>
      <c r="N29">
        <v>479</v>
      </c>
      <c r="O29">
        <v>483</v>
      </c>
      <c r="P29">
        <v>482</v>
      </c>
      <c r="Q29">
        <v>491</v>
      </c>
      <c r="R29">
        <v>479</v>
      </c>
      <c r="S29">
        <v>488</v>
      </c>
      <c r="T29">
        <v>479</v>
      </c>
      <c r="U29">
        <v>486</v>
      </c>
      <c r="V29">
        <v>477</v>
      </c>
      <c r="W29">
        <v>482</v>
      </c>
      <c r="X29">
        <v>489</v>
      </c>
      <c r="Y29">
        <v>477</v>
      </c>
      <c r="Z29">
        <v>482</v>
      </c>
      <c r="AA29">
        <v>485</v>
      </c>
      <c r="AB29">
        <v>477</v>
      </c>
      <c r="AC29">
        <v>485</v>
      </c>
      <c r="AD29">
        <v>481</v>
      </c>
      <c r="AE29">
        <v>477</v>
      </c>
      <c r="AF29">
        <v>482</v>
      </c>
      <c r="AG29">
        <v>481</v>
      </c>
      <c r="AH29">
        <v>477</v>
      </c>
      <c r="AI29">
        <v>482</v>
      </c>
    </row>
    <row r="30" spans="1:35" x14ac:dyDescent="0.45">
      <c r="A30">
        <v>480</v>
      </c>
      <c r="B30">
        <v>442</v>
      </c>
      <c r="C30">
        <v>489</v>
      </c>
      <c r="D30">
        <v>442</v>
      </c>
      <c r="E30">
        <v>490</v>
      </c>
      <c r="F30">
        <v>434</v>
      </c>
      <c r="G30">
        <v>491</v>
      </c>
      <c r="H30">
        <v>442</v>
      </c>
      <c r="I30">
        <v>490</v>
      </c>
      <c r="J30">
        <v>442</v>
      </c>
      <c r="K30">
        <v>482</v>
      </c>
      <c r="L30">
        <v>450</v>
      </c>
      <c r="M30">
        <v>479</v>
      </c>
      <c r="N30">
        <v>454</v>
      </c>
      <c r="O30">
        <v>481</v>
      </c>
      <c r="P30">
        <v>462</v>
      </c>
      <c r="Q30">
        <v>488</v>
      </c>
      <c r="R30">
        <v>450</v>
      </c>
      <c r="S30">
        <v>490</v>
      </c>
      <c r="T30">
        <v>450</v>
      </c>
      <c r="U30">
        <v>483</v>
      </c>
      <c r="V30">
        <v>421</v>
      </c>
      <c r="W30">
        <v>485</v>
      </c>
      <c r="X30">
        <v>483</v>
      </c>
      <c r="Y30">
        <v>421</v>
      </c>
      <c r="Z30">
        <v>485</v>
      </c>
      <c r="AA30">
        <v>484</v>
      </c>
      <c r="AB30">
        <v>423</v>
      </c>
      <c r="AC30">
        <v>485</v>
      </c>
      <c r="AD30">
        <v>487</v>
      </c>
      <c r="AE30">
        <v>421</v>
      </c>
      <c r="AF30">
        <v>485</v>
      </c>
      <c r="AG30">
        <v>487</v>
      </c>
      <c r="AH30">
        <v>421</v>
      </c>
      <c r="AI30">
        <v>485</v>
      </c>
    </row>
    <row r="31" spans="1:35" x14ac:dyDescent="0.45">
      <c r="A31">
        <v>484</v>
      </c>
      <c r="B31">
        <v>467</v>
      </c>
      <c r="C31">
        <v>486</v>
      </c>
      <c r="D31">
        <v>467</v>
      </c>
      <c r="E31">
        <v>487</v>
      </c>
      <c r="F31">
        <v>464</v>
      </c>
      <c r="G31">
        <v>490</v>
      </c>
      <c r="H31">
        <v>467</v>
      </c>
      <c r="I31">
        <v>483</v>
      </c>
      <c r="J31">
        <v>467</v>
      </c>
      <c r="K31">
        <v>480</v>
      </c>
      <c r="L31">
        <v>473</v>
      </c>
      <c r="M31">
        <v>485</v>
      </c>
      <c r="N31">
        <v>473</v>
      </c>
      <c r="O31">
        <v>479</v>
      </c>
      <c r="P31">
        <v>469</v>
      </c>
      <c r="Q31">
        <v>490</v>
      </c>
      <c r="R31">
        <v>473</v>
      </c>
      <c r="S31">
        <v>491</v>
      </c>
      <c r="T31">
        <v>473</v>
      </c>
      <c r="U31">
        <v>484</v>
      </c>
      <c r="V31">
        <v>453</v>
      </c>
      <c r="W31">
        <v>482</v>
      </c>
      <c r="X31">
        <v>484</v>
      </c>
      <c r="Y31">
        <v>453</v>
      </c>
      <c r="Z31">
        <v>482</v>
      </c>
      <c r="AA31">
        <v>485</v>
      </c>
      <c r="AB31">
        <v>450</v>
      </c>
      <c r="AC31">
        <v>485</v>
      </c>
      <c r="AD31">
        <v>483</v>
      </c>
      <c r="AE31">
        <v>453</v>
      </c>
      <c r="AF31">
        <v>482</v>
      </c>
      <c r="AG31">
        <v>483</v>
      </c>
      <c r="AH31">
        <v>453</v>
      </c>
      <c r="AI31">
        <v>482</v>
      </c>
    </row>
    <row r="32" spans="1:35" x14ac:dyDescent="0.45">
      <c r="A32">
        <v>489</v>
      </c>
      <c r="B32">
        <v>466</v>
      </c>
      <c r="C32">
        <v>485</v>
      </c>
      <c r="D32">
        <v>466</v>
      </c>
      <c r="E32">
        <v>492</v>
      </c>
      <c r="F32">
        <v>463</v>
      </c>
      <c r="G32">
        <v>484</v>
      </c>
      <c r="H32">
        <v>466</v>
      </c>
      <c r="I32">
        <v>483</v>
      </c>
      <c r="J32">
        <v>466</v>
      </c>
      <c r="K32">
        <v>480</v>
      </c>
      <c r="L32">
        <v>465</v>
      </c>
      <c r="M32">
        <v>482</v>
      </c>
      <c r="N32">
        <v>465</v>
      </c>
      <c r="O32">
        <v>485</v>
      </c>
      <c r="P32">
        <v>468</v>
      </c>
      <c r="Q32">
        <v>490</v>
      </c>
      <c r="R32">
        <v>465</v>
      </c>
      <c r="S32">
        <v>486</v>
      </c>
      <c r="T32">
        <v>465</v>
      </c>
      <c r="U32">
        <v>485</v>
      </c>
      <c r="V32">
        <v>462</v>
      </c>
      <c r="W32">
        <v>483</v>
      </c>
      <c r="X32">
        <v>480</v>
      </c>
      <c r="Y32">
        <v>462</v>
      </c>
      <c r="Z32">
        <v>483</v>
      </c>
      <c r="AA32">
        <v>487</v>
      </c>
      <c r="AB32">
        <v>452</v>
      </c>
      <c r="AC32">
        <v>483</v>
      </c>
      <c r="AD32">
        <v>483</v>
      </c>
      <c r="AE32">
        <v>462</v>
      </c>
      <c r="AF32">
        <v>483</v>
      </c>
      <c r="AG32">
        <v>483</v>
      </c>
      <c r="AH32">
        <v>462</v>
      </c>
      <c r="AI32">
        <v>483</v>
      </c>
    </row>
    <row r="33" spans="1:35" x14ac:dyDescent="0.45">
      <c r="A33">
        <v>490</v>
      </c>
      <c r="B33">
        <v>456</v>
      </c>
      <c r="C33">
        <v>497</v>
      </c>
      <c r="D33">
        <v>456</v>
      </c>
      <c r="E33">
        <v>489</v>
      </c>
      <c r="F33">
        <v>457</v>
      </c>
      <c r="G33">
        <v>491</v>
      </c>
      <c r="H33">
        <v>456</v>
      </c>
      <c r="I33">
        <v>487</v>
      </c>
      <c r="J33">
        <v>456</v>
      </c>
      <c r="K33">
        <v>484</v>
      </c>
      <c r="L33">
        <v>461</v>
      </c>
      <c r="M33">
        <v>473</v>
      </c>
      <c r="N33">
        <v>481</v>
      </c>
      <c r="O33">
        <v>488</v>
      </c>
      <c r="P33">
        <v>461</v>
      </c>
      <c r="Q33">
        <v>484</v>
      </c>
      <c r="R33">
        <v>461</v>
      </c>
      <c r="S33">
        <v>482</v>
      </c>
      <c r="T33">
        <v>461</v>
      </c>
      <c r="U33">
        <v>486</v>
      </c>
      <c r="V33">
        <v>445</v>
      </c>
      <c r="W33">
        <v>486</v>
      </c>
      <c r="X33">
        <v>488</v>
      </c>
      <c r="Y33">
        <v>445</v>
      </c>
      <c r="Z33">
        <v>486</v>
      </c>
      <c r="AA33">
        <v>490</v>
      </c>
      <c r="AB33">
        <v>451</v>
      </c>
      <c r="AC33">
        <v>483</v>
      </c>
      <c r="AD33">
        <v>487</v>
      </c>
      <c r="AE33">
        <v>445</v>
      </c>
      <c r="AF33">
        <v>486</v>
      </c>
      <c r="AG33">
        <v>487</v>
      </c>
      <c r="AH33">
        <v>445</v>
      </c>
      <c r="AI33">
        <v>486</v>
      </c>
    </row>
    <row r="34" spans="1:35" x14ac:dyDescent="0.45">
      <c r="A34">
        <v>481</v>
      </c>
      <c r="B34">
        <v>461</v>
      </c>
      <c r="C34">
        <v>482</v>
      </c>
      <c r="D34">
        <v>461</v>
      </c>
      <c r="E34">
        <v>486</v>
      </c>
      <c r="F34">
        <v>472</v>
      </c>
      <c r="G34">
        <v>490</v>
      </c>
      <c r="H34">
        <v>461</v>
      </c>
      <c r="I34">
        <v>485</v>
      </c>
      <c r="J34">
        <v>461</v>
      </c>
      <c r="K34">
        <v>474</v>
      </c>
      <c r="L34">
        <v>464</v>
      </c>
      <c r="M34">
        <v>481</v>
      </c>
      <c r="N34">
        <v>468</v>
      </c>
      <c r="O34">
        <v>477</v>
      </c>
      <c r="P34">
        <v>462</v>
      </c>
      <c r="Q34">
        <v>491</v>
      </c>
      <c r="R34">
        <v>464</v>
      </c>
      <c r="S34">
        <v>490</v>
      </c>
      <c r="T34">
        <v>464</v>
      </c>
      <c r="U34">
        <v>487</v>
      </c>
      <c r="V34">
        <v>452</v>
      </c>
      <c r="W34">
        <v>485</v>
      </c>
      <c r="X34">
        <v>487</v>
      </c>
      <c r="Y34">
        <v>452</v>
      </c>
      <c r="Z34">
        <v>485</v>
      </c>
      <c r="AA34">
        <v>480</v>
      </c>
      <c r="AB34">
        <v>464</v>
      </c>
      <c r="AC34">
        <v>486</v>
      </c>
      <c r="AD34">
        <v>488</v>
      </c>
      <c r="AE34">
        <v>452</v>
      </c>
      <c r="AF34">
        <v>485</v>
      </c>
      <c r="AG34">
        <v>488</v>
      </c>
      <c r="AH34">
        <v>452</v>
      </c>
      <c r="AI34">
        <v>485</v>
      </c>
    </row>
    <row r="35" spans="1:35" x14ac:dyDescent="0.45">
      <c r="A35">
        <v>485</v>
      </c>
      <c r="B35">
        <v>431</v>
      </c>
      <c r="C35">
        <v>488</v>
      </c>
      <c r="D35">
        <v>431</v>
      </c>
      <c r="E35">
        <v>484</v>
      </c>
      <c r="F35">
        <v>435</v>
      </c>
      <c r="G35">
        <v>483</v>
      </c>
      <c r="H35">
        <v>442</v>
      </c>
      <c r="I35">
        <v>481</v>
      </c>
      <c r="J35">
        <v>442</v>
      </c>
      <c r="K35">
        <v>477</v>
      </c>
      <c r="L35">
        <v>459</v>
      </c>
      <c r="M35">
        <v>477</v>
      </c>
      <c r="N35">
        <v>459</v>
      </c>
      <c r="O35">
        <v>480</v>
      </c>
      <c r="P35">
        <v>459</v>
      </c>
      <c r="Q35">
        <v>483</v>
      </c>
      <c r="R35">
        <v>459</v>
      </c>
      <c r="S35">
        <v>484</v>
      </c>
      <c r="T35">
        <v>459</v>
      </c>
      <c r="U35">
        <v>491</v>
      </c>
      <c r="V35">
        <v>421</v>
      </c>
      <c r="W35">
        <v>485</v>
      </c>
      <c r="X35">
        <v>485</v>
      </c>
      <c r="Y35">
        <v>421</v>
      </c>
      <c r="Z35">
        <v>485</v>
      </c>
      <c r="AA35">
        <v>479</v>
      </c>
      <c r="AB35">
        <v>413</v>
      </c>
      <c r="AC35">
        <v>485</v>
      </c>
      <c r="AD35">
        <v>480</v>
      </c>
      <c r="AE35">
        <v>421</v>
      </c>
      <c r="AF35">
        <v>485</v>
      </c>
      <c r="AG35">
        <v>480</v>
      </c>
      <c r="AH35">
        <v>421</v>
      </c>
      <c r="AI35">
        <v>485</v>
      </c>
    </row>
    <row r="36" spans="1:35" x14ac:dyDescent="0.45">
      <c r="A36">
        <v>475</v>
      </c>
      <c r="B36">
        <v>467</v>
      </c>
      <c r="C36">
        <v>483</v>
      </c>
      <c r="D36">
        <v>467</v>
      </c>
      <c r="E36">
        <v>488</v>
      </c>
      <c r="F36">
        <v>466</v>
      </c>
      <c r="G36">
        <v>488</v>
      </c>
      <c r="H36">
        <v>467</v>
      </c>
      <c r="I36">
        <v>485</v>
      </c>
      <c r="J36">
        <v>467</v>
      </c>
      <c r="K36">
        <v>486</v>
      </c>
      <c r="L36">
        <v>469</v>
      </c>
      <c r="M36">
        <v>489</v>
      </c>
      <c r="N36">
        <v>469</v>
      </c>
      <c r="O36">
        <v>482</v>
      </c>
      <c r="P36">
        <v>462</v>
      </c>
      <c r="Q36">
        <v>490</v>
      </c>
      <c r="R36">
        <v>469</v>
      </c>
      <c r="S36">
        <v>492</v>
      </c>
      <c r="T36">
        <v>469</v>
      </c>
      <c r="U36">
        <v>486</v>
      </c>
      <c r="V36">
        <v>471</v>
      </c>
      <c r="W36">
        <v>484</v>
      </c>
      <c r="X36">
        <v>480</v>
      </c>
      <c r="Y36">
        <v>471</v>
      </c>
      <c r="Z36">
        <v>484</v>
      </c>
      <c r="AA36">
        <v>481</v>
      </c>
      <c r="AB36">
        <v>445</v>
      </c>
      <c r="AC36">
        <v>484</v>
      </c>
      <c r="AD36">
        <v>477</v>
      </c>
      <c r="AE36">
        <v>471</v>
      </c>
      <c r="AF36">
        <v>484</v>
      </c>
      <c r="AG36">
        <v>477</v>
      </c>
      <c r="AH36">
        <v>471</v>
      </c>
      <c r="AI36">
        <v>484</v>
      </c>
    </row>
    <row r="37" spans="1:35" x14ac:dyDescent="0.45">
      <c r="A37">
        <v>491</v>
      </c>
      <c r="B37">
        <v>444</v>
      </c>
      <c r="C37">
        <v>483</v>
      </c>
      <c r="D37">
        <v>444</v>
      </c>
      <c r="E37">
        <v>491</v>
      </c>
      <c r="F37">
        <v>442</v>
      </c>
      <c r="G37">
        <v>491</v>
      </c>
      <c r="H37">
        <v>445</v>
      </c>
      <c r="I37">
        <v>481</v>
      </c>
      <c r="J37">
        <v>445</v>
      </c>
      <c r="K37">
        <v>477</v>
      </c>
      <c r="L37">
        <v>470</v>
      </c>
      <c r="M37">
        <v>483</v>
      </c>
      <c r="N37">
        <v>470</v>
      </c>
      <c r="O37">
        <v>487</v>
      </c>
      <c r="P37">
        <v>451</v>
      </c>
      <c r="Q37">
        <v>489</v>
      </c>
      <c r="R37">
        <v>470</v>
      </c>
      <c r="S37">
        <v>488</v>
      </c>
      <c r="T37">
        <v>470</v>
      </c>
      <c r="U37">
        <v>487</v>
      </c>
      <c r="V37">
        <v>437</v>
      </c>
      <c r="W37">
        <v>484</v>
      </c>
      <c r="X37">
        <v>485</v>
      </c>
      <c r="Y37">
        <v>437</v>
      </c>
      <c r="Z37">
        <v>484</v>
      </c>
      <c r="AA37">
        <v>483</v>
      </c>
      <c r="AB37">
        <v>440</v>
      </c>
      <c r="AC37">
        <v>484</v>
      </c>
      <c r="AD37">
        <v>479</v>
      </c>
      <c r="AE37">
        <v>437</v>
      </c>
      <c r="AF37">
        <v>484</v>
      </c>
      <c r="AG37">
        <v>479</v>
      </c>
      <c r="AH37">
        <v>437</v>
      </c>
      <c r="AI37">
        <v>484</v>
      </c>
    </row>
    <row r="38" spans="1:35" x14ac:dyDescent="0.45">
      <c r="A38">
        <v>480</v>
      </c>
      <c r="B38">
        <v>467</v>
      </c>
      <c r="C38">
        <v>480</v>
      </c>
      <c r="D38">
        <v>467</v>
      </c>
      <c r="E38">
        <v>483</v>
      </c>
      <c r="F38">
        <v>468</v>
      </c>
      <c r="G38">
        <v>481</v>
      </c>
      <c r="H38">
        <v>467</v>
      </c>
      <c r="I38">
        <v>484</v>
      </c>
      <c r="J38">
        <v>467</v>
      </c>
      <c r="K38">
        <v>481</v>
      </c>
      <c r="L38">
        <v>470</v>
      </c>
      <c r="M38">
        <v>479</v>
      </c>
      <c r="N38">
        <v>470</v>
      </c>
      <c r="O38">
        <v>484</v>
      </c>
      <c r="P38">
        <v>459</v>
      </c>
      <c r="Q38">
        <v>488</v>
      </c>
      <c r="R38">
        <v>470</v>
      </c>
      <c r="S38">
        <v>490</v>
      </c>
      <c r="T38">
        <v>470</v>
      </c>
      <c r="U38">
        <v>482</v>
      </c>
      <c r="V38">
        <v>450</v>
      </c>
      <c r="W38">
        <v>483</v>
      </c>
      <c r="X38">
        <v>477</v>
      </c>
      <c r="Y38">
        <v>450</v>
      </c>
      <c r="Z38">
        <v>483</v>
      </c>
      <c r="AA38">
        <v>487</v>
      </c>
      <c r="AB38">
        <v>454</v>
      </c>
      <c r="AC38">
        <v>484</v>
      </c>
      <c r="AD38">
        <v>483</v>
      </c>
      <c r="AE38">
        <v>450</v>
      </c>
      <c r="AF38">
        <v>483</v>
      </c>
      <c r="AG38">
        <v>483</v>
      </c>
      <c r="AH38">
        <v>450</v>
      </c>
      <c r="AI38">
        <v>483</v>
      </c>
    </row>
    <row r="39" spans="1:35" x14ac:dyDescent="0.45">
      <c r="A39">
        <v>485</v>
      </c>
      <c r="B39">
        <v>460</v>
      </c>
      <c r="C39">
        <v>484</v>
      </c>
      <c r="D39">
        <v>460</v>
      </c>
      <c r="E39">
        <v>493</v>
      </c>
      <c r="F39">
        <v>446</v>
      </c>
      <c r="G39">
        <v>484</v>
      </c>
      <c r="H39">
        <v>460</v>
      </c>
      <c r="I39">
        <v>487</v>
      </c>
      <c r="J39">
        <v>460</v>
      </c>
      <c r="K39">
        <v>479</v>
      </c>
      <c r="L39">
        <v>465</v>
      </c>
      <c r="M39">
        <v>483</v>
      </c>
      <c r="N39">
        <v>465</v>
      </c>
      <c r="O39">
        <v>474</v>
      </c>
      <c r="P39">
        <v>453</v>
      </c>
      <c r="Q39">
        <v>491</v>
      </c>
      <c r="R39">
        <v>465</v>
      </c>
      <c r="S39">
        <v>490</v>
      </c>
      <c r="T39">
        <v>465</v>
      </c>
      <c r="U39">
        <v>486</v>
      </c>
      <c r="V39">
        <v>431</v>
      </c>
      <c r="W39">
        <v>483</v>
      </c>
      <c r="X39">
        <v>482</v>
      </c>
      <c r="Y39">
        <v>431</v>
      </c>
      <c r="Z39">
        <v>483</v>
      </c>
      <c r="AA39">
        <v>486</v>
      </c>
      <c r="AB39">
        <v>442</v>
      </c>
      <c r="AC39">
        <v>484</v>
      </c>
      <c r="AD39">
        <v>488</v>
      </c>
      <c r="AE39">
        <v>431</v>
      </c>
      <c r="AF39">
        <v>483</v>
      </c>
      <c r="AG39">
        <v>488</v>
      </c>
      <c r="AH39">
        <v>431</v>
      </c>
      <c r="AI39">
        <v>483</v>
      </c>
    </row>
    <row r="40" spans="1:35" x14ac:dyDescent="0.45">
      <c r="A40">
        <v>487</v>
      </c>
      <c r="B40">
        <v>465</v>
      </c>
      <c r="C40">
        <v>484</v>
      </c>
      <c r="D40">
        <v>465</v>
      </c>
      <c r="E40">
        <v>490</v>
      </c>
      <c r="F40">
        <v>461</v>
      </c>
      <c r="G40">
        <v>488</v>
      </c>
      <c r="H40">
        <v>465</v>
      </c>
      <c r="I40">
        <v>485</v>
      </c>
      <c r="J40">
        <v>465</v>
      </c>
      <c r="K40">
        <v>479</v>
      </c>
      <c r="L40">
        <v>466</v>
      </c>
      <c r="M40">
        <v>476</v>
      </c>
      <c r="N40">
        <v>466</v>
      </c>
      <c r="O40">
        <v>478</v>
      </c>
      <c r="P40">
        <v>463</v>
      </c>
      <c r="Q40">
        <v>486</v>
      </c>
      <c r="R40">
        <v>466</v>
      </c>
      <c r="S40">
        <v>487</v>
      </c>
      <c r="T40">
        <v>466</v>
      </c>
      <c r="U40">
        <v>482</v>
      </c>
      <c r="V40">
        <v>438</v>
      </c>
      <c r="W40">
        <v>484</v>
      </c>
      <c r="X40">
        <v>482</v>
      </c>
      <c r="Y40">
        <v>438</v>
      </c>
      <c r="Z40">
        <v>484</v>
      </c>
      <c r="AA40">
        <v>491</v>
      </c>
      <c r="AB40">
        <v>461</v>
      </c>
      <c r="AC40">
        <v>486</v>
      </c>
      <c r="AD40">
        <v>486</v>
      </c>
      <c r="AE40">
        <v>438</v>
      </c>
      <c r="AF40">
        <v>484</v>
      </c>
      <c r="AG40">
        <v>486</v>
      </c>
      <c r="AH40">
        <v>438</v>
      </c>
      <c r="AI40">
        <v>484</v>
      </c>
    </row>
    <row r="41" spans="1:35" x14ac:dyDescent="0.45">
      <c r="A41">
        <v>482</v>
      </c>
      <c r="B41">
        <v>460</v>
      </c>
      <c r="C41">
        <v>483</v>
      </c>
      <c r="D41">
        <v>460</v>
      </c>
      <c r="E41">
        <v>493</v>
      </c>
      <c r="F41">
        <v>458</v>
      </c>
      <c r="G41">
        <v>487</v>
      </c>
      <c r="H41">
        <v>460</v>
      </c>
      <c r="I41">
        <v>487</v>
      </c>
      <c r="J41">
        <v>460</v>
      </c>
      <c r="K41">
        <v>489</v>
      </c>
      <c r="L41">
        <v>463</v>
      </c>
      <c r="M41">
        <v>482</v>
      </c>
      <c r="N41">
        <v>457</v>
      </c>
      <c r="O41">
        <v>481</v>
      </c>
      <c r="P41">
        <v>456</v>
      </c>
      <c r="Q41">
        <v>481</v>
      </c>
      <c r="R41">
        <v>463</v>
      </c>
      <c r="S41">
        <v>487</v>
      </c>
      <c r="T41">
        <v>463</v>
      </c>
      <c r="U41">
        <v>483</v>
      </c>
      <c r="V41">
        <v>446</v>
      </c>
      <c r="W41">
        <v>483</v>
      </c>
      <c r="X41">
        <v>480</v>
      </c>
      <c r="Y41">
        <v>446</v>
      </c>
      <c r="Z41">
        <v>483</v>
      </c>
      <c r="AA41">
        <v>484</v>
      </c>
      <c r="AB41">
        <v>439</v>
      </c>
      <c r="AC41">
        <v>484</v>
      </c>
      <c r="AD41">
        <v>478</v>
      </c>
      <c r="AE41">
        <v>446</v>
      </c>
      <c r="AF41">
        <v>483</v>
      </c>
      <c r="AG41">
        <v>478</v>
      </c>
      <c r="AH41">
        <v>446</v>
      </c>
      <c r="AI41">
        <v>483</v>
      </c>
    </row>
    <row r="42" spans="1:35" x14ac:dyDescent="0.45">
      <c r="A42">
        <v>488</v>
      </c>
      <c r="B42">
        <v>450</v>
      </c>
      <c r="C42">
        <v>485</v>
      </c>
      <c r="D42">
        <v>450</v>
      </c>
      <c r="E42">
        <v>482</v>
      </c>
      <c r="F42">
        <v>470</v>
      </c>
      <c r="G42">
        <v>487</v>
      </c>
      <c r="H42">
        <v>450</v>
      </c>
      <c r="I42">
        <v>483</v>
      </c>
      <c r="J42">
        <v>450</v>
      </c>
      <c r="K42">
        <v>481</v>
      </c>
      <c r="L42">
        <v>464</v>
      </c>
      <c r="M42">
        <v>492</v>
      </c>
      <c r="N42">
        <v>464</v>
      </c>
      <c r="O42">
        <v>479</v>
      </c>
      <c r="P42">
        <v>461</v>
      </c>
      <c r="Q42">
        <v>487</v>
      </c>
      <c r="R42">
        <v>464</v>
      </c>
      <c r="S42">
        <v>488</v>
      </c>
      <c r="T42">
        <v>464</v>
      </c>
      <c r="U42">
        <v>481</v>
      </c>
      <c r="V42">
        <v>458</v>
      </c>
      <c r="W42">
        <v>484</v>
      </c>
      <c r="X42">
        <v>484</v>
      </c>
      <c r="Y42">
        <v>458</v>
      </c>
      <c r="Z42">
        <v>484</v>
      </c>
      <c r="AA42">
        <v>481</v>
      </c>
      <c r="AB42">
        <v>466</v>
      </c>
      <c r="AC42">
        <v>484</v>
      </c>
      <c r="AD42">
        <v>479</v>
      </c>
      <c r="AE42">
        <v>458</v>
      </c>
      <c r="AF42">
        <v>484</v>
      </c>
      <c r="AG42">
        <v>479</v>
      </c>
      <c r="AH42">
        <v>458</v>
      </c>
      <c r="AI42">
        <v>484</v>
      </c>
    </row>
    <row r="43" spans="1:35" x14ac:dyDescent="0.45">
      <c r="A43">
        <v>486</v>
      </c>
      <c r="B43">
        <v>441</v>
      </c>
      <c r="C43">
        <v>485</v>
      </c>
      <c r="D43">
        <v>441</v>
      </c>
      <c r="E43">
        <v>491</v>
      </c>
      <c r="F43">
        <v>457</v>
      </c>
      <c r="G43">
        <v>484</v>
      </c>
      <c r="H43">
        <v>441</v>
      </c>
      <c r="I43">
        <v>484</v>
      </c>
      <c r="J43">
        <v>441</v>
      </c>
      <c r="K43">
        <v>485</v>
      </c>
      <c r="L43">
        <v>461</v>
      </c>
      <c r="M43">
        <v>484</v>
      </c>
      <c r="N43">
        <v>461</v>
      </c>
      <c r="O43">
        <v>477</v>
      </c>
      <c r="P43">
        <v>451</v>
      </c>
      <c r="Q43">
        <v>494</v>
      </c>
      <c r="R43">
        <v>461</v>
      </c>
      <c r="S43">
        <v>492</v>
      </c>
      <c r="T43">
        <v>461</v>
      </c>
      <c r="U43">
        <v>488</v>
      </c>
      <c r="V43">
        <v>438</v>
      </c>
      <c r="W43">
        <v>484</v>
      </c>
      <c r="X43">
        <v>487</v>
      </c>
      <c r="Y43">
        <v>438</v>
      </c>
      <c r="Z43">
        <v>484</v>
      </c>
      <c r="AA43">
        <v>487</v>
      </c>
      <c r="AB43">
        <v>439</v>
      </c>
      <c r="AC43">
        <v>485</v>
      </c>
      <c r="AD43">
        <v>492</v>
      </c>
      <c r="AE43">
        <v>438</v>
      </c>
      <c r="AF43">
        <v>484</v>
      </c>
      <c r="AG43">
        <v>492</v>
      </c>
      <c r="AH43">
        <v>438</v>
      </c>
      <c r="AI43">
        <v>484</v>
      </c>
    </row>
    <row r="44" spans="1:35" x14ac:dyDescent="0.45">
      <c r="A44">
        <v>482</v>
      </c>
      <c r="B44">
        <v>475</v>
      </c>
      <c r="C44">
        <v>485</v>
      </c>
      <c r="D44">
        <v>475</v>
      </c>
      <c r="E44">
        <v>494</v>
      </c>
      <c r="F44">
        <v>465</v>
      </c>
      <c r="G44">
        <v>481</v>
      </c>
      <c r="H44">
        <v>475</v>
      </c>
      <c r="I44">
        <v>487</v>
      </c>
      <c r="J44">
        <v>475</v>
      </c>
      <c r="K44">
        <v>481</v>
      </c>
      <c r="L44">
        <v>472</v>
      </c>
      <c r="M44">
        <v>484</v>
      </c>
      <c r="N44">
        <v>472</v>
      </c>
      <c r="O44">
        <v>478</v>
      </c>
      <c r="P44">
        <v>473</v>
      </c>
      <c r="Q44">
        <v>488</v>
      </c>
      <c r="R44">
        <v>472</v>
      </c>
      <c r="S44">
        <v>484</v>
      </c>
      <c r="T44">
        <v>472</v>
      </c>
      <c r="U44">
        <v>489</v>
      </c>
      <c r="V44">
        <v>465</v>
      </c>
      <c r="W44">
        <v>486</v>
      </c>
      <c r="X44">
        <v>489</v>
      </c>
      <c r="Y44">
        <v>465</v>
      </c>
      <c r="Z44">
        <v>486</v>
      </c>
      <c r="AA44">
        <v>486</v>
      </c>
      <c r="AB44">
        <v>467</v>
      </c>
      <c r="AC44">
        <v>485</v>
      </c>
      <c r="AD44">
        <v>489</v>
      </c>
      <c r="AE44">
        <v>465</v>
      </c>
      <c r="AF44">
        <v>486</v>
      </c>
      <c r="AG44">
        <v>489</v>
      </c>
      <c r="AH44">
        <v>465</v>
      </c>
      <c r="AI44">
        <v>486</v>
      </c>
    </row>
    <row r="45" spans="1:35" x14ac:dyDescent="0.45">
      <c r="A45">
        <v>492</v>
      </c>
      <c r="B45">
        <v>464</v>
      </c>
      <c r="C45">
        <v>485</v>
      </c>
      <c r="D45">
        <v>464</v>
      </c>
      <c r="E45">
        <v>492</v>
      </c>
      <c r="F45">
        <v>464</v>
      </c>
      <c r="G45">
        <v>487</v>
      </c>
      <c r="H45">
        <v>464</v>
      </c>
      <c r="I45">
        <v>481</v>
      </c>
      <c r="J45">
        <v>464</v>
      </c>
      <c r="K45">
        <v>482</v>
      </c>
      <c r="L45">
        <v>455</v>
      </c>
      <c r="M45">
        <v>484</v>
      </c>
      <c r="N45">
        <v>455</v>
      </c>
      <c r="O45">
        <v>483</v>
      </c>
      <c r="P45">
        <v>449</v>
      </c>
      <c r="Q45">
        <v>490</v>
      </c>
      <c r="R45">
        <v>455</v>
      </c>
      <c r="S45">
        <v>482</v>
      </c>
      <c r="T45">
        <v>455</v>
      </c>
      <c r="U45">
        <v>485</v>
      </c>
      <c r="V45">
        <v>442</v>
      </c>
      <c r="W45">
        <v>485</v>
      </c>
      <c r="X45">
        <v>481</v>
      </c>
      <c r="Y45">
        <v>442</v>
      </c>
      <c r="Z45">
        <v>485</v>
      </c>
      <c r="AA45">
        <v>490</v>
      </c>
      <c r="AB45">
        <v>436</v>
      </c>
      <c r="AC45">
        <v>484</v>
      </c>
      <c r="AD45">
        <v>484</v>
      </c>
      <c r="AE45">
        <v>442</v>
      </c>
      <c r="AF45">
        <v>485</v>
      </c>
      <c r="AG45">
        <v>484</v>
      </c>
      <c r="AH45">
        <v>442</v>
      </c>
      <c r="AI45">
        <v>485</v>
      </c>
    </row>
    <row r="46" spans="1:35" x14ac:dyDescent="0.45">
      <c r="A46">
        <v>480</v>
      </c>
      <c r="B46">
        <v>477</v>
      </c>
      <c r="C46">
        <v>490</v>
      </c>
      <c r="D46">
        <v>477</v>
      </c>
      <c r="E46">
        <v>490</v>
      </c>
      <c r="F46">
        <v>472</v>
      </c>
      <c r="G46">
        <v>487</v>
      </c>
      <c r="H46">
        <v>477</v>
      </c>
      <c r="I46">
        <v>485</v>
      </c>
      <c r="J46">
        <v>477</v>
      </c>
      <c r="K46">
        <v>485</v>
      </c>
      <c r="L46">
        <v>474</v>
      </c>
      <c r="M46">
        <v>479</v>
      </c>
      <c r="N46">
        <v>474</v>
      </c>
      <c r="O46">
        <v>476</v>
      </c>
      <c r="P46">
        <v>471</v>
      </c>
      <c r="Q46">
        <v>494</v>
      </c>
      <c r="R46">
        <v>474</v>
      </c>
      <c r="S46">
        <v>487</v>
      </c>
      <c r="T46">
        <v>474</v>
      </c>
      <c r="U46">
        <v>486</v>
      </c>
      <c r="V46">
        <v>475</v>
      </c>
      <c r="W46">
        <v>484</v>
      </c>
      <c r="X46">
        <v>486</v>
      </c>
      <c r="Y46">
        <v>475</v>
      </c>
      <c r="Z46">
        <v>484</v>
      </c>
      <c r="AA46">
        <v>486</v>
      </c>
      <c r="AB46">
        <v>469</v>
      </c>
      <c r="AC46">
        <v>485</v>
      </c>
      <c r="AD46">
        <v>483</v>
      </c>
      <c r="AE46">
        <v>475</v>
      </c>
      <c r="AF46">
        <v>484</v>
      </c>
      <c r="AG46">
        <v>483</v>
      </c>
      <c r="AH46">
        <v>475</v>
      </c>
      <c r="AI46">
        <v>484</v>
      </c>
    </row>
    <row r="47" spans="1:35" x14ac:dyDescent="0.45">
      <c r="A47">
        <v>485</v>
      </c>
      <c r="B47">
        <v>470</v>
      </c>
      <c r="C47">
        <v>484</v>
      </c>
      <c r="D47">
        <v>469</v>
      </c>
      <c r="E47">
        <v>484</v>
      </c>
      <c r="F47">
        <v>479</v>
      </c>
      <c r="G47">
        <v>480</v>
      </c>
      <c r="H47">
        <v>470</v>
      </c>
      <c r="I47">
        <v>487</v>
      </c>
      <c r="J47">
        <v>470</v>
      </c>
      <c r="K47">
        <v>473</v>
      </c>
      <c r="L47">
        <v>484</v>
      </c>
      <c r="M47">
        <v>485</v>
      </c>
      <c r="N47">
        <v>484</v>
      </c>
      <c r="O47">
        <v>480</v>
      </c>
      <c r="P47">
        <v>483</v>
      </c>
      <c r="Q47">
        <v>485</v>
      </c>
      <c r="R47">
        <v>484</v>
      </c>
      <c r="S47">
        <v>487</v>
      </c>
      <c r="T47">
        <v>484</v>
      </c>
      <c r="U47">
        <v>477</v>
      </c>
      <c r="V47">
        <v>476</v>
      </c>
      <c r="W47">
        <v>485</v>
      </c>
      <c r="X47">
        <v>480</v>
      </c>
      <c r="Y47">
        <v>476</v>
      </c>
      <c r="Z47">
        <v>485</v>
      </c>
      <c r="AA47">
        <v>480</v>
      </c>
      <c r="AB47">
        <v>461</v>
      </c>
      <c r="AC47">
        <v>485</v>
      </c>
      <c r="AD47">
        <v>486</v>
      </c>
      <c r="AE47">
        <v>476</v>
      </c>
      <c r="AF47">
        <v>485</v>
      </c>
      <c r="AG47">
        <v>486</v>
      </c>
      <c r="AH47">
        <v>476</v>
      </c>
      <c r="AI47">
        <v>485</v>
      </c>
    </row>
    <row r="48" spans="1:35" x14ac:dyDescent="0.45">
      <c r="A48">
        <v>485</v>
      </c>
      <c r="B48">
        <v>457</v>
      </c>
      <c r="C48">
        <v>487</v>
      </c>
      <c r="D48">
        <v>457</v>
      </c>
      <c r="E48">
        <v>484</v>
      </c>
      <c r="F48">
        <v>461</v>
      </c>
      <c r="G48">
        <v>482</v>
      </c>
      <c r="H48">
        <v>457</v>
      </c>
      <c r="I48">
        <v>487</v>
      </c>
      <c r="J48">
        <v>457</v>
      </c>
      <c r="K48">
        <v>478</v>
      </c>
      <c r="L48">
        <v>458</v>
      </c>
      <c r="M48">
        <v>480</v>
      </c>
      <c r="N48">
        <v>458</v>
      </c>
      <c r="O48">
        <v>486</v>
      </c>
      <c r="P48">
        <v>437</v>
      </c>
      <c r="Q48">
        <v>485</v>
      </c>
      <c r="R48">
        <v>459</v>
      </c>
      <c r="S48">
        <v>483</v>
      </c>
      <c r="T48">
        <v>459</v>
      </c>
      <c r="U48">
        <v>479</v>
      </c>
      <c r="V48">
        <v>427</v>
      </c>
      <c r="W48">
        <v>485</v>
      </c>
      <c r="X48">
        <v>483</v>
      </c>
      <c r="Y48">
        <v>427</v>
      </c>
      <c r="Z48">
        <v>485</v>
      </c>
      <c r="AA48">
        <v>485</v>
      </c>
      <c r="AB48">
        <v>421</v>
      </c>
      <c r="AC48">
        <v>483</v>
      </c>
      <c r="AD48">
        <v>482</v>
      </c>
      <c r="AE48">
        <v>427</v>
      </c>
      <c r="AF48">
        <v>485</v>
      </c>
      <c r="AG48">
        <v>482</v>
      </c>
      <c r="AH48">
        <v>427</v>
      </c>
      <c r="AI48">
        <v>485</v>
      </c>
    </row>
    <row r="49" spans="1:35" x14ac:dyDescent="0.45">
      <c r="A49">
        <v>491</v>
      </c>
      <c r="B49">
        <v>462</v>
      </c>
      <c r="C49">
        <v>485</v>
      </c>
      <c r="D49">
        <v>462</v>
      </c>
      <c r="E49">
        <v>490</v>
      </c>
      <c r="F49">
        <v>461</v>
      </c>
      <c r="G49">
        <v>486</v>
      </c>
      <c r="H49">
        <v>462</v>
      </c>
      <c r="I49">
        <v>487</v>
      </c>
      <c r="J49">
        <v>462</v>
      </c>
      <c r="K49">
        <v>487</v>
      </c>
      <c r="L49">
        <v>469</v>
      </c>
      <c r="M49">
        <v>481</v>
      </c>
      <c r="N49">
        <v>469</v>
      </c>
      <c r="O49">
        <v>481</v>
      </c>
      <c r="P49">
        <v>470</v>
      </c>
      <c r="Q49">
        <v>486</v>
      </c>
      <c r="R49">
        <v>469</v>
      </c>
      <c r="S49">
        <v>484</v>
      </c>
      <c r="T49">
        <v>469</v>
      </c>
      <c r="U49">
        <v>490</v>
      </c>
      <c r="V49">
        <v>463</v>
      </c>
      <c r="W49">
        <v>485</v>
      </c>
      <c r="X49">
        <v>490</v>
      </c>
      <c r="Y49">
        <v>463</v>
      </c>
      <c r="Z49">
        <v>485</v>
      </c>
      <c r="AA49">
        <v>491</v>
      </c>
      <c r="AB49">
        <v>464</v>
      </c>
      <c r="AC49">
        <v>485</v>
      </c>
      <c r="AD49">
        <v>481</v>
      </c>
      <c r="AE49">
        <v>463</v>
      </c>
      <c r="AF49">
        <v>485</v>
      </c>
      <c r="AG49">
        <v>481</v>
      </c>
      <c r="AH49">
        <v>463</v>
      </c>
      <c r="AI49">
        <v>485</v>
      </c>
    </row>
    <row r="50" spans="1:35" x14ac:dyDescent="0.45">
      <c r="A50">
        <v>488</v>
      </c>
      <c r="B50">
        <v>464</v>
      </c>
      <c r="C50">
        <v>487</v>
      </c>
      <c r="D50">
        <v>464</v>
      </c>
      <c r="E50">
        <v>494</v>
      </c>
      <c r="F50">
        <v>473</v>
      </c>
      <c r="G50">
        <v>484</v>
      </c>
      <c r="H50">
        <v>464</v>
      </c>
      <c r="I50">
        <v>481</v>
      </c>
      <c r="J50">
        <v>464</v>
      </c>
      <c r="K50">
        <v>476</v>
      </c>
      <c r="L50">
        <v>464</v>
      </c>
      <c r="M50">
        <v>484</v>
      </c>
      <c r="N50">
        <v>464</v>
      </c>
      <c r="O50">
        <v>485</v>
      </c>
      <c r="P50">
        <v>460</v>
      </c>
      <c r="Q50">
        <v>484</v>
      </c>
      <c r="R50">
        <v>464</v>
      </c>
      <c r="S50">
        <v>483</v>
      </c>
      <c r="T50">
        <v>464</v>
      </c>
      <c r="U50">
        <v>480</v>
      </c>
      <c r="V50">
        <v>461</v>
      </c>
      <c r="W50">
        <v>486</v>
      </c>
      <c r="X50">
        <v>480</v>
      </c>
      <c r="Y50">
        <v>461</v>
      </c>
      <c r="Z50">
        <v>486</v>
      </c>
      <c r="AA50">
        <v>490</v>
      </c>
      <c r="AB50">
        <v>464</v>
      </c>
      <c r="AC50">
        <v>482</v>
      </c>
      <c r="AD50">
        <v>483</v>
      </c>
      <c r="AE50">
        <v>461</v>
      </c>
      <c r="AF50">
        <v>486</v>
      </c>
      <c r="AG50">
        <v>483</v>
      </c>
      <c r="AH50">
        <v>461</v>
      </c>
      <c r="AI50">
        <v>486</v>
      </c>
    </row>
    <row r="51" spans="1:35" x14ac:dyDescent="0.45">
      <c r="A51">
        <v>484</v>
      </c>
      <c r="B51">
        <v>445</v>
      </c>
      <c r="C51">
        <v>493</v>
      </c>
      <c r="D51">
        <v>445</v>
      </c>
      <c r="E51">
        <v>488</v>
      </c>
      <c r="F51">
        <v>437</v>
      </c>
      <c r="G51">
        <v>484</v>
      </c>
      <c r="H51">
        <v>449</v>
      </c>
      <c r="I51">
        <v>487</v>
      </c>
      <c r="J51">
        <v>449</v>
      </c>
      <c r="K51">
        <v>477</v>
      </c>
      <c r="L51">
        <v>459</v>
      </c>
      <c r="M51">
        <v>479</v>
      </c>
      <c r="N51">
        <v>465</v>
      </c>
      <c r="O51">
        <v>489</v>
      </c>
      <c r="P51">
        <v>456</v>
      </c>
      <c r="Q51">
        <v>492</v>
      </c>
      <c r="R51">
        <v>459</v>
      </c>
      <c r="S51">
        <v>496</v>
      </c>
      <c r="T51">
        <v>459</v>
      </c>
      <c r="U51">
        <v>482</v>
      </c>
      <c r="V51">
        <v>429</v>
      </c>
      <c r="W51">
        <v>486</v>
      </c>
      <c r="X51">
        <v>481</v>
      </c>
      <c r="Y51">
        <v>429</v>
      </c>
      <c r="Z51">
        <v>486</v>
      </c>
      <c r="AA51">
        <v>486</v>
      </c>
      <c r="AB51">
        <v>431</v>
      </c>
      <c r="AC51">
        <v>485</v>
      </c>
      <c r="AD51">
        <v>485</v>
      </c>
      <c r="AE51">
        <v>429</v>
      </c>
      <c r="AF51">
        <v>486</v>
      </c>
      <c r="AG51">
        <v>485</v>
      </c>
      <c r="AH51">
        <v>429</v>
      </c>
      <c r="AI51">
        <v>486</v>
      </c>
    </row>
    <row r="52" spans="1:35" x14ac:dyDescent="0.45">
      <c r="A52">
        <v>487</v>
      </c>
      <c r="B52">
        <v>468</v>
      </c>
      <c r="C52">
        <v>488</v>
      </c>
      <c r="D52">
        <v>468</v>
      </c>
      <c r="E52">
        <v>494</v>
      </c>
      <c r="F52">
        <v>460</v>
      </c>
      <c r="G52">
        <v>489</v>
      </c>
      <c r="H52">
        <v>468</v>
      </c>
      <c r="I52">
        <v>491</v>
      </c>
      <c r="J52">
        <v>468</v>
      </c>
      <c r="K52">
        <v>476</v>
      </c>
      <c r="L52">
        <v>456</v>
      </c>
      <c r="M52">
        <v>474</v>
      </c>
      <c r="N52">
        <v>456</v>
      </c>
      <c r="O52">
        <v>487</v>
      </c>
      <c r="P52">
        <v>467</v>
      </c>
      <c r="Q52">
        <v>485</v>
      </c>
      <c r="R52">
        <v>456</v>
      </c>
      <c r="S52">
        <v>485</v>
      </c>
      <c r="T52">
        <v>456</v>
      </c>
      <c r="U52">
        <v>478</v>
      </c>
      <c r="V52">
        <v>461</v>
      </c>
      <c r="W52">
        <v>485</v>
      </c>
      <c r="X52">
        <v>484</v>
      </c>
      <c r="Y52">
        <v>461</v>
      </c>
      <c r="Z52">
        <v>485</v>
      </c>
      <c r="AA52">
        <v>485</v>
      </c>
      <c r="AB52">
        <v>477</v>
      </c>
      <c r="AC52">
        <v>485</v>
      </c>
      <c r="AD52">
        <v>487</v>
      </c>
      <c r="AE52">
        <v>461</v>
      </c>
      <c r="AF52">
        <v>485</v>
      </c>
      <c r="AG52">
        <v>487</v>
      </c>
      <c r="AH52">
        <v>461</v>
      </c>
      <c r="AI52">
        <v>485</v>
      </c>
    </row>
    <row r="53" spans="1:35" x14ac:dyDescent="0.45">
      <c r="A53">
        <v>484</v>
      </c>
      <c r="B53">
        <v>468</v>
      </c>
      <c r="C53">
        <v>482</v>
      </c>
      <c r="D53">
        <v>468</v>
      </c>
      <c r="E53">
        <v>489</v>
      </c>
      <c r="F53">
        <v>467</v>
      </c>
      <c r="G53">
        <v>487</v>
      </c>
      <c r="H53">
        <v>468</v>
      </c>
      <c r="I53">
        <v>492</v>
      </c>
      <c r="J53">
        <v>468</v>
      </c>
      <c r="K53">
        <v>484</v>
      </c>
      <c r="L53">
        <v>475</v>
      </c>
      <c r="M53">
        <v>485</v>
      </c>
      <c r="N53">
        <v>475</v>
      </c>
      <c r="O53">
        <v>476</v>
      </c>
      <c r="P53">
        <v>471</v>
      </c>
      <c r="Q53">
        <v>492</v>
      </c>
      <c r="R53">
        <v>475</v>
      </c>
      <c r="S53">
        <v>490</v>
      </c>
      <c r="T53">
        <v>475</v>
      </c>
      <c r="U53">
        <v>477</v>
      </c>
      <c r="V53">
        <v>451</v>
      </c>
      <c r="W53">
        <v>486</v>
      </c>
      <c r="X53">
        <v>477</v>
      </c>
      <c r="Y53">
        <v>451</v>
      </c>
      <c r="Z53">
        <v>486</v>
      </c>
      <c r="AA53">
        <v>478</v>
      </c>
      <c r="AB53">
        <v>453</v>
      </c>
      <c r="AC53">
        <v>484</v>
      </c>
      <c r="AD53">
        <v>486</v>
      </c>
      <c r="AE53">
        <v>451</v>
      </c>
      <c r="AF53">
        <v>486</v>
      </c>
      <c r="AG53">
        <v>486</v>
      </c>
      <c r="AH53">
        <v>451</v>
      </c>
      <c r="AI53">
        <v>486</v>
      </c>
    </row>
    <row r="54" spans="1:35" x14ac:dyDescent="0.45">
      <c r="A54">
        <v>486</v>
      </c>
      <c r="B54">
        <v>451</v>
      </c>
      <c r="C54">
        <v>475</v>
      </c>
      <c r="D54">
        <v>451</v>
      </c>
      <c r="E54">
        <v>490</v>
      </c>
      <c r="F54">
        <v>449</v>
      </c>
      <c r="G54">
        <v>487</v>
      </c>
      <c r="H54">
        <v>451</v>
      </c>
      <c r="I54">
        <v>485</v>
      </c>
      <c r="J54">
        <v>451</v>
      </c>
      <c r="K54">
        <v>477</v>
      </c>
      <c r="L54">
        <v>466</v>
      </c>
      <c r="M54">
        <v>478</v>
      </c>
      <c r="N54">
        <v>466</v>
      </c>
      <c r="O54">
        <v>480</v>
      </c>
      <c r="P54">
        <v>452</v>
      </c>
      <c r="Q54">
        <v>487</v>
      </c>
      <c r="R54">
        <v>466</v>
      </c>
      <c r="S54">
        <v>488</v>
      </c>
      <c r="T54">
        <v>466</v>
      </c>
      <c r="U54">
        <v>488</v>
      </c>
      <c r="V54">
        <v>418</v>
      </c>
      <c r="W54">
        <v>486</v>
      </c>
      <c r="X54">
        <v>487</v>
      </c>
      <c r="Y54">
        <v>418</v>
      </c>
      <c r="Z54">
        <v>486</v>
      </c>
      <c r="AA54">
        <v>486</v>
      </c>
      <c r="AB54">
        <v>418</v>
      </c>
      <c r="AC54">
        <v>484</v>
      </c>
      <c r="AD54">
        <v>476</v>
      </c>
      <c r="AE54">
        <v>418</v>
      </c>
      <c r="AF54">
        <v>486</v>
      </c>
      <c r="AG54">
        <v>476</v>
      </c>
      <c r="AH54">
        <v>418</v>
      </c>
      <c r="AI54">
        <v>486</v>
      </c>
    </row>
    <row r="55" spans="1:35" x14ac:dyDescent="0.45">
      <c r="A55">
        <v>489</v>
      </c>
      <c r="B55">
        <v>453</v>
      </c>
      <c r="C55">
        <v>483</v>
      </c>
      <c r="D55">
        <v>453</v>
      </c>
      <c r="E55">
        <v>490</v>
      </c>
      <c r="F55">
        <v>450</v>
      </c>
      <c r="G55">
        <v>482</v>
      </c>
      <c r="H55">
        <v>453</v>
      </c>
      <c r="I55">
        <v>484</v>
      </c>
      <c r="J55">
        <v>453</v>
      </c>
      <c r="K55">
        <v>483</v>
      </c>
      <c r="L55">
        <v>451</v>
      </c>
      <c r="M55">
        <v>485</v>
      </c>
      <c r="N55">
        <v>453</v>
      </c>
      <c r="O55">
        <v>483</v>
      </c>
      <c r="P55">
        <v>441</v>
      </c>
      <c r="Q55">
        <v>494</v>
      </c>
      <c r="R55">
        <v>451</v>
      </c>
      <c r="S55">
        <v>496</v>
      </c>
      <c r="T55">
        <v>451</v>
      </c>
      <c r="U55">
        <v>483</v>
      </c>
      <c r="V55">
        <v>430</v>
      </c>
      <c r="W55">
        <v>485</v>
      </c>
      <c r="X55">
        <v>486</v>
      </c>
      <c r="Y55">
        <v>430</v>
      </c>
      <c r="Z55">
        <v>485</v>
      </c>
      <c r="AA55">
        <v>486</v>
      </c>
      <c r="AB55">
        <v>445</v>
      </c>
      <c r="AC55">
        <v>484</v>
      </c>
      <c r="AD55">
        <v>489</v>
      </c>
      <c r="AE55">
        <v>430</v>
      </c>
      <c r="AF55">
        <v>485</v>
      </c>
      <c r="AG55">
        <v>489</v>
      </c>
      <c r="AH55">
        <v>430</v>
      </c>
      <c r="AI55">
        <v>485</v>
      </c>
    </row>
    <row r="56" spans="1:35" x14ac:dyDescent="0.45">
      <c r="A56">
        <v>485</v>
      </c>
      <c r="B56">
        <v>458</v>
      </c>
      <c r="C56">
        <v>488</v>
      </c>
      <c r="D56">
        <v>458</v>
      </c>
      <c r="E56">
        <v>494</v>
      </c>
      <c r="F56">
        <v>464</v>
      </c>
      <c r="G56">
        <v>489</v>
      </c>
      <c r="H56">
        <v>458</v>
      </c>
      <c r="I56">
        <v>483</v>
      </c>
      <c r="J56">
        <v>458</v>
      </c>
      <c r="K56">
        <v>480</v>
      </c>
      <c r="L56">
        <v>468</v>
      </c>
      <c r="M56">
        <v>481</v>
      </c>
      <c r="N56">
        <v>468</v>
      </c>
      <c r="O56">
        <v>487</v>
      </c>
      <c r="P56">
        <v>460</v>
      </c>
      <c r="Q56">
        <v>487</v>
      </c>
      <c r="R56">
        <v>468</v>
      </c>
      <c r="S56">
        <v>490</v>
      </c>
      <c r="T56">
        <v>468</v>
      </c>
      <c r="U56">
        <v>482</v>
      </c>
      <c r="V56">
        <v>471</v>
      </c>
      <c r="W56">
        <v>484</v>
      </c>
      <c r="X56">
        <v>474</v>
      </c>
      <c r="Y56">
        <v>471</v>
      </c>
      <c r="Z56">
        <v>484</v>
      </c>
      <c r="AA56">
        <v>484</v>
      </c>
      <c r="AB56">
        <v>447</v>
      </c>
      <c r="AC56">
        <v>484</v>
      </c>
      <c r="AD56">
        <v>489</v>
      </c>
      <c r="AE56">
        <v>471</v>
      </c>
      <c r="AF56">
        <v>484</v>
      </c>
      <c r="AG56">
        <v>489</v>
      </c>
      <c r="AH56">
        <v>471</v>
      </c>
      <c r="AI56">
        <v>484</v>
      </c>
    </row>
    <row r="57" spans="1:35" x14ac:dyDescent="0.45">
      <c r="A57">
        <v>493</v>
      </c>
      <c r="B57">
        <v>464</v>
      </c>
      <c r="C57">
        <v>481</v>
      </c>
      <c r="D57">
        <v>464</v>
      </c>
      <c r="E57">
        <v>487</v>
      </c>
      <c r="F57">
        <v>462</v>
      </c>
      <c r="G57">
        <v>486</v>
      </c>
      <c r="H57">
        <v>464</v>
      </c>
      <c r="I57">
        <v>488</v>
      </c>
      <c r="J57">
        <v>464</v>
      </c>
      <c r="K57">
        <v>479</v>
      </c>
      <c r="L57">
        <v>466</v>
      </c>
      <c r="M57">
        <v>485</v>
      </c>
      <c r="N57">
        <v>466</v>
      </c>
      <c r="O57">
        <v>480</v>
      </c>
      <c r="P57">
        <v>459</v>
      </c>
      <c r="Q57">
        <v>485</v>
      </c>
      <c r="R57">
        <v>466</v>
      </c>
      <c r="S57">
        <v>484</v>
      </c>
      <c r="T57">
        <v>466</v>
      </c>
      <c r="U57">
        <v>482</v>
      </c>
      <c r="V57">
        <v>461</v>
      </c>
      <c r="W57">
        <v>486</v>
      </c>
      <c r="X57">
        <v>482</v>
      </c>
      <c r="Y57">
        <v>461</v>
      </c>
      <c r="Z57">
        <v>486</v>
      </c>
      <c r="AA57">
        <v>490</v>
      </c>
      <c r="AB57">
        <v>448</v>
      </c>
      <c r="AC57">
        <v>484</v>
      </c>
      <c r="AD57">
        <v>486</v>
      </c>
      <c r="AE57">
        <v>461</v>
      </c>
      <c r="AF57">
        <v>486</v>
      </c>
      <c r="AG57">
        <v>486</v>
      </c>
      <c r="AH57">
        <v>461</v>
      </c>
      <c r="AI57">
        <v>486</v>
      </c>
    </row>
    <row r="58" spans="1:35" x14ac:dyDescent="0.45">
      <c r="A58">
        <v>487</v>
      </c>
      <c r="B58">
        <v>472</v>
      </c>
      <c r="C58">
        <v>484</v>
      </c>
      <c r="D58">
        <v>472</v>
      </c>
      <c r="E58">
        <v>490</v>
      </c>
      <c r="F58">
        <v>457</v>
      </c>
      <c r="G58">
        <v>484</v>
      </c>
      <c r="H58">
        <v>472</v>
      </c>
      <c r="I58">
        <v>486</v>
      </c>
      <c r="J58">
        <v>472</v>
      </c>
      <c r="K58">
        <v>479</v>
      </c>
      <c r="L58">
        <v>477</v>
      </c>
      <c r="M58">
        <v>476</v>
      </c>
      <c r="N58">
        <v>477</v>
      </c>
      <c r="O58">
        <v>488</v>
      </c>
      <c r="P58">
        <v>469</v>
      </c>
      <c r="Q58">
        <v>489</v>
      </c>
      <c r="R58">
        <v>477</v>
      </c>
      <c r="S58">
        <v>492</v>
      </c>
      <c r="T58">
        <v>477</v>
      </c>
      <c r="U58">
        <v>479</v>
      </c>
      <c r="V58">
        <v>461</v>
      </c>
      <c r="W58">
        <v>484</v>
      </c>
      <c r="X58">
        <v>474</v>
      </c>
      <c r="Y58">
        <v>461</v>
      </c>
      <c r="Z58">
        <v>484</v>
      </c>
      <c r="AA58">
        <v>488</v>
      </c>
      <c r="AB58">
        <v>453</v>
      </c>
      <c r="AC58">
        <v>484</v>
      </c>
      <c r="AD58">
        <v>484</v>
      </c>
      <c r="AE58">
        <v>461</v>
      </c>
      <c r="AF58">
        <v>484</v>
      </c>
      <c r="AG58">
        <v>484</v>
      </c>
      <c r="AH58">
        <v>461</v>
      </c>
      <c r="AI58">
        <v>484</v>
      </c>
    </row>
    <row r="59" spans="1:35" x14ac:dyDescent="0.45">
      <c r="A59">
        <v>488</v>
      </c>
      <c r="B59">
        <v>466</v>
      </c>
      <c r="C59">
        <v>485</v>
      </c>
      <c r="D59">
        <v>466</v>
      </c>
      <c r="E59">
        <v>496</v>
      </c>
      <c r="F59">
        <v>468</v>
      </c>
      <c r="G59">
        <v>490</v>
      </c>
      <c r="H59">
        <v>466</v>
      </c>
      <c r="I59">
        <v>481</v>
      </c>
      <c r="J59">
        <v>466</v>
      </c>
      <c r="K59">
        <v>484</v>
      </c>
      <c r="L59">
        <v>478</v>
      </c>
      <c r="M59">
        <v>485</v>
      </c>
      <c r="N59">
        <v>478</v>
      </c>
      <c r="O59">
        <v>483</v>
      </c>
      <c r="P59">
        <v>468</v>
      </c>
      <c r="Q59">
        <v>481</v>
      </c>
      <c r="R59">
        <v>478</v>
      </c>
      <c r="S59">
        <v>485</v>
      </c>
      <c r="T59">
        <v>478</v>
      </c>
      <c r="U59">
        <v>490</v>
      </c>
      <c r="V59">
        <v>464</v>
      </c>
      <c r="W59">
        <v>485</v>
      </c>
      <c r="X59">
        <v>482</v>
      </c>
      <c r="Y59">
        <v>464</v>
      </c>
      <c r="Z59">
        <v>485</v>
      </c>
      <c r="AA59">
        <v>488</v>
      </c>
      <c r="AB59">
        <v>462</v>
      </c>
      <c r="AC59">
        <v>484</v>
      </c>
      <c r="AD59">
        <v>485</v>
      </c>
      <c r="AE59">
        <v>464</v>
      </c>
      <c r="AF59">
        <v>485</v>
      </c>
      <c r="AG59">
        <v>485</v>
      </c>
      <c r="AH59">
        <v>464</v>
      </c>
      <c r="AI59">
        <v>485</v>
      </c>
    </row>
    <row r="60" spans="1:35" x14ac:dyDescent="0.45">
      <c r="A60">
        <v>493</v>
      </c>
      <c r="B60">
        <v>459</v>
      </c>
      <c r="C60">
        <v>482</v>
      </c>
      <c r="D60">
        <v>459</v>
      </c>
      <c r="E60">
        <v>487</v>
      </c>
      <c r="F60">
        <v>449</v>
      </c>
      <c r="G60">
        <v>485</v>
      </c>
      <c r="H60">
        <v>460</v>
      </c>
      <c r="I60">
        <v>481</v>
      </c>
      <c r="J60">
        <v>460</v>
      </c>
      <c r="K60">
        <v>476</v>
      </c>
      <c r="L60">
        <v>469</v>
      </c>
      <c r="M60">
        <v>484</v>
      </c>
      <c r="N60">
        <v>462</v>
      </c>
      <c r="O60">
        <v>480</v>
      </c>
      <c r="P60">
        <v>465</v>
      </c>
      <c r="Q60">
        <v>486</v>
      </c>
      <c r="R60">
        <v>469</v>
      </c>
      <c r="S60">
        <v>488</v>
      </c>
      <c r="T60">
        <v>469</v>
      </c>
      <c r="U60">
        <v>486</v>
      </c>
      <c r="V60">
        <v>444</v>
      </c>
      <c r="W60">
        <v>486</v>
      </c>
      <c r="X60">
        <v>477</v>
      </c>
      <c r="Y60">
        <v>444</v>
      </c>
      <c r="Z60">
        <v>486</v>
      </c>
      <c r="AA60">
        <v>483</v>
      </c>
      <c r="AB60">
        <v>438</v>
      </c>
      <c r="AC60">
        <v>484</v>
      </c>
      <c r="AD60">
        <v>484</v>
      </c>
      <c r="AE60">
        <v>444</v>
      </c>
      <c r="AF60">
        <v>486</v>
      </c>
      <c r="AG60">
        <v>484</v>
      </c>
      <c r="AH60">
        <v>444</v>
      </c>
      <c r="AI60">
        <v>486</v>
      </c>
    </row>
    <row r="61" spans="1:35" x14ac:dyDescent="0.45">
      <c r="A61">
        <v>485</v>
      </c>
      <c r="B61">
        <v>460</v>
      </c>
      <c r="C61">
        <v>485</v>
      </c>
      <c r="D61">
        <v>460</v>
      </c>
      <c r="E61">
        <v>488</v>
      </c>
      <c r="F61">
        <v>461</v>
      </c>
      <c r="G61">
        <v>485</v>
      </c>
      <c r="H61">
        <v>460</v>
      </c>
      <c r="I61">
        <v>479</v>
      </c>
      <c r="J61">
        <v>460</v>
      </c>
      <c r="K61">
        <v>483</v>
      </c>
      <c r="L61">
        <v>468</v>
      </c>
      <c r="M61">
        <v>477</v>
      </c>
      <c r="N61">
        <v>468</v>
      </c>
      <c r="O61">
        <v>481</v>
      </c>
      <c r="P61">
        <v>465</v>
      </c>
      <c r="Q61">
        <v>479</v>
      </c>
      <c r="R61">
        <v>468</v>
      </c>
      <c r="S61">
        <v>484</v>
      </c>
      <c r="T61">
        <v>468</v>
      </c>
      <c r="U61">
        <v>485</v>
      </c>
      <c r="V61">
        <v>452</v>
      </c>
      <c r="W61">
        <v>484</v>
      </c>
      <c r="X61">
        <v>485</v>
      </c>
      <c r="Y61">
        <v>452</v>
      </c>
      <c r="Z61">
        <v>484</v>
      </c>
      <c r="AA61">
        <v>485</v>
      </c>
      <c r="AB61">
        <v>456</v>
      </c>
      <c r="AC61">
        <v>484</v>
      </c>
      <c r="AD61">
        <v>486</v>
      </c>
      <c r="AE61">
        <v>452</v>
      </c>
      <c r="AF61">
        <v>484</v>
      </c>
      <c r="AG61">
        <v>486</v>
      </c>
      <c r="AH61">
        <v>452</v>
      </c>
      <c r="AI61">
        <v>484</v>
      </c>
    </row>
    <row r="62" spans="1:35" x14ac:dyDescent="0.45">
      <c r="A62">
        <v>481</v>
      </c>
      <c r="B62">
        <v>461</v>
      </c>
      <c r="C62">
        <v>485</v>
      </c>
      <c r="D62">
        <v>461</v>
      </c>
      <c r="E62">
        <v>490</v>
      </c>
      <c r="F62">
        <v>469</v>
      </c>
      <c r="G62">
        <v>486</v>
      </c>
      <c r="H62">
        <v>461</v>
      </c>
      <c r="I62">
        <v>486</v>
      </c>
      <c r="J62">
        <v>461</v>
      </c>
      <c r="K62">
        <v>473</v>
      </c>
      <c r="L62">
        <v>478</v>
      </c>
      <c r="M62">
        <v>484</v>
      </c>
      <c r="N62">
        <v>478</v>
      </c>
      <c r="O62">
        <v>481</v>
      </c>
      <c r="P62">
        <v>469</v>
      </c>
      <c r="Q62">
        <v>485</v>
      </c>
      <c r="R62">
        <v>478</v>
      </c>
      <c r="S62">
        <v>486</v>
      </c>
      <c r="T62">
        <v>478</v>
      </c>
      <c r="U62">
        <v>487</v>
      </c>
      <c r="V62">
        <v>467</v>
      </c>
      <c r="W62">
        <v>485</v>
      </c>
      <c r="X62">
        <v>478</v>
      </c>
      <c r="Y62">
        <v>467</v>
      </c>
      <c r="Z62">
        <v>485</v>
      </c>
      <c r="AA62">
        <v>489</v>
      </c>
      <c r="AB62">
        <v>467</v>
      </c>
      <c r="AC62">
        <v>486</v>
      </c>
      <c r="AD62">
        <v>482</v>
      </c>
      <c r="AE62">
        <v>467</v>
      </c>
      <c r="AF62">
        <v>485</v>
      </c>
      <c r="AG62">
        <v>482</v>
      </c>
      <c r="AH62">
        <v>467</v>
      </c>
      <c r="AI62">
        <v>485</v>
      </c>
    </row>
    <row r="63" spans="1:35" x14ac:dyDescent="0.45">
      <c r="A63">
        <v>490</v>
      </c>
      <c r="B63">
        <v>478</v>
      </c>
      <c r="C63">
        <v>485</v>
      </c>
      <c r="D63">
        <v>478</v>
      </c>
      <c r="E63">
        <v>489</v>
      </c>
      <c r="F63">
        <v>472</v>
      </c>
      <c r="G63">
        <v>488</v>
      </c>
      <c r="H63">
        <v>478</v>
      </c>
      <c r="I63">
        <v>486</v>
      </c>
      <c r="J63">
        <v>478</v>
      </c>
      <c r="K63">
        <v>484</v>
      </c>
      <c r="L63">
        <v>471</v>
      </c>
      <c r="M63">
        <v>479</v>
      </c>
      <c r="N63">
        <v>471</v>
      </c>
      <c r="O63">
        <v>479</v>
      </c>
      <c r="P63">
        <v>465</v>
      </c>
      <c r="Q63">
        <v>482</v>
      </c>
      <c r="R63">
        <v>471</v>
      </c>
      <c r="S63">
        <v>486</v>
      </c>
      <c r="T63">
        <v>471</v>
      </c>
      <c r="U63">
        <v>487</v>
      </c>
      <c r="V63">
        <v>471</v>
      </c>
      <c r="W63">
        <v>484</v>
      </c>
      <c r="X63">
        <v>487</v>
      </c>
      <c r="Y63">
        <v>471</v>
      </c>
      <c r="Z63">
        <v>484</v>
      </c>
      <c r="AA63">
        <v>487</v>
      </c>
      <c r="AB63">
        <v>462</v>
      </c>
      <c r="AC63">
        <v>486</v>
      </c>
      <c r="AD63">
        <v>482</v>
      </c>
      <c r="AE63">
        <v>471</v>
      </c>
      <c r="AF63">
        <v>484</v>
      </c>
      <c r="AG63">
        <v>482</v>
      </c>
      <c r="AH63">
        <v>471</v>
      </c>
      <c r="AI63">
        <v>484</v>
      </c>
    </row>
    <row r="64" spans="1:35" x14ac:dyDescent="0.45">
      <c r="A64">
        <v>483</v>
      </c>
      <c r="B64">
        <v>462</v>
      </c>
      <c r="C64">
        <v>489</v>
      </c>
      <c r="D64">
        <v>462</v>
      </c>
      <c r="E64">
        <v>484</v>
      </c>
      <c r="F64">
        <v>454</v>
      </c>
      <c r="G64">
        <v>483</v>
      </c>
      <c r="H64">
        <v>462</v>
      </c>
      <c r="I64">
        <v>487</v>
      </c>
      <c r="J64">
        <v>462</v>
      </c>
      <c r="K64">
        <v>478</v>
      </c>
      <c r="L64">
        <v>463</v>
      </c>
      <c r="M64">
        <v>483</v>
      </c>
      <c r="N64">
        <v>463</v>
      </c>
      <c r="O64">
        <v>481</v>
      </c>
      <c r="P64">
        <v>462</v>
      </c>
      <c r="Q64">
        <v>486</v>
      </c>
      <c r="R64">
        <v>463</v>
      </c>
      <c r="S64">
        <v>486</v>
      </c>
      <c r="T64">
        <v>463</v>
      </c>
      <c r="U64">
        <v>485</v>
      </c>
      <c r="V64">
        <v>446</v>
      </c>
      <c r="W64">
        <v>486</v>
      </c>
      <c r="X64">
        <v>484</v>
      </c>
      <c r="Y64">
        <v>446</v>
      </c>
      <c r="Z64">
        <v>486</v>
      </c>
      <c r="AA64">
        <v>482</v>
      </c>
      <c r="AB64">
        <v>433</v>
      </c>
      <c r="AC64">
        <v>485</v>
      </c>
      <c r="AD64">
        <v>485</v>
      </c>
      <c r="AE64">
        <v>446</v>
      </c>
      <c r="AF64">
        <v>486</v>
      </c>
      <c r="AG64">
        <v>485</v>
      </c>
      <c r="AH64">
        <v>446</v>
      </c>
      <c r="AI64">
        <v>486</v>
      </c>
    </row>
    <row r="65" spans="1:35" x14ac:dyDescent="0.45">
      <c r="A65">
        <v>487</v>
      </c>
      <c r="B65">
        <v>464</v>
      </c>
      <c r="C65">
        <v>491</v>
      </c>
      <c r="D65">
        <v>464</v>
      </c>
      <c r="E65">
        <v>493</v>
      </c>
      <c r="F65">
        <v>457</v>
      </c>
      <c r="G65">
        <v>490</v>
      </c>
      <c r="H65">
        <v>464</v>
      </c>
      <c r="I65">
        <v>488</v>
      </c>
      <c r="J65">
        <v>464</v>
      </c>
      <c r="K65">
        <v>486</v>
      </c>
      <c r="L65">
        <v>462</v>
      </c>
      <c r="M65">
        <v>485</v>
      </c>
      <c r="N65">
        <v>462</v>
      </c>
      <c r="O65">
        <v>479</v>
      </c>
      <c r="P65">
        <v>461</v>
      </c>
      <c r="Q65">
        <v>484</v>
      </c>
      <c r="R65">
        <v>462</v>
      </c>
      <c r="S65">
        <v>488</v>
      </c>
      <c r="T65">
        <v>462</v>
      </c>
      <c r="U65">
        <v>477</v>
      </c>
      <c r="V65">
        <v>453</v>
      </c>
      <c r="W65">
        <v>484</v>
      </c>
      <c r="X65">
        <v>483</v>
      </c>
      <c r="Y65">
        <v>453</v>
      </c>
      <c r="Z65">
        <v>484</v>
      </c>
      <c r="AA65">
        <v>483</v>
      </c>
      <c r="AB65">
        <v>459</v>
      </c>
      <c r="AC65">
        <v>485</v>
      </c>
      <c r="AD65">
        <v>491</v>
      </c>
      <c r="AE65">
        <v>453</v>
      </c>
      <c r="AF65">
        <v>484</v>
      </c>
      <c r="AG65">
        <v>491</v>
      </c>
      <c r="AH65">
        <v>453</v>
      </c>
      <c r="AI65">
        <v>484</v>
      </c>
    </row>
    <row r="66" spans="1:35" x14ac:dyDescent="0.45">
      <c r="A66">
        <v>484</v>
      </c>
      <c r="B66">
        <v>439</v>
      </c>
      <c r="C66">
        <v>483</v>
      </c>
      <c r="D66">
        <v>439</v>
      </c>
      <c r="E66">
        <v>488</v>
      </c>
      <c r="F66">
        <v>439</v>
      </c>
      <c r="G66">
        <v>493</v>
      </c>
      <c r="H66">
        <v>439</v>
      </c>
      <c r="I66">
        <v>484</v>
      </c>
      <c r="J66">
        <v>439</v>
      </c>
      <c r="K66">
        <v>488</v>
      </c>
      <c r="L66">
        <v>458</v>
      </c>
      <c r="M66">
        <v>479</v>
      </c>
      <c r="N66">
        <v>458</v>
      </c>
      <c r="O66">
        <v>475</v>
      </c>
      <c r="P66">
        <v>453</v>
      </c>
      <c r="Q66">
        <v>491</v>
      </c>
      <c r="R66">
        <v>458</v>
      </c>
      <c r="S66">
        <v>493</v>
      </c>
      <c r="T66">
        <v>458</v>
      </c>
      <c r="U66">
        <v>481</v>
      </c>
      <c r="V66">
        <v>432</v>
      </c>
      <c r="W66">
        <v>482</v>
      </c>
      <c r="X66">
        <v>482</v>
      </c>
      <c r="Y66">
        <v>432</v>
      </c>
      <c r="Z66">
        <v>482</v>
      </c>
      <c r="AA66">
        <v>478</v>
      </c>
      <c r="AB66">
        <v>433</v>
      </c>
      <c r="AC66">
        <v>484</v>
      </c>
      <c r="AD66">
        <v>487</v>
      </c>
      <c r="AE66">
        <v>432</v>
      </c>
      <c r="AF66">
        <v>482</v>
      </c>
      <c r="AG66">
        <v>487</v>
      </c>
      <c r="AH66">
        <v>432</v>
      </c>
      <c r="AI66">
        <v>482</v>
      </c>
    </row>
    <row r="67" spans="1:35" x14ac:dyDescent="0.45">
      <c r="A67">
        <v>492</v>
      </c>
      <c r="B67">
        <v>462</v>
      </c>
      <c r="C67">
        <v>493</v>
      </c>
      <c r="D67">
        <v>462</v>
      </c>
      <c r="E67">
        <v>493</v>
      </c>
      <c r="F67">
        <v>454</v>
      </c>
      <c r="G67">
        <v>493</v>
      </c>
      <c r="H67">
        <v>462</v>
      </c>
      <c r="I67">
        <v>485</v>
      </c>
      <c r="J67">
        <v>462</v>
      </c>
      <c r="K67">
        <v>482</v>
      </c>
      <c r="L67">
        <v>465</v>
      </c>
      <c r="M67">
        <v>484</v>
      </c>
      <c r="N67">
        <v>465</v>
      </c>
      <c r="O67">
        <v>477</v>
      </c>
      <c r="P67">
        <v>457</v>
      </c>
      <c r="Q67">
        <v>489</v>
      </c>
      <c r="R67">
        <v>465</v>
      </c>
      <c r="S67">
        <v>487</v>
      </c>
      <c r="T67">
        <v>465</v>
      </c>
      <c r="U67">
        <v>484</v>
      </c>
      <c r="V67">
        <v>457</v>
      </c>
      <c r="W67">
        <v>484</v>
      </c>
      <c r="X67">
        <v>485</v>
      </c>
      <c r="Y67">
        <v>457</v>
      </c>
      <c r="Z67">
        <v>484</v>
      </c>
      <c r="AA67">
        <v>493</v>
      </c>
      <c r="AB67">
        <v>463</v>
      </c>
      <c r="AC67">
        <v>484</v>
      </c>
      <c r="AD67">
        <v>483</v>
      </c>
      <c r="AE67">
        <v>457</v>
      </c>
      <c r="AF67">
        <v>484</v>
      </c>
      <c r="AG67">
        <v>483</v>
      </c>
      <c r="AH67">
        <v>457</v>
      </c>
      <c r="AI67">
        <v>484</v>
      </c>
    </row>
    <row r="68" spans="1:35" x14ac:dyDescent="0.45">
      <c r="A68">
        <v>485</v>
      </c>
      <c r="B68">
        <v>470</v>
      </c>
      <c r="C68">
        <v>489</v>
      </c>
      <c r="D68">
        <v>470</v>
      </c>
      <c r="E68">
        <v>493</v>
      </c>
      <c r="F68">
        <v>472</v>
      </c>
      <c r="G68">
        <v>485</v>
      </c>
      <c r="H68">
        <v>470</v>
      </c>
      <c r="I68">
        <v>488</v>
      </c>
      <c r="J68">
        <v>470</v>
      </c>
      <c r="K68">
        <v>490</v>
      </c>
      <c r="L68">
        <v>467</v>
      </c>
      <c r="M68">
        <v>485</v>
      </c>
      <c r="N68">
        <v>475</v>
      </c>
      <c r="O68">
        <v>482</v>
      </c>
      <c r="P68">
        <v>472</v>
      </c>
      <c r="Q68">
        <v>486</v>
      </c>
      <c r="R68">
        <v>475</v>
      </c>
      <c r="S68">
        <v>486</v>
      </c>
      <c r="T68">
        <v>475</v>
      </c>
      <c r="U68">
        <v>476</v>
      </c>
      <c r="V68">
        <v>461</v>
      </c>
      <c r="W68">
        <v>483</v>
      </c>
      <c r="X68">
        <v>481</v>
      </c>
      <c r="Y68">
        <v>461</v>
      </c>
      <c r="Z68">
        <v>483</v>
      </c>
      <c r="AA68">
        <v>478</v>
      </c>
      <c r="AB68">
        <v>461</v>
      </c>
      <c r="AC68">
        <v>484</v>
      </c>
      <c r="AD68">
        <v>488</v>
      </c>
      <c r="AE68">
        <v>461</v>
      </c>
      <c r="AF68">
        <v>483</v>
      </c>
      <c r="AG68">
        <v>488</v>
      </c>
      <c r="AH68">
        <v>461</v>
      </c>
      <c r="AI68">
        <v>483</v>
      </c>
    </row>
    <row r="69" spans="1:35" x14ac:dyDescent="0.45">
      <c r="A69">
        <v>488</v>
      </c>
      <c r="B69">
        <v>471</v>
      </c>
      <c r="C69">
        <v>488</v>
      </c>
      <c r="D69">
        <v>471</v>
      </c>
      <c r="E69">
        <v>492</v>
      </c>
      <c r="F69">
        <v>450</v>
      </c>
      <c r="G69">
        <v>484</v>
      </c>
      <c r="H69">
        <v>471</v>
      </c>
      <c r="I69">
        <v>485</v>
      </c>
      <c r="J69">
        <v>471</v>
      </c>
      <c r="K69">
        <v>478</v>
      </c>
      <c r="L69">
        <v>456</v>
      </c>
      <c r="M69">
        <v>483</v>
      </c>
      <c r="N69">
        <v>456</v>
      </c>
      <c r="O69">
        <v>485</v>
      </c>
      <c r="P69">
        <v>465</v>
      </c>
      <c r="Q69">
        <v>492</v>
      </c>
      <c r="R69">
        <v>456</v>
      </c>
      <c r="S69">
        <v>495</v>
      </c>
      <c r="T69">
        <v>456</v>
      </c>
      <c r="U69">
        <v>487</v>
      </c>
      <c r="V69">
        <v>436</v>
      </c>
      <c r="W69">
        <v>484</v>
      </c>
      <c r="X69">
        <v>486</v>
      </c>
      <c r="Y69">
        <v>436</v>
      </c>
      <c r="Z69">
        <v>484</v>
      </c>
      <c r="AA69">
        <v>484</v>
      </c>
      <c r="AB69">
        <v>435</v>
      </c>
      <c r="AC69">
        <v>485</v>
      </c>
      <c r="AD69">
        <v>480</v>
      </c>
      <c r="AE69">
        <v>436</v>
      </c>
      <c r="AF69">
        <v>484</v>
      </c>
      <c r="AG69">
        <v>480</v>
      </c>
      <c r="AH69">
        <v>436</v>
      </c>
      <c r="AI69">
        <v>484</v>
      </c>
    </row>
    <row r="70" spans="1:35" x14ac:dyDescent="0.45">
      <c r="A70">
        <v>487</v>
      </c>
      <c r="B70">
        <v>450</v>
      </c>
      <c r="C70">
        <v>488</v>
      </c>
      <c r="D70">
        <v>450</v>
      </c>
      <c r="E70">
        <v>483</v>
      </c>
      <c r="F70">
        <v>441</v>
      </c>
      <c r="G70">
        <v>481</v>
      </c>
      <c r="H70">
        <v>450</v>
      </c>
      <c r="I70">
        <v>483</v>
      </c>
      <c r="J70">
        <v>450</v>
      </c>
      <c r="K70">
        <v>481</v>
      </c>
      <c r="L70">
        <v>450</v>
      </c>
      <c r="M70">
        <v>481</v>
      </c>
      <c r="N70">
        <v>450</v>
      </c>
      <c r="O70">
        <v>484</v>
      </c>
      <c r="P70">
        <v>447</v>
      </c>
      <c r="Q70">
        <v>486</v>
      </c>
      <c r="R70">
        <v>451</v>
      </c>
      <c r="S70">
        <v>485</v>
      </c>
      <c r="T70">
        <v>451</v>
      </c>
      <c r="U70">
        <v>490</v>
      </c>
      <c r="V70">
        <v>413</v>
      </c>
      <c r="W70">
        <v>486</v>
      </c>
      <c r="X70">
        <v>493</v>
      </c>
      <c r="Y70">
        <v>413</v>
      </c>
      <c r="Z70">
        <v>486</v>
      </c>
      <c r="AA70">
        <v>484</v>
      </c>
      <c r="AB70">
        <v>409</v>
      </c>
      <c r="AC70">
        <v>485</v>
      </c>
      <c r="AD70">
        <v>494</v>
      </c>
      <c r="AE70">
        <v>413</v>
      </c>
      <c r="AF70">
        <v>486</v>
      </c>
      <c r="AG70">
        <v>494</v>
      </c>
      <c r="AH70">
        <v>413</v>
      </c>
      <c r="AI70">
        <v>486</v>
      </c>
    </row>
    <row r="71" spans="1:35" x14ac:dyDescent="0.45">
      <c r="A71">
        <v>492</v>
      </c>
      <c r="B71">
        <v>473</v>
      </c>
      <c r="C71">
        <v>488</v>
      </c>
      <c r="D71">
        <v>473</v>
      </c>
      <c r="E71">
        <v>486</v>
      </c>
      <c r="F71">
        <v>460</v>
      </c>
      <c r="G71">
        <v>487</v>
      </c>
      <c r="H71">
        <v>473</v>
      </c>
      <c r="I71">
        <v>488</v>
      </c>
      <c r="J71">
        <v>473</v>
      </c>
      <c r="K71">
        <v>489</v>
      </c>
      <c r="L71">
        <v>471</v>
      </c>
      <c r="M71">
        <v>479</v>
      </c>
      <c r="N71">
        <v>473</v>
      </c>
      <c r="O71">
        <v>483</v>
      </c>
      <c r="P71">
        <v>448</v>
      </c>
      <c r="Q71">
        <v>496</v>
      </c>
      <c r="R71">
        <v>471</v>
      </c>
      <c r="S71">
        <v>491</v>
      </c>
      <c r="T71">
        <v>471</v>
      </c>
      <c r="U71">
        <v>491</v>
      </c>
      <c r="V71">
        <v>462</v>
      </c>
      <c r="W71">
        <v>483</v>
      </c>
      <c r="X71">
        <v>491</v>
      </c>
      <c r="Y71">
        <v>462</v>
      </c>
      <c r="Z71">
        <v>483</v>
      </c>
      <c r="AA71">
        <v>478</v>
      </c>
      <c r="AB71">
        <v>465</v>
      </c>
      <c r="AC71">
        <v>485</v>
      </c>
      <c r="AD71">
        <v>489</v>
      </c>
      <c r="AE71">
        <v>462</v>
      </c>
      <c r="AF71">
        <v>483</v>
      </c>
      <c r="AG71">
        <v>489</v>
      </c>
      <c r="AH71">
        <v>462</v>
      </c>
      <c r="AI71">
        <v>483</v>
      </c>
    </row>
    <row r="72" spans="1:35" x14ac:dyDescent="0.45">
      <c r="A72">
        <v>488</v>
      </c>
      <c r="B72">
        <v>451</v>
      </c>
      <c r="C72">
        <v>485</v>
      </c>
      <c r="D72">
        <v>451</v>
      </c>
      <c r="E72">
        <v>493</v>
      </c>
      <c r="F72">
        <v>456</v>
      </c>
      <c r="G72">
        <v>485</v>
      </c>
      <c r="H72">
        <v>451</v>
      </c>
      <c r="I72">
        <v>486</v>
      </c>
      <c r="J72">
        <v>451</v>
      </c>
      <c r="K72">
        <v>484</v>
      </c>
      <c r="L72">
        <v>464</v>
      </c>
      <c r="M72">
        <v>483</v>
      </c>
      <c r="N72">
        <v>464</v>
      </c>
      <c r="O72">
        <v>485</v>
      </c>
      <c r="P72">
        <v>458</v>
      </c>
      <c r="Q72">
        <v>487</v>
      </c>
      <c r="R72">
        <v>464</v>
      </c>
      <c r="S72">
        <v>489</v>
      </c>
      <c r="T72">
        <v>464</v>
      </c>
      <c r="U72">
        <v>482</v>
      </c>
      <c r="V72">
        <v>448</v>
      </c>
      <c r="W72">
        <v>485</v>
      </c>
      <c r="X72">
        <v>482</v>
      </c>
      <c r="Y72">
        <v>448</v>
      </c>
      <c r="Z72">
        <v>485</v>
      </c>
      <c r="AA72">
        <v>477</v>
      </c>
      <c r="AB72">
        <v>441</v>
      </c>
      <c r="AC72">
        <v>483</v>
      </c>
      <c r="AD72">
        <v>486</v>
      </c>
      <c r="AE72">
        <v>448</v>
      </c>
      <c r="AF72">
        <v>485</v>
      </c>
      <c r="AG72">
        <v>486</v>
      </c>
      <c r="AH72">
        <v>448</v>
      </c>
      <c r="AI72">
        <v>485</v>
      </c>
    </row>
    <row r="73" spans="1:35" x14ac:dyDescent="0.45">
      <c r="A73">
        <v>487</v>
      </c>
      <c r="B73">
        <v>460</v>
      </c>
      <c r="C73">
        <v>490</v>
      </c>
      <c r="D73">
        <v>460</v>
      </c>
      <c r="E73">
        <v>493</v>
      </c>
      <c r="F73">
        <v>462</v>
      </c>
      <c r="G73">
        <v>482</v>
      </c>
      <c r="H73">
        <v>460</v>
      </c>
      <c r="I73">
        <v>486</v>
      </c>
      <c r="J73">
        <v>460</v>
      </c>
      <c r="K73">
        <v>478</v>
      </c>
      <c r="L73">
        <v>462</v>
      </c>
      <c r="M73">
        <v>481</v>
      </c>
      <c r="N73">
        <v>462</v>
      </c>
      <c r="O73">
        <v>475</v>
      </c>
      <c r="P73">
        <v>458</v>
      </c>
      <c r="Q73">
        <v>488</v>
      </c>
      <c r="R73">
        <v>462</v>
      </c>
      <c r="S73">
        <v>485</v>
      </c>
      <c r="T73">
        <v>462</v>
      </c>
      <c r="U73">
        <v>482</v>
      </c>
      <c r="V73">
        <v>444</v>
      </c>
      <c r="W73">
        <v>484</v>
      </c>
      <c r="X73">
        <v>486</v>
      </c>
      <c r="Y73">
        <v>444</v>
      </c>
      <c r="Z73">
        <v>484</v>
      </c>
      <c r="AA73">
        <v>484</v>
      </c>
      <c r="AB73">
        <v>451</v>
      </c>
      <c r="AC73">
        <v>485</v>
      </c>
      <c r="AD73">
        <v>490</v>
      </c>
      <c r="AE73">
        <v>444</v>
      </c>
      <c r="AF73">
        <v>484</v>
      </c>
      <c r="AG73">
        <v>490</v>
      </c>
      <c r="AH73">
        <v>444</v>
      </c>
      <c r="AI73">
        <v>484</v>
      </c>
    </row>
    <row r="74" spans="1:35" x14ac:dyDescent="0.45">
      <c r="A74">
        <v>490</v>
      </c>
      <c r="B74">
        <v>465</v>
      </c>
      <c r="C74">
        <v>488</v>
      </c>
      <c r="D74">
        <v>465</v>
      </c>
      <c r="E74">
        <v>494</v>
      </c>
      <c r="F74">
        <v>459</v>
      </c>
      <c r="G74">
        <v>483</v>
      </c>
      <c r="H74">
        <v>469</v>
      </c>
      <c r="I74">
        <v>487</v>
      </c>
      <c r="J74">
        <v>469</v>
      </c>
      <c r="K74">
        <v>485</v>
      </c>
      <c r="L74">
        <v>466</v>
      </c>
      <c r="M74">
        <v>479</v>
      </c>
      <c r="N74">
        <v>466</v>
      </c>
      <c r="O74">
        <v>481</v>
      </c>
      <c r="P74">
        <v>459</v>
      </c>
      <c r="Q74">
        <v>490</v>
      </c>
      <c r="R74">
        <v>466</v>
      </c>
      <c r="S74">
        <v>486</v>
      </c>
      <c r="T74">
        <v>466</v>
      </c>
      <c r="U74">
        <v>482</v>
      </c>
      <c r="V74">
        <v>452</v>
      </c>
      <c r="W74">
        <v>484</v>
      </c>
      <c r="X74">
        <v>482</v>
      </c>
      <c r="Y74">
        <v>452</v>
      </c>
      <c r="Z74">
        <v>484</v>
      </c>
      <c r="AA74">
        <v>485</v>
      </c>
      <c r="AB74">
        <v>447</v>
      </c>
      <c r="AC74">
        <v>485</v>
      </c>
      <c r="AD74">
        <v>478</v>
      </c>
      <c r="AE74">
        <v>452</v>
      </c>
      <c r="AF74">
        <v>484</v>
      </c>
      <c r="AG74">
        <v>478</v>
      </c>
      <c r="AH74">
        <v>452</v>
      </c>
      <c r="AI74">
        <v>484</v>
      </c>
    </row>
    <row r="75" spans="1:35" x14ac:dyDescent="0.45">
      <c r="A75">
        <v>479</v>
      </c>
      <c r="B75">
        <v>463</v>
      </c>
      <c r="C75">
        <v>493</v>
      </c>
      <c r="D75">
        <v>463</v>
      </c>
      <c r="E75">
        <v>483</v>
      </c>
      <c r="F75">
        <v>460</v>
      </c>
      <c r="G75">
        <v>485</v>
      </c>
      <c r="H75">
        <v>463</v>
      </c>
      <c r="I75">
        <v>484</v>
      </c>
      <c r="J75">
        <v>463</v>
      </c>
      <c r="K75">
        <v>483</v>
      </c>
      <c r="L75">
        <v>476</v>
      </c>
      <c r="M75">
        <v>486</v>
      </c>
      <c r="N75">
        <v>476</v>
      </c>
      <c r="O75">
        <v>490</v>
      </c>
      <c r="P75">
        <v>466</v>
      </c>
      <c r="Q75">
        <v>483</v>
      </c>
      <c r="R75">
        <v>476</v>
      </c>
      <c r="S75">
        <v>484</v>
      </c>
      <c r="T75">
        <v>476</v>
      </c>
      <c r="U75">
        <v>486</v>
      </c>
      <c r="V75">
        <v>461</v>
      </c>
      <c r="W75">
        <v>483</v>
      </c>
      <c r="X75">
        <v>486</v>
      </c>
      <c r="Y75">
        <v>461</v>
      </c>
      <c r="Z75">
        <v>483</v>
      </c>
      <c r="AA75">
        <v>486</v>
      </c>
      <c r="AB75">
        <v>471</v>
      </c>
      <c r="AC75">
        <v>485</v>
      </c>
      <c r="AD75">
        <v>488</v>
      </c>
      <c r="AE75">
        <v>461</v>
      </c>
      <c r="AF75">
        <v>483</v>
      </c>
      <c r="AG75">
        <v>488</v>
      </c>
      <c r="AH75">
        <v>461</v>
      </c>
      <c r="AI75">
        <v>483</v>
      </c>
    </row>
    <row r="76" spans="1:35" x14ac:dyDescent="0.45">
      <c r="A76">
        <v>480</v>
      </c>
      <c r="B76">
        <v>463</v>
      </c>
      <c r="C76">
        <v>484</v>
      </c>
      <c r="D76">
        <v>459</v>
      </c>
      <c r="E76">
        <v>486</v>
      </c>
      <c r="F76">
        <v>452</v>
      </c>
      <c r="G76">
        <v>483</v>
      </c>
      <c r="H76">
        <v>459</v>
      </c>
      <c r="I76">
        <v>487</v>
      </c>
      <c r="J76">
        <v>459</v>
      </c>
      <c r="K76">
        <v>487</v>
      </c>
      <c r="L76">
        <v>465</v>
      </c>
      <c r="M76">
        <v>478</v>
      </c>
      <c r="N76">
        <v>465</v>
      </c>
      <c r="O76">
        <v>480</v>
      </c>
      <c r="P76">
        <v>479</v>
      </c>
      <c r="Q76">
        <v>485</v>
      </c>
      <c r="R76">
        <v>465</v>
      </c>
      <c r="S76">
        <v>489</v>
      </c>
      <c r="T76">
        <v>465</v>
      </c>
      <c r="U76">
        <v>479</v>
      </c>
      <c r="V76">
        <v>461</v>
      </c>
      <c r="W76">
        <v>486</v>
      </c>
      <c r="X76">
        <v>478</v>
      </c>
      <c r="Y76">
        <v>461</v>
      </c>
      <c r="Z76">
        <v>486</v>
      </c>
      <c r="AA76">
        <v>485</v>
      </c>
      <c r="AB76">
        <v>461</v>
      </c>
      <c r="AC76">
        <v>484</v>
      </c>
      <c r="AD76">
        <v>487</v>
      </c>
      <c r="AE76">
        <v>461</v>
      </c>
      <c r="AF76">
        <v>486</v>
      </c>
      <c r="AG76">
        <v>487</v>
      </c>
      <c r="AH76">
        <v>461</v>
      </c>
      <c r="AI76">
        <v>486</v>
      </c>
    </row>
    <row r="77" spans="1:35" x14ac:dyDescent="0.45">
      <c r="A77">
        <v>480</v>
      </c>
      <c r="B77">
        <v>450</v>
      </c>
      <c r="C77">
        <v>480</v>
      </c>
      <c r="D77">
        <v>450</v>
      </c>
      <c r="E77">
        <v>493</v>
      </c>
      <c r="F77">
        <v>451</v>
      </c>
      <c r="G77">
        <v>486</v>
      </c>
      <c r="H77">
        <v>450</v>
      </c>
      <c r="I77">
        <v>485</v>
      </c>
      <c r="J77">
        <v>450</v>
      </c>
      <c r="K77">
        <v>484</v>
      </c>
      <c r="L77">
        <v>451</v>
      </c>
      <c r="M77">
        <v>488</v>
      </c>
      <c r="N77">
        <v>451</v>
      </c>
      <c r="O77">
        <v>483</v>
      </c>
      <c r="P77">
        <v>455</v>
      </c>
      <c r="Q77">
        <v>483</v>
      </c>
      <c r="R77">
        <v>451</v>
      </c>
      <c r="S77">
        <v>484</v>
      </c>
      <c r="T77">
        <v>451</v>
      </c>
      <c r="U77">
        <v>481</v>
      </c>
      <c r="V77">
        <v>430</v>
      </c>
      <c r="W77">
        <v>484</v>
      </c>
      <c r="X77">
        <v>481</v>
      </c>
      <c r="Y77">
        <v>430</v>
      </c>
      <c r="Z77">
        <v>484</v>
      </c>
      <c r="AA77">
        <v>485</v>
      </c>
      <c r="AB77">
        <v>453</v>
      </c>
      <c r="AC77">
        <v>484</v>
      </c>
      <c r="AD77">
        <v>485</v>
      </c>
      <c r="AE77">
        <v>430</v>
      </c>
      <c r="AF77">
        <v>484</v>
      </c>
      <c r="AG77">
        <v>485</v>
      </c>
      <c r="AH77">
        <v>430</v>
      </c>
      <c r="AI77">
        <v>484</v>
      </c>
    </row>
    <row r="78" spans="1:35" x14ac:dyDescent="0.45">
      <c r="A78">
        <v>486</v>
      </c>
      <c r="B78">
        <v>464</v>
      </c>
      <c r="C78">
        <v>491</v>
      </c>
      <c r="D78">
        <v>464</v>
      </c>
      <c r="E78">
        <v>484</v>
      </c>
      <c r="F78">
        <v>459</v>
      </c>
      <c r="G78">
        <v>487</v>
      </c>
      <c r="H78">
        <v>464</v>
      </c>
      <c r="I78">
        <v>486</v>
      </c>
      <c r="J78">
        <v>464</v>
      </c>
      <c r="K78">
        <v>477</v>
      </c>
      <c r="L78">
        <v>469</v>
      </c>
      <c r="M78">
        <v>481</v>
      </c>
      <c r="N78">
        <v>469</v>
      </c>
      <c r="O78">
        <v>485</v>
      </c>
      <c r="P78">
        <v>458</v>
      </c>
      <c r="Q78">
        <v>488</v>
      </c>
      <c r="R78">
        <v>469</v>
      </c>
      <c r="S78">
        <v>484</v>
      </c>
      <c r="T78">
        <v>469</v>
      </c>
      <c r="U78">
        <v>490</v>
      </c>
      <c r="V78">
        <v>453</v>
      </c>
      <c r="W78">
        <v>483</v>
      </c>
      <c r="X78">
        <v>490</v>
      </c>
      <c r="Y78">
        <v>453</v>
      </c>
      <c r="Z78">
        <v>483</v>
      </c>
      <c r="AA78">
        <v>489</v>
      </c>
      <c r="AB78">
        <v>444</v>
      </c>
      <c r="AC78">
        <v>485</v>
      </c>
      <c r="AD78">
        <v>485</v>
      </c>
      <c r="AE78">
        <v>453</v>
      </c>
      <c r="AF78">
        <v>483</v>
      </c>
      <c r="AG78">
        <v>485</v>
      </c>
      <c r="AH78">
        <v>453</v>
      </c>
      <c r="AI78">
        <v>483</v>
      </c>
    </row>
    <row r="79" spans="1:35" x14ac:dyDescent="0.45">
      <c r="A79">
        <v>485</v>
      </c>
      <c r="B79">
        <v>466</v>
      </c>
      <c r="C79">
        <v>487</v>
      </c>
      <c r="D79">
        <v>466</v>
      </c>
      <c r="E79">
        <v>486</v>
      </c>
      <c r="F79">
        <v>452</v>
      </c>
      <c r="G79">
        <v>483</v>
      </c>
      <c r="H79">
        <v>466</v>
      </c>
      <c r="I79">
        <v>485</v>
      </c>
      <c r="J79">
        <v>466</v>
      </c>
      <c r="K79">
        <v>485</v>
      </c>
      <c r="L79">
        <v>473</v>
      </c>
      <c r="M79">
        <v>483</v>
      </c>
      <c r="N79">
        <v>473</v>
      </c>
      <c r="O79">
        <v>489</v>
      </c>
      <c r="P79">
        <v>456</v>
      </c>
      <c r="Q79">
        <v>486</v>
      </c>
      <c r="R79">
        <v>473</v>
      </c>
      <c r="S79">
        <v>485</v>
      </c>
      <c r="T79">
        <v>473</v>
      </c>
      <c r="U79">
        <v>484</v>
      </c>
      <c r="V79">
        <v>448</v>
      </c>
      <c r="W79">
        <v>485</v>
      </c>
      <c r="X79">
        <v>483</v>
      </c>
      <c r="Y79">
        <v>448</v>
      </c>
      <c r="Z79">
        <v>485</v>
      </c>
      <c r="AA79">
        <v>483</v>
      </c>
      <c r="AB79">
        <v>434</v>
      </c>
      <c r="AC79">
        <v>484</v>
      </c>
      <c r="AD79">
        <v>478</v>
      </c>
      <c r="AE79">
        <v>448</v>
      </c>
      <c r="AF79">
        <v>485</v>
      </c>
      <c r="AG79">
        <v>478</v>
      </c>
      <c r="AH79">
        <v>448</v>
      </c>
      <c r="AI79">
        <v>485</v>
      </c>
    </row>
    <row r="80" spans="1:35" x14ac:dyDescent="0.45">
      <c r="A80">
        <v>487</v>
      </c>
      <c r="B80">
        <v>459</v>
      </c>
      <c r="C80">
        <v>487</v>
      </c>
      <c r="D80">
        <v>459</v>
      </c>
      <c r="E80">
        <v>488</v>
      </c>
      <c r="F80">
        <v>473</v>
      </c>
      <c r="G80">
        <v>482</v>
      </c>
      <c r="H80">
        <v>459</v>
      </c>
      <c r="I80">
        <v>484</v>
      </c>
      <c r="J80">
        <v>459</v>
      </c>
      <c r="K80">
        <v>490</v>
      </c>
      <c r="L80">
        <v>477</v>
      </c>
      <c r="M80">
        <v>480</v>
      </c>
      <c r="N80">
        <v>477</v>
      </c>
      <c r="O80">
        <v>481</v>
      </c>
      <c r="P80">
        <v>462</v>
      </c>
      <c r="Q80">
        <v>487</v>
      </c>
      <c r="R80">
        <v>477</v>
      </c>
      <c r="S80">
        <v>484</v>
      </c>
      <c r="T80">
        <v>477</v>
      </c>
      <c r="U80">
        <v>469</v>
      </c>
      <c r="V80">
        <v>467</v>
      </c>
      <c r="W80">
        <v>484</v>
      </c>
      <c r="X80">
        <v>480</v>
      </c>
      <c r="Y80">
        <v>467</v>
      </c>
      <c r="Z80">
        <v>484</v>
      </c>
      <c r="AA80">
        <v>477</v>
      </c>
      <c r="AB80">
        <v>461</v>
      </c>
      <c r="AC80">
        <v>486</v>
      </c>
      <c r="AD80">
        <v>487</v>
      </c>
      <c r="AE80">
        <v>467</v>
      </c>
      <c r="AF80">
        <v>484</v>
      </c>
      <c r="AG80">
        <v>487</v>
      </c>
      <c r="AH80">
        <v>467</v>
      </c>
      <c r="AI80">
        <v>484</v>
      </c>
    </row>
    <row r="81" spans="1:35" x14ac:dyDescent="0.45">
      <c r="A81">
        <v>487</v>
      </c>
      <c r="B81">
        <v>475</v>
      </c>
      <c r="C81">
        <v>487</v>
      </c>
      <c r="D81">
        <v>475</v>
      </c>
      <c r="E81">
        <v>488</v>
      </c>
      <c r="F81">
        <v>460</v>
      </c>
      <c r="G81">
        <v>486</v>
      </c>
      <c r="H81">
        <v>475</v>
      </c>
      <c r="I81">
        <v>489</v>
      </c>
      <c r="J81">
        <v>475</v>
      </c>
      <c r="K81">
        <v>482</v>
      </c>
      <c r="L81">
        <v>477</v>
      </c>
      <c r="M81">
        <v>484</v>
      </c>
      <c r="N81">
        <v>477</v>
      </c>
      <c r="O81">
        <v>482</v>
      </c>
      <c r="P81">
        <v>474</v>
      </c>
      <c r="Q81">
        <v>485</v>
      </c>
      <c r="R81">
        <v>477</v>
      </c>
      <c r="S81">
        <v>484</v>
      </c>
      <c r="T81">
        <v>477</v>
      </c>
      <c r="U81">
        <v>487</v>
      </c>
      <c r="V81">
        <v>467</v>
      </c>
      <c r="W81">
        <v>483</v>
      </c>
      <c r="X81">
        <v>487</v>
      </c>
      <c r="Y81">
        <v>467</v>
      </c>
      <c r="Z81">
        <v>483</v>
      </c>
      <c r="AA81">
        <v>487</v>
      </c>
      <c r="AB81">
        <v>463</v>
      </c>
      <c r="AC81">
        <v>484</v>
      </c>
      <c r="AD81">
        <v>485</v>
      </c>
      <c r="AE81">
        <v>467</v>
      </c>
      <c r="AF81">
        <v>483</v>
      </c>
      <c r="AG81">
        <v>485</v>
      </c>
      <c r="AH81">
        <v>467</v>
      </c>
      <c r="AI81">
        <v>483</v>
      </c>
    </row>
    <row r="82" spans="1:35" x14ac:dyDescent="0.45">
      <c r="A82">
        <v>481</v>
      </c>
      <c r="B82">
        <v>480</v>
      </c>
      <c r="C82">
        <v>478</v>
      </c>
      <c r="D82">
        <v>480</v>
      </c>
      <c r="E82">
        <v>485</v>
      </c>
      <c r="F82">
        <v>479</v>
      </c>
      <c r="G82">
        <v>492</v>
      </c>
      <c r="H82">
        <v>480</v>
      </c>
      <c r="I82">
        <v>485</v>
      </c>
      <c r="J82">
        <v>480</v>
      </c>
      <c r="K82">
        <v>481</v>
      </c>
      <c r="L82">
        <v>470</v>
      </c>
      <c r="M82">
        <v>485</v>
      </c>
      <c r="N82">
        <v>470</v>
      </c>
      <c r="O82">
        <v>483</v>
      </c>
      <c r="P82">
        <v>477</v>
      </c>
      <c r="Q82">
        <v>489</v>
      </c>
      <c r="R82">
        <v>470</v>
      </c>
      <c r="S82">
        <v>485</v>
      </c>
      <c r="T82">
        <v>470</v>
      </c>
      <c r="U82">
        <v>484</v>
      </c>
      <c r="V82">
        <v>479</v>
      </c>
      <c r="W82">
        <v>483</v>
      </c>
      <c r="X82">
        <v>480</v>
      </c>
      <c r="Y82">
        <v>479</v>
      </c>
      <c r="Z82">
        <v>483</v>
      </c>
      <c r="AA82">
        <v>479</v>
      </c>
      <c r="AB82">
        <v>467</v>
      </c>
      <c r="AC82">
        <v>485</v>
      </c>
      <c r="AD82">
        <v>479</v>
      </c>
      <c r="AE82">
        <v>479</v>
      </c>
      <c r="AF82">
        <v>483</v>
      </c>
      <c r="AG82">
        <v>479</v>
      </c>
      <c r="AH82">
        <v>479</v>
      </c>
      <c r="AI82">
        <v>483</v>
      </c>
    </row>
    <row r="83" spans="1:35" x14ac:dyDescent="0.45">
      <c r="A83">
        <v>484</v>
      </c>
      <c r="B83">
        <v>465</v>
      </c>
      <c r="C83">
        <v>490</v>
      </c>
      <c r="D83">
        <v>465</v>
      </c>
      <c r="E83">
        <v>491</v>
      </c>
      <c r="F83">
        <v>460</v>
      </c>
      <c r="G83">
        <v>484</v>
      </c>
      <c r="H83">
        <v>465</v>
      </c>
      <c r="I83">
        <v>482</v>
      </c>
      <c r="J83">
        <v>465</v>
      </c>
      <c r="K83">
        <v>482</v>
      </c>
      <c r="L83">
        <v>475</v>
      </c>
      <c r="M83">
        <v>478</v>
      </c>
      <c r="N83">
        <v>483</v>
      </c>
      <c r="O83">
        <v>479</v>
      </c>
      <c r="P83">
        <v>455</v>
      </c>
      <c r="Q83">
        <v>492</v>
      </c>
      <c r="R83">
        <v>475</v>
      </c>
      <c r="S83">
        <v>490</v>
      </c>
      <c r="T83">
        <v>475</v>
      </c>
      <c r="U83">
        <v>480</v>
      </c>
      <c r="V83">
        <v>453</v>
      </c>
      <c r="W83">
        <v>482</v>
      </c>
      <c r="X83">
        <v>472</v>
      </c>
      <c r="Y83">
        <v>453</v>
      </c>
      <c r="Z83">
        <v>482</v>
      </c>
      <c r="AA83">
        <v>476</v>
      </c>
      <c r="AB83">
        <v>454</v>
      </c>
      <c r="AC83">
        <v>484</v>
      </c>
      <c r="AD83">
        <v>479</v>
      </c>
      <c r="AE83">
        <v>453</v>
      </c>
      <c r="AF83">
        <v>482</v>
      </c>
      <c r="AG83">
        <v>479</v>
      </c>
      <c r="AH83">
        <v>453</v>
      </c>
      <c r="AI83">
        <v>482</v>
      </c>
    </row>
    <row r="84" spans="1:35" x14ac:dyDescent="0.45">
      <c r="A84">
        <v>487</v>
      </c>
      <c r="B84">
        <v>459</v>
      </c>
      <c r="C84">
        <v>487</v>
      </c>
      <c r="D84">
        <v>459</v>
      </c>
      <c r="E84">
        <v>494</v>
      </c>
      <c r="F84">
        <v>474</v>
      </c>
      <c r="G84">
        <v>481</v>
      </c>
      <c r="H84">
        <v>459</v>
      </c>
      <c r="I84">
        <v>484</v>
      </c>
      <c r="J84">
        <v>459</v>
      </c>
      <c r="K84">
        <v>481</v>
      </c>
      <c r="L84">
        <v>463</v>
      </c>
      <c r="M84">
        <v>476</v>
      </c>
      <c r="N84">
        <v>463</v>
      </c>
      <c r="O84">
        <v>485</v>
      </c>
      <c r="P84">
        <v>472</v>
      </c>
      <c r="Q84">
        <v>489</v>
      </c>
      <c r="R84">
        <v>463</v>
      </c>
      <c r="S84">
        <v>489</v>
      </c>
      <c r="T84">
        <v>463</v>
      </c>
      <c r="U84">
        <v>478</v>
      </c>
      <c r="V84">
        <v>454</v>
      </c>
      <c r="W84">
        <v>485</v>
      </c>
      <c r="X84">
        <v>486</v>
      </c>
      <c r="Y84">
        <v>454</v>
      </c>
      <c r="Z84">
        <v>485</v>
      </c>
      <c r="AA84">
        <v>470</v>
      </c>
      <c r="AB84">
        <v>463</v>
      </c>
      <c r="AC84">
        <v>483</v>
      </c>
      <c r="AD84">
        <v>473</v>
      </c>
      <c r="AE84">
        <v>454</v>
      </c>
      <c r="AF84">
        <v>485</v>
      </c>
      <c r="AG84">
        <v>473</v>
      </c>
      <c r="AH84">
        <v>454</v>
      </c>
      <c r="AI84">
        <v>485</v>
      </c>
    </row>
    <row r="85" spans="1:35" x14ac:dyDescent="0.45">
      <c r="A85">
        <v>493</v>
      </c>
      <c r="B85">
        <v>472</v>
      </c>
      <c r="C85">
        <v>487</v>
      </c>
      <c r="D85">
        <v>472</v>
      </c>
      <c r="E85">
        <v>487</v>
      </c>
      <c r="F85">
        <v>468</v>
      </c>
      <c r="G85">
        <v>488</v>
      </c>
      <c r="H85">
        <v>472</v>
      </c>
      <c r="I85">
        <v>483</v>
      </c>
      <c r="J85">
        <v>472</v>
      </c>
      <c r="K85">
        <v>478</v>
      </c>
      <c r="L85">
        <v>472</v>
      </c>
      <c r="M85">
        <v>487</v>
      </c>
      <c r="N85">
        <v>472</v>
      </c>
      <c r="O85">
        <v>483</v>
      </c>
      <c r="P85">
        <v>467</v>
      </c>
      <c r="Q85">
        <v>481</v>
      </c>
      <c r="R85">
        <v>474</v>
      </c>
      <c r="S85">
        <v>489</v>
      </c>
      <c r="T85">
        <v>474</v>
      </c>
      <c r="U85">
        <v>479</v>
      </c>
      <c r="V85">
        <v>477</v>
      </c>
      <c r="W85">
        <v>484</v>
      </c>
      <c r="X85">
        <v>479</v>
      </c>
      <c r="Y85">
        <v>477</v>
      </c>
      <c r="Z85">
        <v>484</v>
      </c>
      <c r="AA85">
        <v>484</v>
      </c>
      <c r="AB85">
        <v>467</v>
      </c>
      <c r="AC85">
        <v>483</v>
      </c>
      <c r="AD85">
        <v>490</v>
      </c>
      <c r="AE85">
        <v>477</v>
      </c>
      <c r="AF85">
        <v>484</v>
      </c>
      <c r="AG85">
        <v>490</v>
      </c>
      <c r="AH85">
        <v>477</v>
      </c>
      <c r="AI85">
        <v>484</v>
      </c>
    </row>
    <row r="86" spans="1:35" x14ac:dyDescent="0.45">
      <c r="A86">
        <v>489</v>
      </c>
      <c r="B86">
        <v>460</v>
      </c>
      <c r="C86">
        <v>483</v>
      </c>
      <c r="D86">
        <v>460</v>
      </c>
      <c r="E86">
        <v>482</v>
      </c>
      <c r="F86">
        <v>457</v>
      </c>
      <c r="G86">
        <v>486</v>
      </c>
      <c r="H86">
        <v>460</v>
      </c>
      <c r="I86">
        <v>478</v>
      </c>
      <c r="J86">
        <v>460</v>
      </c>
      <c r="K86">
        <v>481</v>
      </c>
      <c r="L86">
        <v>459</v>
      </c>
      <c r="M86">
        <v>485</v>
      </c>
      <c r="N86">
        <v>459</v>
      </c>
      <c r="O86">
        <v>482</v>
      </c>
      <c r="P86">
        <v>470</v>
      </c>
      <c r="Q86">
        <v>483</v>
      </c>
      <c r="R86">
        <v>459</v>
      </c>
      <c r="S86">
        <v>486</v>
      </c>
      <c r="T86">
        <v>459</v>
      </c>
      <c r="U86">
        <v>481</v>
      </c>
      <c r="V86">
        <v>448</v>
      </c>
      <c r="W86">
        <v>485</v>
      </c>
      <c r="X86">
        <v>485</v>
      </c>
      <c r="Y86">
        <v>448</v>
      </c>
      <c r="Z86">
        <v>485</v>
      </c>
      <c r="AA86">
        <v>478</v>
      </c>
      <c r="AB86">
        <v>445</v>
      </c>
      <c r="AC86">
        <v>486</v>
      </c>
      <c r="AD86">
        <v>485</v>
      </c>
      <c r="AE86">
        <v>448</v>
      </c>
      <c r="AF86">
        <v>485</v>
      </c>
      <c r="AG86">
        <v>485</v>
      </c>
      <c r="AH86">
        <v>448</v>
      </c>
      <c r="AI86">
        <v>485</v>
      </c>
    </row>
    <row r="87" spans="1:35" x14ac:dyDescent="0.45">
      <c r="A87">
        <v>488</v>
      </c>
      <c r="B87">
        <v>466</v>
      </c>
      <c r="C87">
        <v>489</v>
      </c>
      <c r="D87">
        <v>466</v>
      </c>
      <c r="E87">
        <v>488</v>
      </c>
      <c r="F87">
        <v>466</v>
      </c>
      <c r="G87">
        <v>487</v>
      </c>
      <c r="H87">
        <v>466</v>
      </c>
      <c r="I87">
        <v>480</v>
      </c>
      <c r="J87">
        <v>466</v>
      </c>
      <c r="K87">
        <v>485</v>
      </c>
      <c r="L87">
        <v>466</v>
      </c>
      <c r="M87">
        <v>476</v>
      </c>
      <c r="N87">
        <v>470</v>
      </c>
      <c r="O87">
        <v>486</v>
      </c>
      <c r="P87">
        <v>459</v>
      </c>
      <c r="Q87">
        <v>489</v>
      </c>
      <c r="R87">
        <v>466</v>
      </c>
      <c r="S87">
        <v>485</v>
      </c>
      <c r="T87">
        <v>466</v>
      </c>
      <c r="U87">
        <v>475</v>
      </c>
      <c r="V87">
        <v>462</v>
      </c>
      <c r="W87">
        <v>483</v>
      </c>
      <c r="X87">
        <v>482</v>
      </c>
      <c r="Y87">
        <v>462</v>
      </c>
      <c r="Z87">
        <v>483</v>
      </c>
      <c r="AA87">
        <v>483</v>
      </c>
      <c r="AB87">
        <v>453</v>
      </c>
      <c r="AC87">
        <v>485</v>
      </c>
      <c r="AD87">
        <v>483</v>
      </c>
      <c r="AE87">
        <v>462</v>
      </c>
      <c r="AF87">
        <v>483</v>
      </c>
      <c r="AG87">
        <v>483</v>
      </c>
      <c r="AH87">
        <v>462</v>
      </c>
      <c r="AI87">
        <v>483</v>
      </c>
    </row>
    <row r="88" spans="1:35" x14ac:dyDescent="0.45">
      <c r="A88">
        <v>489</v>
      </c>
      <c r="B88">
        <v>466</v>
      </c>
      <c r="C88">
        <v>481</v>
      </c>
      <c r="D88">
        <v>466</v>
      </c>
      <c r="E88">
        <v>491</v>
      </c>
      <c r="F88">
        <v>459</v>
      </c>
      <c r="G88">
        <v>479</v>
      </c>
      <c r="H88">
        <v>466</v>
      </c>
      <c r="I88">
        <v>491</v>
      </c>
      <c r="J88">
        <v>466</v>
      </c>
      <c r="K88">
        <v>483</v>
      </c>
      <c r="L88">
        <v>464</v>
      </c>
      <c r="M88">
        <v>481</v>
      </c>
      <c r="N88">
        <v>470</v>
      </c>
      <c r="O88">
        <v>474</v>
      </c>
      <c r="P88">
        <v>455</v>
      </c>
      <c r="Q88">
        <v>489</v>
      </c>
      <c r="R88">
        <v>464</v>
      </c>
      <c r="S88">
        <v>493</v>
      </c>
      <c r="T88">
        <v>464</v>
      </c>
      <c r="U88">
        <v>472</v>
      </c>
      <c r="V88">
        <v>454</v>
      </c>
      <c r="W88">
        <v>486</v>
      </c>
      <c r="X88">
        <v>482</v>
      </c>
      <c r="Y88">
        <v>454</v>
      </c>
      <c r="Z88">
        <v>486</v>
      </c>
      <c r="AA88">
        <v>473</v>
      </c>
      <c r="AB88">
        <v>454</v>
      </c>
      <c r="AC88">
        <v>485</v>
      </c>
      <c r="AD88">
        <v>496</v>
      </c>
      <c r="AE88">
        <v>454</v>
      </c>
      <c r="AF88">
        <v>486</v>
      </c>
      <c r="AG88">
        <v>496</v>
      </c>
      <c r="AH88">
        <v>454</v>
      </c>
      <c r="AI88">
        <v>486</v>
      </c>
    </row>
    <row r="89" spans="1:35" x14ac:dyDescent="0.45">
      <c r="A89">
        <v>484</v>
      </c>
      <c r="B89">
        <v>458</v>
      </c>
      <c r="C89">
        <v>491</v>
      </c>
      <c r="D89">
        <v>458</v>
      </c>
      <c r="E89">
        <v>491</v>
      </c>
      <c r="F89">
        <v>469</v>
      </c>
      <c r="G89">
        <v>487</v>
      </c>
      <c r="H89">
        <v>458</v>
      </c>
      <c r="I89">
        <v>486</v>
      </c>
      <c r="J89">
        <v>458</v>
      </c>
      <c r="K89">
        <v>488</v>
      </c>
      <c r="L89">
        <v>474</v>
      </c>
      <c r="M89">
        <v>481</v>
      </c>
      <c r="N89">
        <v>474</v>
      </c>
      <c r="O89">
        <v>481</v>
      </c>
      <c r="P89">
        <v>455</v>
      </c>
      <c r="Q89">
        <v>484</v>
      </c>
      <c r="R89">
        <v>474</v>
      </c>
      <c r="S89">
        <v>484</v>
      </c>
      <c r="T89">
        <v>474</v>
      </c>
      <c r="U89">
        <v>486</v>
      </c>
      <c r="V89">
        <v>458</v>
      </c>
      <c r="W89">
        <v>485</v>
      </c>
      <c r="X89">
        <v>485</v>
      </c>
      <c r="Y89">
        <v>458</v>
      </c>
      <c r="Z89">
        <v>485</v>
      </c>
      <c r="AA89">
        <v>482</v>
      </c>
      <c r="AB89">
        <v>454</v>
      </c>
      <c r="AC89">
        <v>485</v>
      </c>
      <c r="AD89">
        <v>482</v>
      </c>
      <c r="AE89">
        <v>458</v>
      </c>
      <c r="AF89">
        <v>485</v>
      </c>
      <c r="AG89">
        <v>482</v>
      </c>
      <c r="AH89">
        <v>458</v>
      </c>
      <c r="AI89">
        <v>485</v>
      </c>
    </row>
    <row r="90" spans="1:35" x14ac:dyDescent="0.45">
      <c r="A90">
        <v>486</v>
      </c>
      <c r="B90">
        <v>468</v>
      </c>
      <c r="C90">
        <v>488</v>
      </c>
      <c r="D90">
        <v>468</v>
      </c>
      <c r="E90">
        <v>495</v>
      </c>
      <c r="F90">
        <v>473</v>
      </c>
      <c r="G90">
        <v>491</v>
      </c>
      <c r="H90">
        <v>468</v>
      </c>
      <c r="I90">
        <v>490</v>
      </c>
      <c r="J90">
        <v>468</v>
      </c>
      <c r="K90">
        <v>487</v>
      </c>
      <c r="L90">
        <v>465</v>
      </c>
      <c r="M90">
        <v>489</v>
      </c>
      <c r="N90">
        <v>465</v>
      </c>
      <c r="O90">
        <v>484</v>
      </c>
      <c r="P90">
        <v>463</v>
      </c>
      <c r="Q90">
        <v>485</v>
      </c>
      <c r="R90">
        <v>465</v>
      </c>
      <c r="S90">
        <v>490</v>
      </c>
      <c r="T90">
        <v>465</v>
      </c>
      <c r="U90">
        <v>484</v>
      </c>
      <c r="V90">
        <v>446</v>
      </c>
      <c r="W90">
        <v>486</v>
      </c>
      <c r="X90">
        <v>486</v>
      </c>
      <c r="Y90">
        <v>446</v>
      </c>
      <c r="Z90">
        <v>486</v>
      </c>
      <c r="AA90">
        <v>478</v>
      </c>
      <c r="AB90">
        <v>435</v>
      </c>
      <c r="AC90">
        <v>486</v>
      </c>
      <c r="AD90">
        <v>487</v>
      </c>
      <c r="AE90">
        <v>446</v>
      </c>
      <c r="AF90">
        <v>486</v>
      </c>
      <c r="AG90">
        <v>487</v>
      </c>
      <c r="AH90">
        <v>446</v>
      </c>
      <c r="AI90">
        <v>486</v>
      </c>
    </row>
    <row r="91" spans="1:35" x14ac:dyDescent="0.45">
      <c r="A91">
        <v>481</v>
      </c>
      <c r="B91">
        <v>463</v>
      </c>
      <c r="C91">
        <v>484</v>
      </c>
      <c r="D91">
        <v>463</v>
      </c>
      <c r="E91">
        <v>487</v>
      </c>
      <c r="F91">
        <v>475</v>
      </c>
      <c r="G91">
        <v>492</v>
      </c>
      <c r="H91">
        <v>463</v>
      </c>
      <c r="I91">
        <v>486</v>
      </c>
      <c r="J91">
        <v>463</v>
      </c>
      <c r="K91">
        <v>473</v>
      </c>
      <c r="L91">
        <v>461</v>
      </c>
      <c r="M91">
        <v>473</v>
      </c>
      <c r="N91">
        <v>480</v>
      </c>
      <c r="O91">
        <v>483</v>
      </c>
      <c r="P91">
        <v>466</v>
      </c>
      <c r="Q91">
        <v>486</v>
      </c>
      <c r="R91">
        <v>461</v>
      </c>
      <c r="S91">
        <v>485</v>
      </c>
      <c r="T91">
        <v>461</v>
      </c>
      <c r="U91">
        <v>489</v>
      </c>
      <c r="V91">
        <v>471</v>
      </c>
      <c r="W91">
        <v>484</v>
      </c>
      <c r="X91">
        <v>486</v>
      </c>
      <c r="Y91">
        <v>471</v>
      </c>
      <c r="Z91">
        <v>484</v>
      </c>
      <c r="AA91">
        <v>485</v>
      </c>
      <c r="AB91">
        <v>461</v>
      </c>
      <c r="AC91">
        <v>485</v>
      </c>
      <c r="AD91">
        <v>489</v>
      </c>
      <c r="AE91">
        <v>471</v>
      </c>
      <c r="AF91">
        <v>484</v>
      </c>
      <c r="AG91">
        <v>489</v>
      </c>
      <c r="AH91">
        <v>471</v>
      </c>
      <c r="AI91">
        <v>484</v>
      </c>
    </row>
    <row r="92" spans="1:35" x14ac:dyDescent="0.45">
      <c r="A92">
        <v>486</v>
      </c>
      <c r="B92">
        <v>464</v>
      </c>
      <c r="C92">
        <v>494</v>
      </c>
      <c r="D92">
        <v>464</v>
      </c>
      <c r="E92">
        <v>488</v>
      </c>
      <c r="F92">
        <v>464</v>
      </c>
      <c r="G92">
        <v>490</v>
      </c>
      <c r="H92">
        <v>464</v>
      </c>
      <c r="I92">
        <v>487</v>
      </c>
      <c r="J92">
        <v>464</v>
      </c>
      <c r="K92">
        <v>487</v>
      </c>
      <c r="L92">
        <v>467</v>
      </c>
      <c r="M92">
        <v>481</v>
      </c>
      <c r="N92">
        <v>462</v>
      </c>
      <c r="O92">
        <v>489</v>
      </c>
      <c r="P92">
        <v>464</v>
      </c>
      <c r="Q92">
        <v>486</v>
      </c>
      <c r="R92">
        <v>467</v>
      </c>
      <c r="S92">
        <v>484</v>
      </c>
      <c r="T92">
        <v>467</v>
      </c>
      <c r="U92">
        <v>481</v>
      </c>
      <c r="V92">
        <v>445</v>
      </c>
      <c r="W92">
        <v>484</v>
      </c>
      <c r="X92">
        <v>480</v>
      </c>
      <c r="Y92">
        <v>445</v>
      </c>
      <c r="Z92">
        <v>484</v>
      </c>
      <c r="AA92">
        <v>486</v>
      </c>
      <c r="AB92">
        <v>443</v>
      </c>
      <c r="AC92">
        <v>485</v>
      </c>
      <c r="AD92">
        <v>482</v>
      </c>
      <c r="AE92">
        <v>445</v>
      </c>
      <c r="AF92">
        <v>484</v>
      </c>
      <c r="AG92">
        <v>482</v>
      </c>
      <c r="AH92">
        <v>445</v>
      </c>
      <c r="AI92">
        <v>484</v>
      </c>
    </row>
    <row r="93" spans="1:35" x14ac:dyDescent="0.45">
      <c r="A93">
        <v>483</v>
      </c>
      <c r="B93">
        <v>451</v>
      </c>
      <c r="C93">
        <v>487</v>
      </c>
      <c r="D93">
        <v>451</v>
      </c>
      <c r="E93">
        <v>493</v>
      </c>
      <c r="F93">
        <v>452</v>
      </c>
      <c r="G93">
        <v>490</v>
      </c>
      <c r="H93">
        <v>451</v>
      </c>
      <c r="I93">
        <v>481</v>
      </c>
      <c r="J93">
        <v>451</v>
      </c>
      <c r="K93">
        <v>478</v>
      </c>
      <c r="L93">
        <v>463</v>
      </c>
      <c r="M93">
        <v>488</v>
      </c>
      <c r="N93">
        <v>463</v>
      </c>
      <c r="O93">
        <v>484</v>
      </c>
      <c r="P93">
        <v>435</v>
      </c>
      <c r="Q93">
        <v>488</v>
      </c>
      <c r="R93">
        <v>456</v>
      </c>
      <c r="S93">
        <v>491</v>
      </c>
      <c r="T93">
        <v>456</v>
      </c>
      <c r="U93">
        <v>484</v>
      </c>
      <c r="V93">
        <v>439</v>
      </c>
      <c r="W93">
        <v>484</v>
      </c>
      <c r="X93">
        <v>485</v>
      </c>
      <c r="Y93">
        <v>439</v>
      </c>
      <c r="Z93">
        <v>484</v>
      </c>
      <c r="AA93">
        <v>480</v>
      </c>
      <c r="AB93">
        <v>434</v>
      </c>
      <c r="AC93">
        <v>485</v>
      </c>
      <c r="AD93">
        <v>482</v>
      </c>
      <c r="AE93">
        <v>439</v>
      </c>
      <c r="AF93">
        <v>484</v>
      </c>
      <c r="AG93">
        <v>482</v>
      </c>
      <c r="AH93">
        <v>439</v>
      </c>
      <c r="AI93">
        <v>484</v>
      </c>
    </row>
    <row r="94" spans="1:35" x14ac:dyDescent="0.45">
      <c r="A94">
        <v>480</v>
      </c>
      <c r="B94">
        <v>453</v>
      </c>
      <c r="C94">
        <v>490</v>
      </c>
      <c r="D94">
        <v>453</v>
      </c>
      <c r="E94">
        <v>487</v>
      </c>
      <c r="F94">
        <v>450</v>
      </c>
      <c r="G94">
        <v>492</v>
      </c>
      <c r="H94">
        <v>453</v>
      </c>
      <c r="I94">
        <v>484</v>
      </c>
      <c r="J94">
        <v>453</v>
      </c>
      <c r="K94">
        <v>477</v>
      </c>
      <c r="L94">
        <v>467</v>
      </c>
      <c r="M94">
        <v>482</v>
      </c>
      <c r="N94">
        <v>467</v>
      </c>
      <c r="O94">
        <v>486</v>
      </c>
      <c r="P94">
        <v>451</v>
      </c>
      <c r="Q94">
        <v>487</v>
      </c>
      <c r="R94">
        <v>467</v>
      </c>
      <c r="S94">
        <v>484</v>
      </c>
      <c r="T94">
        <v>467</v>
      </c>
      <c r="U94">
        <v>487</v>
      </c>
      <c r="V94">
        <v>441</v>
      </c>
      <c r="W94">
        <v>484</v>
      </c>
      <c r="X94">
        <v>488</v>
      </c>
      <c r="Y94">
        <v>441</v>
      </c>
      <c r="Z94">
        <v>484</v>
      </c>
      <c r="AA94">
        <v>481</v>
      </c>
      <c r="AB94">
        <v>441</v>
      </c>
      <c r="AC94">
        <v>484</v>
      </c>
      <c r="AD94">
        <v>490</v>
      </c>
      <c r="AE94">
        <v>441</v>
      </c>
      <c r="AF94">
        <v>484</v>
      </c>
      <c r="AG94">
        <v>490</v>
      </c>
      <c r="AH94">
        <v>441</v>
      </c>
      <c r="AI94">
        <v>484</v>
      </c>
    </row>
    <row r="95" spans="1:35" x14ac:dyDescent="0.45">
      <c r="A95">
        <v>482</v>
      </c>
      <c r="B95">
        <v>461</v>
      </c>
      <c r="C95">
        <v>488</v>
      </c>
      <c r="D95">
        <v>461</v>
      </c>
      <c r="E95">
        <v>493</v>
      </c>
      <c r="F95">
        <v>459</v>
      </c>
      <c r="G95">
        <v>486</v>
      </c>
      <c r="H95">
        <v>461</v>
      </c>
      <c r="I95">
        <v>485</v>
      </c>
      <c r="J95">
        <v>461</v>
      </c>
      <c r="K95">
        <v>475</v>
      </c>
      <c r="L95">
        <v>473</v>
      </c>
      <c r="M95">
        <v>476</v>
      </c>
      <c r="N95">
        <v>473</v>
      </c>
      <c r="O95">
        <v>488</v>
      </c>
      <c r="P95">
        <v>471</v>
      </c>
      <c r="Q95">
        <v>486</v>
      </c>
      <c r="R95">
        <v>473</v>
      </c>
      <c r="S95">
        <v>488</v>
      </c>
      <c r="T95">
        <v>473</v>
      </c>
      <c r="U95">
        <v>485</v>
      </c>
      <c r="V95">
        <v>459</v>
      </c>
      <c r="W95">
        <v>485</v>
      </c>
      <c r="X95">
        <v>485</v>
      </c>
      <c r="Y95">
        <v>459</v>
      </c>
      <c r="Z95">
        <v>485</v>
      </c>
      <c r="AA95">
        <v>482</v>
      </c>
      <c r="AB95">
        <v>451</v>
      </c>
      <c r="AC95">
        <v>483</v>
      </c>
      <c r="AD95">
        <v>482</v>
      </c>
      <c r="AE95">
        <v>459</v>
      </c>
      <c r="AF95">
        <v>485</v>
      </c>
      <c r="AG95">
        <v>482</v>
      </c>
      <c r="AH95">
        <v>459</v>
      </c>
      <c r="AI95">
        <v>485</v>
      </c>
    </row>
    <row r="96" spans="1:35" x14ac:dyDescent="0.45">
      <c r="A96">
        <v>483</v>
      </c>
      <c r="B96">
        <v>461</v>
      </c>
      <c r="C96">
        <v>490</v>
      </c>
      <c r="D96">
        <v>461</v>
      </c>
      <c r="E96">
        <v>492</v>
      </c>
      <c r="F96">
        <v>444</v>
      </c>
      <c r="G96">
        <v>489</v>
      </c>
      <c r="H96">
        <v>461</v>
      </c>
      <c r="I96">
        <v>488</v>
      </c>
      <c r="J96">
        <v>461</v>
      </c>
      <c r="K96">
        <v>469</v>
      </c>
      <c r="L96">
        <v>460</v>
      </c>
      <c r="M96">
        <v>473</v>
      </c>
      <c r="N96">
        <v>464</v>
      </c>
      <c r="O96">
        <v>476</v>
      </c>
      <c r="P96">
        <v>462</v>
      </c>
      <c r="Q96">
        <v>484</v>
      </c>
      <c r="R96">
        <v>460</v>
      </c>
      <c r="S96">
        <v>490</v>
      </c>
      <c r="T96">
        <v>460</v>
      </c>
      <c r="U96">
        <v>479</v>
      </c>
      <c r="V96">
        <v>460</v>
      </c>
      <c r="W96">
        <v>484</v>
      </c>
      <c r="X96">
        <v>480</v>
      </c>
      <c r="Y96">
        <v>460</v>
      </c>
      <c r="Z96">
        <v>484</v>
      </c>
      <c r="AA96">
        <v>485</v>
      </c>
      <c r="AB96">
        <v>444</v>
      </c>
      <c r="AC96">
        <v>485</v>
      </c>
      <c r="AD96">
        <v>485</v>
      </c>
      <c r="AE96">
        <v>460</v>
      </c>
      <c r="AF96">
        <v>484</v>
      </c>
      <c r="AG96">
        <v>485</v>
      </c>
      <c r="AH96">
        <v>460</v>
      </c>
      <c r="AI96">
        <v>484</v>
      </c>
    </row>
    <row r="97" spans="1:149" x14ac:dyDescent="0.45">
      <c r="A97">
        <v>494</v>
      </c>
      <c r="B97">
        <v>461</v>
      </c>
      <c r="C97">
        <v>485</v>
      </c>
      <c r="D97">
        <v>461</v>
      </c>
      <c r="E97">
        <v>493</v>
      </c>
      <c r="F97">
        <v>449</v>
      </c>
      <c r="G97">
        <v>486</v>
      </c>
      <c r="H97">
        <v>461</v>
      </c>
      <c r="I97">
        <v>484</v>
      </c>
      <c r="J97">
        <v>461</v>
      </c>
      <c r="K97">
        <v>472</v>
      </c>
      <c r="L97">
        <v>469</v>
      </c>
      <c r="M97">
        <v>472</v>
      </c>
      <c r="N97">
        <v>469</v>
      </c>
      <c r="O97">
        <v>478</v>
      </c>
      <c r="P97">
        <v>449</v>
      </c>
      <c r="Q97">
        <v>485</v>
      </c>
      <c r="R97">
        <v>469</v>
      </c>
      <c r="S97">
        <v>488</v>
      </c>
      <c r="T97">
        <v>469</v>
      </c>
      <c r="U97">
        <v>488</v>
      </c>
      <c r="V97">
        <v>450</v>
      </c>
      <c r="W97">
        <v>486</v>
      </c>
      <c r="X97">
        <v>490</v>
      </c>
      <c r="Y97">
        <v>450</v>
      </c>
      <c r="Z97">
        <v>486</v>
      </c>
      <c r="AA97">
        <v>480</v>
      </c>
      <c r="AB97">
        <v>450</v>
      </c>
      <c r="AC97">
        <v>483</v>
      </c>
      <c r="AD97">
        <v>486</v>
      </c>
      <c r="AE97">
        <v>450</v>
      </c>
      <c r="AF97">
        <v>486</v>
      </c>
      <c r="AG97">
        <v>486</v>
      </c>
      <c r="AH97">
        <v>450</v>
      </c>
      <c r="AI97">
        <v>486</v>
      </c>
    </row>
    <row r="98" spans="1:149" x14ac:dyDescent="0.45">
      <c r="A98">
        <v>484</v>
      </c>
      <c r="B98">
        <v>463</v>
      </c>
      <c r="C98">
        <v>484</v>
      </c>
      <c r="D98">
        <v>463</v>
      </c>
      <c r="E98">
        <v>490</v>
      </c>
      <c r="F98">
        <v>463</v>
      </c>
      <c r="G98">
        <v>484</v>
      </c>
      <c r="H98">
        <v>463</v>
      </c>
      <c r="I98">
        <v>487</v>
      </c>
      <c r="J98">
        <v>463</v>
      </c>
      <c r="K98">
        <v>476</v>
      </c>
      <c r="L98">
        <v>467</v>
      </c>
      <c r="M98">
        <v>488</v>
      </c>
      <c r="N98">
        <v>467</v>
      </c>
      <c r="O98">
        <v>478</v>
      </c>
      <c r="P98">
        <v>458</v>
      </c>
      <c r="Q98">
        <v>490</v>
      </c>
      <c r="R98">
        <v>467</v>
      </c>
      <c r="S98">
        <v>488</v>
      </c>
      <c r="T98">
        <v>467</v>
      </c>
      <c r="U98">
        <v>483</v>
      </c>
      <c r="V98">
        <v>449</v>
      </c>
      <c r="W98">
        <v>485</v>
      </c>
      <c r="X98">
        <v>477</v>
      </c>
      <c r="Y98">
        <v>449</v>
      </c>
      <c r="Z98">
        <v>485</v>
      </c>
      <c r="AA98">
        <v>482</v>
      </c>
      <c r="AB98">
        <v>447</v>
      </c>
      <c r="AC98">
        <v>485</v>
      </c>
      <c r="AD98">
        <v>485</v>
      </c>
      <c r="AE98">
        <v>449</v>
      </c>
      <c r="AF98">
        <v>485</v>
      </c>
      <c r="AG98">
        <v>485</v>
      </c>
      <c r="AH98">
        <v>449</v>
      </c>
      <c r="AI98">
        <v>485</v>
      </c>
    </row>
    <row r="99" spans="1:149" x14ac:dyDescent="0.45">
      <c r="A99">
        <v>486</v>
      </c>
      <c r="B99">
        <v>455</v>
      </c>
      <c r="C99">
        <v>486</v>
      </c>
      <c r="D99">
        <v>455</v>
      </c>
      <c r="E99">
        <v>491</v>
      </c>
      <c r="F99">
        <v>470</v>
      </c>
      <c r="G99">
        <v>490</v>
      </c>
      <c r="H99">
        <v>455</v>
      </c>
      <c r="I99">
        <v>483</v>
      </c>
      <c r="J99">
        <v>455</v>
      </c>
      <c r="K99">
        <v>478</v>
      </c>
      <c r="L99">
        <v>470</v>
      </c>
      <c r="M99">
        <v>482</v>
      </c>
      <c r="N99">
        <v>470</v>
      </c>
      <c r="O99">
        <v>476</v>
      </c>
      <c r="P99">
        <v>455</v>
      </c>
      <c r="Q99">
        <v>486</v>
      </c>
      <c r="R99">
        <v>471</v>
      </c>
      <c r="S99">
        <v>485</v>
      </c>
      <c r="T99">
        <v>471</v>
      </c>
      <c r="U99">
        <v>490</v>
      </c>
      <c r="V99">
        <v>450</v>
      </c>
      <c r="W99">
        <v>484</v>
      </c>
      <c r="X99">
        <v>492</v>
      </c>
      <c r="Y99">
        <v>450</v>
      </c>
      <c r="Z99">
        <v>484</v>
      </c>
      <c r="AA99">
        <v>477</v>
      </c>
      <c r="AB99">
        <v>457</v>
      </c>
      <c r="AC99">
        <v>485</v>
      </c>
      <c r="AD99">
        <v>486</v>
      </c>
      <c r="AE99">
        <v>450</v>
      </c>
      <c r="AF99">
        <v>484</v>
      </c>
      <c r="AG99">
        <v>486</v>
      </c>
      <c r="AH99">
        <v>450</v>
      </c>
      <c r="AI99">
        <v>484</v>
      </c>
    </row>
    <row r="100" spans="1:149" x14ac:dyDescent="0.45">
      <c r="A100">
        <v>491</v>
      </c>
      <c r="B100">
        <v>468</v>
      </c>
      <c r="C100">
        <v>492</v>
      </c>
      <c r="D100">
        <v>468</v>
      </c>
      <c r="E100">
        <v>483</v>
      </c>
      <c r="F100">
        <v>468</v>
      </c>
      <c r="G100">
        <v>491</v>
      </c>
      <c r="H100">
        <v>468</v>
      </c>
      <c r="I100">
        <v>484</v>
      </c>
      <c r="J100">
        <v>468</v>
      </c>
      <c r="K100">
        <v>483</v>
      </c>
      <c r="L100">
        <v>462</v>
      </c>
      <c r="M100">
        <v>488</v>
      </c>
      <c r="N100">
        <v>462</v>
      </c>
      <c r="O100">
        <v>483</v>
      </c>
      <c r="P100">
        <v>475</v>
      </c>
      <c r="Q100">
        <v>486</v>
      </c>
      <c r="R100">
        <v>462</v>
      </c>
      <c r="S100">
        <v>490</v>
      </c>
      <c r="T100">
        <v>462</v>
      </c>
      <c r="U100">
        <v>482</v>
      </c>
      <c r="V100">
        <v>480</v>
      </c>
      <c r="W100">
        <v>485</v>
      </c>
      <c r="X100">
        <v>482</v>
      </c>
      <c r="Y100">
        <v>480</v>
      </c>
      <c r="Z100">
        <v>485</v>
      </c>
      <c r="AA100">
        <v>481</v>
      </c>
      <c r="AB100">
        <v>457</v>
      </c>
      <c r="AC100">
        <v>485</v>
      </c>
      <c r="AD100">
        <v>487</v>
      </c>
      <c r="AE100">
        <v>480</v>
      </c>
      <c r="AF100">
        <v>485</v>
      </c>
      <c r="AG100">
        <v>487</v>
      </c>
      <c r="AH100">
        <v>480</v>
      </c>
      <c r="AI100">
        <v>485</v>
      </c>
    </row>
    <row r="101" spans="1:149" x14ac:dyDescent="0.45">
      <c r="A101">
        <v>485</v>
      </c>
      <c r="B101">
        <v>466</v>
      </c>
      <c r="C101">
        <v>484</v>
      </c>
      <c r="D101">
        <v>468</v>
      </c>
      <c r="E101">
        <v>490</v>
      </c>
      <c r="F101">
        <v>464</v>
      </c>
      <c r="G101">
        <v>481</v>
      </c>
      <c r="H101">
        <v>466</v>
      </c>
      <c r="I101">
        <v>488</v>
      </c>
      <c r="J101">
        <v>466</v>
      </c>
      <c r="K101">
        <v>484</v>
      </c>
      <c r="L101">
        <v>475</v>
      </c>
      <c r="M101">
        <v>485</v>
      </c>
      <c r="N101">
        <v>475</v>
      </c>
      <c r="O101">
        <v>485</v>
      </c>
      <c r="P101">
        <v>454</v>
      </c>
      <c r="Q101">
        <v>485</v>
      </c>
      <c r="R101">
        <v>475</v>
      </c>
      <c r="S101">
        <v>487</v>
      </c>
      <c r="T101">
        <v>475</v>
      </c>
      <c r="U101">
        <v>484</v>
      </c>
      <c r="V101">
        <v>460</v>
      </c>
      <c r="W101">
        <v>486</v>
      </c>
      <c r="X101">
        <v>479</v>
      </c>
      <c r="Y101">
        <v>460</v>
      </c>
      <c r="Z101">
        <v>486</v>
      </c>
      <c r="AA101">
        <v>479</v>
      </c>
      <c r="AB101">
        <v>444</v>
      </c>
      <c r="AC101">
        <v>485</v>
      </c>
      <c r="AD101">
        <v>474</v>
      </c>
      <c r="AE101">
        <v>460</v>
      </c>
      <c r="AF101">
        <v>486</v>
      </c>
      <c r="AG101">
        <v>474</v>
      </c>
      <c r="AH101">
        <v>460</v>
      </c>
      <c r="AI101">
        <v>486</v>
      </c>
    </row>
    <row r="102" spans="1:149" x14ac:dyDescent="0.45">
      <c r="A102">
        <v>489</v>
      </c>
      <c r="B102">
        <v>463</v>
      </c>
      <c r="C102">
        <v>486</v>
      </c>
      <c r="D102">
        <v>463</v>
      </c>
      <c r="E102">
        <v>491</v>
      </c>
      <c r="F102">
        <v>462</v>
      </c>
      <c r="G102">
        <v>485</v>
      </c>
      <c r="H102">
        <v>463</v>
      </c>
      <c r="I102">
        <v>483</v>
      </c>
      <c r="J102">
        <v>463</v>
      </c>
      <c r="K102">
        <v>484</v>
      </c>
      <c r="L102">
        <v>462</v>
      </c>
      <c r="M102">
        <v>476</v>
      </c>
      <c r="N102">
        <v>462</v>
      </c>
      <c r="O102">
        <v>487</v>
      </c>
      <c r="P102">
        <v>458</v>
      </c>
      <c r="Q102">
        <v>483</v>
      </c>
      <c r="R102">
        <v>462</v>
      </c>
      <c r="S102">
        <v>487</v>
      </c>
      <c r="T102">
        <v>462</v>
      </c>
      <c r="U102">
        <v>487</v>
      </c>
      <c r="V102">
        <v>452</v>
      </c>
      <c r="W102">
        <v>483</v>
      </c>
      <c r="X102">
        <v>481</v>
      </c>
      <c r="Y102">
        <v>452</v>
      </c>
      <c r="Z102">
        <v>483</v>
      </c>
      <c r="AA102">
        <v>479</v>
      </c>
      <c r="AB102">
        <v>445</v>
      </c>
      <c r="AC102">
        <v>485</v>
      </c>
      <c r="AD102">
        <v>486</v>
      </c>
      <c r="AE102">
        <v>452</v>
      </c>
      <c r="AF102">
        <v>483</v>
      </c>
      <c r="AG102">
        <v>486</v>
      </c>
      <c r="AH102">
        <v>452</v>
      </c>
      <c r="AI102">
        <v>483</v>
      </c>
    </row>
    <row r="104" spans="1:149" x14ac:dyDescent="0.45">
      <c r="A104" t="s">
        <v>0</v>
      </c>
      <c r="AL104" t="s">
        <v>19</v>
      </c>
      <c r="AM104" s="3">
        <v>2.2000000000000002</v>
      </c>
      <c r="BW104" t="s">
        <v>31</v>
      </c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</row>
    <row r="105" spans="1:149" x14ac:dyDescent="0.45"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</row>
    <row r="106" spans="1:149" x14ac:dyDescent="0.45">
      <c r="A106" s="2"/>
      <c r="B106" s="2" t="str">
        <f>A2</f>
        <v>UF Bitdiff Cbrt</v>
      </c>
      <c r="C106" s="2" t="str">
        <f t="shared" ref="C106:AJ106" si="0">B2</f>
        <v>UF BitdiffVA Cbrt</v>
      </c>
      <c r="D106" s="2" t="str">
        <f t="shared" si="0"/>
        <v>UF HardLog Cbrt</v>
      </c>
      <c r="E106" s="2" t="str">
        <f t="shared" si="0"/>
        <v>UF HardLogVA Cbrt</v>
      </c>
      <c r="F106" s="2" t="str">
        <f t="shared" si="0"/>
        <v>UF Log Cbrt</v>
      </c>
      <c r="G106" s="2" t="str">
        <f t="shared" si="0"/>
        <v>UF LogVA Cbrt</v>
      </c>
      <c r="H106" s="2" t="str">
        <f t="shared" si="0"/>
        <v>UF Mul Cbrt</v>
      </c>
      <c r="I106" s="2" t="str">
        <f t="shared" si="0"/>
        <v>UF MulVA Cbrt</v>
      </c>
      <c r="J106" s="2" t="str">
        <f t="shared" si="0"/>
        <v>UF NoLog Cbrt</v>
      </c>
      <c r="K106" s="2" t="str">
        <f t="shared" si="0"/>
        <v>UF NoLogVA Cbrt</v>
      </c>
      <c r="L106" s="2" t="str">
        <f t="shared" si="0"/>
        <v>UFDistr Bitdiff Cbrt</v>
      </c>
      <c r="M106" s="2" t="str">
        <f t="shared" si="0"/>
        <v>UFDistr BitdiffVA Cbrt</v>
      </c>
      <c r="N106" s="2" t="str">
        <f t="shared" si="0"/>
        <v>UFDistr HardLog Cbrt</v>
      </c>
      <c r="O106" s="2" t="str">
        <f t="shared" si="0"/>
        <v>UFDistr HardLogVA Cbrt</v>
      </c>
      <c r="P106" s="2" t="str">
        <f t="shared" si="0"/>
        <v>UFDistr Log Cbrt</v>
      </c>
      <c r="Q106" s="2" t="str">
        <f t="shared" si="0"/>
        <v>UFDistr LogVA Cbrt</v>
      </c>
      <c r="R106" s="2" t="str">
        <f t="shared" si="0"/>
        <v>UFDistr Mul Cbrt</v>
      </c>
      <c r="S106" s="2" t="str">
        <f t="shared" si="0"/>
        <v>UFDistr MulVA Cbrt</v>
      </c>
      <c r="T106" s="2" t="str">
        <f t="shared" si="0"/>
        <v>UFDistr NoLog Cbrt</v>
      </c>
      <c r="U106" s="2" t="str">
        <f t="shared" si="0"/>
        <v>UFDistr NoLogVA Cbrt</v>
      </c>
      <c r="V106" s="2" t="str">
        <f t="shared" si="0"/>
        <v>UFCenter Bitdiff Cbrt</v>
      </c>
      <c r="W106" s="2" t="str">
        <f t="shared" si="0"/>
        <v>UFCenter BitdiffVA Cbrt</v>
      </c>
      <c r="X106" s="2" t="str">
        <f t="shared" si="0"/>
        <v>UFCenter BitdiffFN Cbrt</v>
      </c>
      <c r="Y106" s="2" t="str">
        <f t="shared" si="0"/>
        <v>UFCenter HardLog Cbrt</v>
      </c>
      <c r="Z106" s="2" t="str">
        <f t="shared" si="0"/>
        <v>UFCenter HardLogVA Cbrt</v>
      </c>
      <c r="AA106" s="2" t="str">
        <f t="shared" si="0"/>
        <v>UFCenter HardLogFN Cbrt</v>
      </c>
      <c r="AB106" s="2" t="str">
        <f t="shared" si="0"/>
        <v>UFCenter Log Cbrt</v>
      </c>
      <c r="AC106" s="2" t="str">
        <f t="shared" si="0"/>
        <v>UFCenter LogVA Cbrt</v>
      </c>
      <c r="AD106" s="2" t="str">
        <f t="shared" si="0"/>
        <v>UFCenter LogFN Cbrt</v>
      </c>
      <c r="AE106" s="2" t="str">
        <f t="shared" si="0"/>
        <v>UFCenter Mul Cbrt</v>
      </c>
      <c r="AF106" s="2" t="str">
        <f t="shared" si="0"/>
        <v>UFCenter MulVA Cbrt</v>
      </c>
      <c r="AG106" s="2" t="str">
        <f t="shared" si="0"/>
        <v>UFCenter MulFN Cbrt</v>
      </c>
      <c r="AH106" s="2" t="str">
        <f t="shared" si="0"/>
        <v>UFCenter NoLog Cbrt</v>
      </c>
      <c r="AI106" s="2" t="str">
        <f t="shared" si="0"/>
        <v>UFCenter NoLogVA Cbrt</v>
      </c>
      <c r="AJ106" s="2" t="str">
        <f t="shared" si="0"/>
        <v>UFCenter NoLogFN Cbrt</v>
      </c>
      <c r="AM106" s="4" t="str">
        <f>A2</f>
        <v>UF Bitdiff Cbrt</v>
      </c>
      <c r="AN106" s="4" t="str">
        <f t="shared" ref="AN106:BU106" si="1">B2</f>
        <v>UF BitdiffVA Cbrt</v>
      </c>
      <c r="AO106" s="4" t="str">
        <f t="shared" si="1"/>
        <v>UF HardLog Cbrt</v>
      </c>
      <c r="AP106" s="4" t="str">
        <f t="shared" si="1"/>
        <v>UF HardLogVA Cbrt</v>
      </c>
      <c r="AQ106" s="4" t="str">
        <f t="shared" si="1"/>
        <v>UF Log Cbrt</v>
      </c>
      <c r="AR106" s="4" t="str">
        <f t="shared" si="1"/>
        <v>UF LogVA Cbrt</v>
      </c>
      <c r="AS106" s="4" t="str">
        <f t="shared" si="1"/>
        <v>UF Mul Cbrt</v>
      </c>
      <c r="AT106" s="4" t="str">
        <f t="shared" si="1"/>
        <v>UF MulVA Cbrt</v>
      </c>
      <c r="AU106" s="4" t="str">
        <f t="shared" si="1"/>
        <v>UF NoLog Cbrt</v>
      </c>
      <c r="AV106" s="4" t="str">
        <f t="shared" si="1"/>
        <v>UF NoLogVA Cbrt</v>
      </c>
      <c r="AW106" s="4" t="str">
        <f t="shared" si="1"/>
        <v>UFDistr Bitdiff Cbrt</v>
      </c>
      <c r="AX106" s="4" t="str">
        <f t="shared" si="1"/>
        <v>UFDistr BitdiffVA Cbrt</v>
      </c>
      <c r="AY106" s="4" t="str">
        <f t="shared" si="1"/>
        <v>UFDistr HardLog Cbrt</v>
      </c>
      <c r="AZ106" s="4" t="str">
        <f t="shared" si="1"/>
        <v>UFDistr HardLogVA Cbrt</v>
      </c>
      <c r="BA106" s="4" t="str">
        <f t="shared" si="1"/>
        <v>UFDistr Log Cbrt</v>
      </c>
      <c r="BB106" s="4" t="str">
        <f t="shared" si="1"/>
        <v>UFDistr LogVA Cbrt</v>
      </c>
      <c r="BC106" s="4" t="str">
        <f t="shared" si="1"/>
        <v>UFDistr Mul Cbrt</v>
      </c>
      <c r="BD106" s="4" t="str">
        <f t="shared" si="1"/>
        <v>UFDistr MulVA Cbrt</v>
      </c>
      <c r="BE106" s="4" t="str">
        <f t="shared" si="1"/>
        <v>UFDistr NoLog Cbrt</v>
      </c>
      <c r="BF106" s="4" t="str">
        <f t="shared" si="1"/>
        <v>UFDistr NoLogVA Cbrt</v>
      </c>
      <c r="BG106" s="4" t="str">
        <f t="shared" si="1"/>
        <v>UFCenter Bitdiff Cbrt</v>
      </c>
      <c r="BH106" s="4" t="str">
        <f t="shared" si="1"/>
        <v>UFCenter BitdiffVA Cbrt</v>
      </c>
      <c r="BI106" s="4" t="str">
        <f t="shared" si="1"/>
        <v>UFCenter BitdiffFN Cbrt</v>
      </c>
      <c r="BJ106" s="4" t="str">
        <f t="shared" si="1"/>
        <v>UFCenter HardLog Cbrt</v>
      </c>
      <c r="BK106" s="4" t="str">
        <f t="shared" si="1"/>
        <v>UFCenter HardLogVA Cbrt</v>
      </c>
      <c r="BL106" s="4" t="str">
        <f t="shared" si="1"/>
        <v>UFCenter HardLogFN Cbrt</v>
      </c>
      <c r="BM106" s="4" t="str">
        <f t="shared" si="1"/>
        <v>UFCenter Log Cbrt</v>
      </c>
      <c r="BN106" s="4" t="str">
        <f t="shared" si="1"/>
        <v>UFCenter LogVA Cbrt</v>
      </c>
      <c r="BO106" s="4" t="str">
        <f t="shared" si="1"/>
        <v>UFCenter LogFN Cbrt</v>
      </c>
      <c r="BP106" s="4" t="str">
        <f t="shared" si="1"/>
        <v>UFCenter Mul Cbrt</v>
      </c>
      <c r="BQ106" s="4" t="str">
        <f t="shared" si="1"/>
        <v>UFCenter MulVA Cbrt</v>
      </c>
      <c r="BR106" s="4" t="str">
        <f t="shared" si="1"/>
        <v>UFCenter MulFN Cbrt</v>
      </c>
      <c r="BS106" s="4" t="str">
        <f t="shared" si="1"/>
        <v>UFCenter NoLog Cbrt</v>
      </c>
      <c r="BT106" s="4" t="str">
        <f t="shared" si="1"/>
        <v>UFCenter NoLogVA Cbrt</v>
      </c>
      <c r="BU106" s="4" t="str">
        <f t="shared" si="1"/>
        <v>UFCenter NoLogFN Cbrt</v>
      </c>
      <c r="BW106" s="2"/>
      <c r="BX106" s="2" t="str">
        <f>A2</f>
        <v>UF Bitdiff Cbrt</v>
      </c>
      <c r="BY106" s="2" t="str">
        <f t="shared" ref="BY106:DF106" si="2">B2</f>
        <v>UF BitdiffVA Cbrt</v>
      </c>
      <c r="BZ106" s="2" t="str">
        <f t="shared" si="2"/>
        <v>UF HardLog Cbrt</v>
      </c>
      <c r="CA106" s="2" t="str">
        <f t="shared" si="2"/>
        <v>UF HardLogVA Cbrt</v>
      </c>
      <c r="CB106" s="2" t="str">
        <f t="shared" si="2"/>
        <v>UF Log Cbrt</v>
      </c>
      <c r="CC106" s="2" t="str">
        <f t="shared" si="2"/>
        <v>UF LogVA Cbrt</v>
      </c>
      <c r="CD106" s="2" t="str">
        <f t="shared" si="2"/>
        <v>UF Mul Cbrt</v>
      </c>
      <c r="CE106" s="2" t="str">
        <f t="shared" si="2"/>
        <v>UF MulVA Cbrt</v>
      </c>
      <c r="CF106" s="2" t="str">
        <f t="shared" si="2"/>
        <v>UF NoLog Cbrt</v>
      </c>
      <c r="CG106" s="2" t="str">
        <f t="shared" si="2"/>
        <v>UF NoLogVA Cbrt</v>
      </c>
      <c r="CH106" s="2" t="str">
        <f t="shared" si="2"/>
        <v>UFDistr Bitdiff Cbrt</v>
      </c>
      <c r="CI106" s="2" t="str">
        <f t="shared" si="2"/>
        <v>UFDistr BitdiffVA Cbrt</v>
      </c>
      <c r="CJ106" s="2" t="str">
        <f t="shared" si="2"/>
        <v>UFDistr HardLog Cbrt</v>
      </c>
      <c r="CK106" s="2" t="str">
        <f t="shared" si="2"/>
        <v>UFDistr HardLogVA Cbrt</v>
      </c>
      <c r="CL106" s="2" t="str">
        <f t="shared" si="2"/>
        <v>UFDistr Log Cbrt</v>
      </c>
      <c r="CM106" s="2" t="str">
        <f t="shared" si="2"/>
        <v>UFDistr LogVA Cbrt</v>
      </c>
      <c r="CN106" s="2" t="str">
        <f t="shared" si="2"/>
        <v>UFDistr Mul Cbrt</v>
      </c>
      <c r="CO106" s="2" t="str">
        <f t="shared" si="2"/>
        <v>UFDistr MulVA Cbrt</v>
      </c>
      <c r="CP106" s="2" t="str">
        <f t="shared" si="2"/>
        <v>UFDistr NoLog Cbrt</v>
      </c>
      <c r="CQ106" s="2" t="str">
        <f t="shared" si="2"/>
        <v>UFDistr NoLogVA Cbrt</v>
      </c>
      <c r="CR106" s="2" t="str">
        <f t="shared" si="2"/>
        <v>UFCenter Bitdiff Cbrt</v>
      </c>
      <c r="CS106" s="2" t="str">
        <f t="shared" si="2"/>
        <v>UFCenter BitdiffVA Cbrt</v>
      </c>
      <c r="CT106" s="2" t="str">
        <f t="shared" si="2"/>
        <v>UFCenter BitdiffFN Cbrt</v>
      </c>
      <c r="CU106" s="2" t="str">
        <f t="shared" si="2"/>
        <v>UFCenter HardLog Cbrt</v>
      </c>
      <c r="CV106" s="2" t="str">
        <f t="shared" si="2"/>
        <v>UFCenter HardLogVA Cbrt</v>
      </c>
      <c r="CW106" s="2" t="str">
        <f t="shared" si="2"/>
        <v>UFCenter HardLogFN Cbrt</v>
      </c>
      <c r="CX106" s="2" t="str">
        <f t="shared" si="2"/>
        <v>UFCenter Log Cbrt</v>
      </c>
      <c r="CY106" s="2" t="str">
        <f t="shared" si="2"/>
        <v>UFCenter LogVA Cbrt</v>
      </c>
      <c r="CZ106" s="2" t="str">
        <f t="shared" si="2"/>
        <v>UFCenter LogFN Cbrt</v>
      </c>
      <c r="DA106" s="2" t="str">
        <f t="shared" si="2"/>
        <v>UFCenter Mul Cbrt</v>
      </c>
      <c r="DB106" s="2" t="str">
        <f t="shared" si="2"/>
        <v>UFCenter MulVA Cbrt</v>
      </c>
      <c r="DC106" s="2" t="str">
        <f t="shared" si="2"/>
        <v>UFCenter MulFN Cbrt</v>
      </c>
      <c r="DD106" s="2" t="str">
        <f t="shared" si="2"/>
        <v>UFCenter NoLog Cbrt</v>
      </c>
      <c r="DE106" s="2" t="str">
        <f t="shared" si="2"/>
        <v>UFCenter NoLogVA Cbrt</v>
      </c>
      <c r="DF106" s="2" t="str">
        <f t="shared" si="2"/>
        <v>UFCenter NoLogFN Cbrt</v>
      </c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</row>
    <row r="107" spans="1:149" x14ac:dyDescent="0.45">
      <c r="A107" s="20" t="s">
        <v>1</v>
      </c>
      <c r="B107" s="20">
        <f>AVERAGE(A3:A102)</f>
        <v>485.89</v>
      </c>
      <c r="C107" s="20">
        <f t="shared" ref="C107:AJ107" si="3">AVERAGE(B3:B102)</f>
        <v>462.34</v>
      </c>
      <c r="D107" s="20">
        <f t="shared" si="3"/>
        <v>486.28</v>
      </c>
      <c r="E107" s="20">
        <f t="shared" si="3"/>
        <v>462.48</v>
      </c>
      <c r="F107" s="20">
        <f t="shared" si="3"/>
        <v>489.18</v>
      </c>
      <c r="G107" s="20">
        <f t="shared" si="3"/>
        <v>460.99</v>
      </c>
      <c r="H107" s="20">
        <f t="shared" si="3"/>
        <v>486.33</v>
      </c>
      <c r="I107" s="20">
        <f t="shared" si="3"/>
        <v>462.48</v>
      </c>
      <c r="J107" s="20">
        <f t="shared" si="3"/>
        <v>485.26</v>
      </c>
      <c r="K107" s="20">
        <f t="shared" si="3"/>
        <v>462.48</v>
      </c>
      <c r="L107" s="20">
        <f t="shared" si="3"/>
        <v>480.95</v>
      </c>
      <c r="M107" s="20">
        <f t="shared" si="3"/>
        <v>466.03</v>
      </c>
      <c r="N107" s="20">
        <f t="shared" si="3"/>
        <v>481.46</v>
      </c>
      <c r="O107" s="20">
        <f t="shared" si="3"/>
        <v>466.94</v>
      </c>
      <c r="P107" s="20">
        <f t="shared" si="3"/>
        <v>482.33</v>
      </c>
      <c r="Q107" s="20">
        <f t="shared" si="3"/>
        <v>461.85</v>
      </c>
      <c r="R107" s="20">
        <f t="shared" si="3"/>
        <v>487.08</v>
      </c>
      <c r="S107" s="20">
        <f t="shared" si="3"/>
        <v>466.17</v>
      </c>
      <c r="T107" s="20">
        <f t="shared" si="3"/>
        <v>487.55</v>
      </c>
      <c r="U107" s="20">
        <f t="shared" si="3"/>
        <v>466.17</v>
      </c>
      <c r="V107" s="20">
        <f t="shared" si="3"/>
        <v>483.35</v>
      </c>
      <c r="W107" s="20">
        <f t="shared" si="3"/>
        <v>452.72</v>
      </c>
      <c r="X107" s="20">
        <f t="shared" si="3"/>
        <v>484.37</v>
      </c>
      <c r="Y107" s="20">
        <f t="shared" si="3"/>
        <v>483.14</v>
      </c>
      <c r="Z107" s="20">
        <f t="shared" si="3"/>
        <v>452.72</v>
      </c>
      <c r="AA107" s="20">
        <f t="shared" si="3"/>
        <v>484.37</v>
      </c>
      <c r="AB107" s="20">
        <f t="shared" si="3"/>
        <v>483.5</v>
      </c>
      <c r="AC107" s="20">
        <f t="shared" si="3"/>
        <v>449.93</v>
      </c>
      <c r="AD107" s="20">
        <f t="shared" si="3"/>
        <v>484.48</v>
      </c>
      <c r="AE107" s="20">
        <f t="shared" si="3"/>
        <v>484.13</v>
      </c>
      <c r="AF107" s="20">
        <f t="shared" si="3"/>
        <v>452.72</v>
      </c>
      <c r="AG107" s="20">
        <f t="shared" si="3"/>
        <v>484.37</v>
      </c>
      <c r="AH107" s="20">
        <f t="shared" si="3"/>
        <v>484.13</v>
      </c>
      <c r="AI107" s="20">
        <f t="shared" si="3"/>
        <v>452.72</v>
      </c>
      <c r="AJ107" s="20">
        <f t="shared" si="3"/>
        <v>484.37</v>
      </c>
      <c r="AL107" t="s">
        <v>22</v>
      </c>
      <c r="AM107" s="5">
        <f>AM114-$AM121</f>
        <v>475</v>
      </c>
      <c r="AN107" s="6">
        <f t="shared" ref="AN107:BU107" si="4">AN114-$AM121</f>
        <v>439</v>
      </c>
      <c r="AO107" s="6">
        <f t="shared" si="4"/>
        <v>475</v>
      </c>
      <c r="AP107" s="6">
        <f t="shared" si="4"/>
        <v>441</v>
      </c>
      <c r="AQ107" s="6">
        <f t="shared" si="4"/>
        <v>482</v>
      </c>
      <c r="AR107" s="6">
        <f t="shared" si="4"/>
        <v>434</v>
      </c>
      <c r="AS107" s="6">
        <f t="shared" si="4"/>
        <v>479</v>
      </c>
      <c r="AT107" s="6">
        <f t="shared" si="4"/>
        <v>441</v>
      </c>
      <c r="AU107" s="6">
        <f t="shared" si="4"/>
        <v>478</v>
      </c>
      <c r="AV107" s="6">
        <f t="shared" si="4"/>
        <v>441</v>
      </c>
      <c r="AW107" s="6">
        <f t="shared" si="4"/>
        <v>469</v>
      </c>
      <c r="AX107" s="6">
        <f t="shared" si="4"/>
        <v>449</v>
      </c>
      <c r="AY107" s="6">
        <f t="shared" si="4"/>
        <v>472</v>
      </c>
      <c r="AZ107" s="6">
        <f t="shared" si="4"/>
        <v>440</v>
      </c>
      <c r="BA107" s="6">
        <f t="shared" si="4"/>
        <v>474</v>
      </c>
      <c r="BB107" s="6">
        <f t="shared" si="4"/>
        <v>435</v>
      </c>
      <c r="BC107" s="6">
        <f t="shared" si="4"/>
        <v>479</v>
      </c>
      <c r="BD107" s="6">
        <f t="shared" si="4"/>
        <v>449</v>
      </c>
      <c r="BE107" s="6">
        <f t="shared" si="4"/>
        <v>482</v>
      </c>
      <c r="BF107" s="6">
        <f t="shared" si="4"/>
        <v>449</v>
      </c>
      <c r="BG107" s="6">
        <f t="shared" si="4"/>
        <v>472</v>
      </c>
      <c r="BH107" s="6">
        <f t="shared" si="4"/>
        <v>413</v>
      </c>
      <c r="BI107" s="6">
        <f t="shared" si="4"/>
        <v>482</v>
      </c>
      <c r="BJ107" s="6">
        <f t="shared" si="4"/>
        <v>472</v>
      </c>
      <c r="BK107" s="6">
        <f t="shared" si="4"/>
        <v>413</v>
      </c>
      <c r="BL107" s="6">
        <f t="shared" si="4"/>
        <v>482</v>
      </c>
      <c r="BM107" s="6">
        <f t="shared" si="4"/>
        <v>470</v>
      </c>
      <c r="BN107" s="6">
        <f t="shared" si="4"/>
        <v>409</v>
      </c>
      <c r="BO107" s="6">
        <f t="shared" si="4"/>
        <v>482</v>
      </c>
      <c r="BP107" s="6">
        <f t="shared" si="4"/>
        <v>473</v>
      </c>
      <c r="BQ107" s="6">
        <f t="shared" si="4"/>
        <v>413</v>
      </c>
      <c r="BR107" s="6">
        <f t="shared" si="4"/>
        <v>482</v>
      </c>
      <c r="BS107" s="6">
        <f t="shared" si="4"/>
        <v>473</v>
      </c>
      <c r="BT107" s="6">
        <f t="shared" si="4"/>
        <v>413</v>
      </c>
      <c r="BU107" s="7">
        <f t="shared" si="4"/>
        <v>482</v>
      </c>
      <c r="BW107" t="s">
        <v>32</v>
      </c>
      <c r="BX107">
        <f>[1]!SHAPIRO(A3:A102)</f>
        <v>0.98351655791882375</v>
      </c>
      <c r="BY107">
        <f>[1]!SHAPIRO(B3:B102)</f>
        <v>0.96103997397609686</v>
      </c>
      <c r="BZ107">
        <f>[1]!SHAPIRO(C3:C102)</f>
        <v>0.98832070947991235</v>
      </c>
      <c r="CA107">
        <f>[1]!SHAPIRO(D3:D102)</f>
        <v>0.95949101573316786</v>
      </c>
      <c r="CB107">
        <f>[1]!SHAPIRO(E3:E102)</f>
        <v>0.95981573057828429</v>
      </c>
      <c r="CC107">
        <f>[1]!SHAPIRO(F3:F102)</f>
        <v>0.96920620134746538</v>
      </c>
      <c r="CD107">
        <f>[1]!SHAPIRO(G3:G102)</f>
        <v>0.97730495729432654</v>
      </c>
      <c r="CE107">
        <f>[1]!SHAPIRO(H3:H102)</f>
        <v>0.96033492830944545</v>
      </c>
      <c r="CF107">
        <f>[1]!SHAPIRO(I3:I102)</f>
        <v>0.98151887165387985</v>
      </c>
      <c r="CG107">
        <f>[1]!SHAPIRO(J3:J102)</f>
        <v>0.96033492830944545</v>
      </c>
      <c r="CH107">
        <f>[1]!SHAPIRO(K3:K102)</f>
        <v>0.9868566908411992</v>
      </c>
      <c r="CI107">
        <f>[1]!SHAPIRO(L3:L102)</f>
        <v>0.9911878346195101</v>
      </c>
      <c r="CJ107">
        <f>[1]!SHAPIRO(M3:M102)</f>
        <v>0.97947234335491562</v>
      </c>
      <c r="CK107">
        <f>[1]!SHAPIRO(N3:N102)</f>
        <v>0.98924936304488897</v>
      </c>
      <c r="CL107">
        <f>[1]!SHAPIRO(O3:O102)</f>
        <v>0.98407137279635726</v>
      </c>
      <c r="CM107">
        <f>[1]!SHAPIRO(P3:P102)</f>
        <v>0.97646777832395615</v>
      </c>
      <c r="CN107">
        <f>[1]!SHAPIRO(Q3:Q102)</f>
        <v>0.97931664087511083</v>
      </c>
      <c r="CO107">
        <f>[1]!SHAPIRO(R3:R102)</f>
        <v>0.9918587073466788</v>
      </c>
      <c r="CP107">
        <f>[1]!SHAPIRO(S3:S102)</f>
        <v>0.95778667607905499</v>
      </c>
      <c r="CQ107">
        <f>[1]!SHAPIRO(T3:T102)</f>
        <v>0.9918587073466788</v>
      </c>
      <c r="CR107">
        <f>[1]!SHAPIRO(U3:U102)</f>
        <v>0.9723479326794715</v>
      </c>
      <c r="CS107">
        <f>[1]!SHAPIRO(V3:V102)</f>
        <v>0.97228634812890935</v>
      </c>
      <c r="CT107">
        <f>[1]!SHAPIRO(W3:W102)</f>
        <v>0.90762709259399332</v>
      </c>
      <c r="CU107">
        <f>[1]!SHAPIRO(X3:X102)</f>
        <v>0.98793959726129466</v>
      </c>
      <c r="CV107">
        <f>[1]!SHAPIRO(Y3:Y102)</f>
        <v>0.97228634812890935</v>
      </c>
      <c r="CW107">
        <f>[1]!SHAPIRO(Z3:Z102)</f>
        <v>0.90762709259399332</v>
      </c>
      <c r="CX107">
        <f>[1]!SHAPIRO(AA3:AA102)</f>
        <v>0.98757886262675099</v>
      </c>
      <c r="CY107">
        <f>[1]!SHAPIRO(AB3:AB102)</f>
        <v>0.95837385818221676</v>
      </c>
      <c r="CZ107">
        <f>[1]!SHAPIRO(AC3:AC102)</f>
        <v>0.88957562655034506</v>
      </c>
      <c r="DA107">
        <f>[1]!SHAPIRO(AD3:AD102)</f>
        <v>0.98358933053615238</v>
      </c>
      <c r="DB107">
        <f>[1]!SHAPIRO(AE3:AE102)</f>
        <v>0.97228634812890935</v>
      </c>
      <c r="DC107">
        <f>[1]!SHAPIRO(AF3:AF102)</f>
        <v>0.90762709259399332</v>
      </c>
      <c r="DD107">
        <f>[1]!SHAPIRO(AG3:AG102)</f>
        <v>0.98358933053615238</v>
      </c>
      <c r="DE107">
        <f>[1]!SHAPIRO(AH3:AH102)</f>
        <v>0.97228634812890935</v>
      </c>
      <c r="DF107">
        <f>[1]!SHAPIRO(AI3:AI102)</f>
        <v>0.90762709259399332</v>
      </c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</row>
    <row r="108" spans="1:149" x14ac:dyDescent="0.45">
      <c r="A108" s="20" t="s">
        <v>2</v>
      </c>
      <c r="B108" s="20">
        <f>_xlfn.STDEV.S(A3:A102)/SQRT(COUNT(A3:A102))</f>
        <v>0.40324316547841227</v>
      </c>
      <c r="C108" s="20">
        <f t="shared" ref="C108:AJ108" si="5">_xlfn.STDEV.S(B3:B102)/SQRT(COUNT(B3:B102))</f>
        <v>0.91234186397845252</v>
      </c>
      <c r="D108" s="20">
        <f t="shared" si="5"/>
        <v>0.38849099413661076</v>
      </c>
      <c r="E108" s="20">
        <f t="shared" si="5"/>
        <v>0.91170613730965011</v>
      </c>
      <c r="F108" s="20">
        <f t="shared" si="5"/>
        <v>0.34942376807677222</v>
      </c>
      <c r="G108" s="20">
        <f t="shared" si="5"/>
        <v>0.97395320651705275</v>
      </c>
      <c r="H108" s="20">
        <f t="shared" si="5"/>
        <v>0.33365287714066294</v>
      </c>
      <c r="I108" s="20">
        <f t="shared" si="5"/>
        <v>0.90692955190643898</v>
      </c>
      <c r="J108" s="20">
        <f t="shared" si="5"/>
        <v>0.30637008056046539</v>
      </c>
      <c r="K108" s="20">
        <f t="shared" si="5"/>
        <v>0.90692955190643898</v>
      </c>
      <c r="L108" s="20">
        <f t="shared" si="5"/>
        <v>0.43073228696059357</v>
      </c>
      <c r="M108" s="20">
        <f t="shared" si="5"/>
        <v>0.72883676519713936</v>
      </c>
      <c r="N108" s="20">
        <f t="shared" si="5"/>
        <v>0.42909818518056297</v>
      </c>
      <c r="O108" s="20">
        <f t="shared" si="5"/>
        <v>0.81014027965980817</v>
      </c>
      <c r="P108" s="20">
        <f t="shared" si="5"/>
        <v>0.41318056805491449</v>
      </c>
      <c r="Q108" s="20">
        <f t="shared" si="5"/>
        <v>0.93326569018948091</v>
      </c>
      <c r="R108" s="20">
        <f t="shared" si="5"/>
        <v>0.33954217541991583</v>
      </c>
      <c r="S108" s="20">
        <f t="shared" si="5"/>
        <v>0.7375984782735896</v>
      </c>
      <c r="T108" s="20">
        <f t="shared" si="5"/>
        <v>0.32516507074457313</v>
      </c>
      <c r="U108" s="20">
        <f t="shared" si="5"/>
        <v>0.7375984782735896</v>
      </c>
      <c r="V108" s="20">
        <f t="shared" si="5"/>
        <v>0.41276965474558303</v>
      </c>
      <c r="W108" s="20">
        <f t="shared" si="5"/>
        <v>1.4738172796304752</v>
      </c>
      <c r="X108" s="20">
        <f t="shared" si="5"/>
        <v>0.11069568805303723</v>
      </c>
      <c r="Y108" s="20">
        <f t="shared" si="5"/>
        <v>0.39029126652702956</v>
      </c>
      <c r="Z108" s="20">
        <f t="shared" si="5"/>
        <v>1.4738172796304752</v>
      </c>
      <c r="AA108" s="20">
        <f t="shared" si="5"/>
        <v>0.11069568805303723</v>
      </c>
      <c r="AB108" s="20">
        <f t="shared" si="5"/>
        <v>0.46001756663866827</v>
      </c>
      <c r="AC108" s="20">
        <f t="shared" si="5"/>
        <v>1.4891021632263022</v>
      </c>
      <c r="AD108" s="20">
        <f t="shared" si="5"/>
        <v>9.0431066441670233E-2</v>
      </c>
      <c r="AE108" s="20">
        <f t="shared" si="5"/>
        <v>0.43938777425141951</v>
      </c>
      <c r="AF108" s="20">
        <f t="shared" si="5"/>
        <v>1.4738172796304752</v>
      </c>
      <c r="AG108" s="20">
        <f t="shared" si="5"/>
        <v>0.11069568805303723</v>
      </c>
      <c r="AH108" s="20">
        <f t="shared" si="5"/>
        <v>0.43938777425141951</v>
      </c>
      <c r="AI108" s="20">
        <f t="shared" si="5"/>
        <v>1.4738172796304752</v>
      </c>
      <c r="AJ108" s="20">
        <f t="shared" si="5"/>
        <v>0.11069568805303723</v>
      </c>
      <c r="AL108" t="s">
        <v>26</v>
      </c>
      <c r="AM108" s="8">
        <f>MAX(AM115-AM114,0)</f>
        <v>9</v>
      </c>
      <c r="AN108" s="9">
        <f t="shared" ref="AN108:BU111" si="6">MAX(AN115-AN114,0)</f>
        <v>19.75</v>
      </c>
      <c r="AO108" s="9">
        <f t="shared" si="6"/>
        <v>9</v>
      </c>
      <c r="AP108" s="9">
        <f t="shared" si="6"/>
        <v>18</v>
      </c>
      <c r="AQ108" s="9">
        <f t="shared" si="6"/>
        <v>5</v>
      </c>
      <c r="AR108" s="9">
        <f t="shared" si="6"/>
        <v>22.75</v>
      </c>
      <c r="AS108" s="9">
        <f t="shared" si="6"/>
        <v>5</v>
      </c>
      <c r="AT108" s="9">
        <f t="shared" si="6"/>
        <v>18</v>
      </c>
      <c r="AU108" s="9">
        <f t="shared" si="6"/>
        <v>5</v>
      </c>
      <c r="AV108" s="9">
        <f t="shared" si="6"/>
        <v>18</v>
      </c>
      <c r="AW108" s="9">
        <f t="shared" si="6"/>
        <v>9</v>
      </c>
      <c r="AX108" s="9">
        <f t="shared" si="6"/>
        <v>13</v>
      </c>
      <c r="AY108" s="9">
        <f t="shared" si="6"/>
        <v>7</v>
      </c>
      <c r="AZ108" s="9">
        <f t="shared" si="6"/>
        <v>22</v>
      </c>
      <c r="BA108" s="9">
        <f t="shared" si="6"/>
        <v>5</v>
      </c>
      <c r="BB108" s="9">
        <f t="shared" si="6"/>
        <v>21.75</v>
      </c>
      <c r="BC108" s="9">
        <f t="shared" si="6"/>
        <v>6</v>
      </c>
      <c r="BD108" s="9">
        <f t="shared" si="6"/>
        <v>12.75</v>
      </c>
      <c r="BE108" s="9">
        <f t="shared" si="6"/>
        <v>3</v>
      </c>
      <c r="BF108" s="9">
        <f t="shared" si="6"/>
        <v>12.75</v>
      </c>
      <c r="BG108" s="9">
        <f t="shared" si="6"/>
        <v>9</v>
      </c>
      <c r="BH108" s="9">
        <f t="shared" si="6"/>
        <v>32</v>
      </c>
      <c r="BI108" s="9">
        <f t="shared" si="6"/>
        <v>2</v>
      </c>
      <c r="BJ108" s="9">
        <f t="shared" si="6"/>
        <v>9</v>
      </c>
      <c r="BK108" s="9">
        <f t="shared" si="6"/>
        <v>32</v>
      </c>
      <c r="BL108" s="9">
        <f t="shared" si="6"/>
        <v>2</v>
      </c>
      <c r="BM108" s="9">
        <f t="shared" si="6"/>
        <v>10</v>
      </c>
      <c r="BN108" s="9">
        <f t="shared" si="6"/>
        <v>33.75</v>
      </c>
      <c r="BO108" s="9">
        <f t="shared" si="6"/>
        <v>2</v>
      </c>
      <c r="BP108" s="9">
        <f t="shared" si="6"/>
        <v>9</v>
      </c>
      <c r="BQ108" s="9">
        <f t="shared" si="6"/>
        <v>32</v>
      </c>
      <c r="BR108" s="9">
        <f t="shared" si="6"/>
        <v>2</v>
      </c>
      <c r="BS108" s="9">
        <f t="shared" si="6"/>
        <v>9</v>
      </c>
      <c r="BT108" s="9">
        <f t="shared" si="6"/>
        <v>32</v>
      </c>
      <c r="BU108" s="10">
        <f t="shared" si="6"/>
        <v>2</v>
      </c>
      <c r="BW108" t="s">
        <v>33</v>
      </c>
      <c r="BX108">
        <f>[1]!SWTEST(A3:A102)</f>
        <v>0.24709873628887635</v>
      </c>
      <c r="BY108">
        <f>[1]!SWTEST(B3:B102)</f>
        <v>4.7731089948698235E-3</v>
      </c>
      <c r="BZ108">
        <f>[1]!SWTEST(C3:C102)</f>
        <v>0.53214706199716177</v>
      </c>
      <c r="CA108">
        <f>[1]!SWTEST(D3:D102)</f>
        <v>3.6994452264156319E-3</v>
      </c>
      <c r="CB108">
        <f>[1]!SWTEST(E3:E102)</f>
        <v>3.9014404155462978E-3</v>
      </c>
      <c r="CC108">
        <f>[1]!SWTEST(F3:F102)</f>
        <v>1.9224519243657978E-2</v>
      </c>
      <c r="CD108">
        <f>[1]!SWTEST(G3:G102)</f>
        <v>8.1800573411568656E-2</v>
      </c>
      <c r="CE108">
        <f>[1]!SWTEST(H3:H102)</f>
        <v>4.2487762183717193E-3</v>
      </c>
      <c r="CF108">
        <f>[1]!SWTEST(I3:I102)</f>
        <v>0.17427232039003249</v>
      </c>
      <c r="CG108">
        <f>[1]!SWTEST(J3:J102)</f>
        <v>4.2487762183717193E-3</v>
      </c>
      <c r="CH108">
        <f>[1]!SWTEST(K3:K102)</f>
        <v>0.42806139821523514</v>
      </c>
      <c r="CI108">
        <f>[1]!SWTEST(L3:L102)</f>
        <v>0.75976544132222057</v>
      </c>
      <c r="CJ108">
        <f>[1]!SWTEST(M3:M102)</f>
        <v>0.12092082444916796</v>
      </c>
      <c r="CK108">
        <f>[1]!SWTEST(N3:N102)</f>
        <v>0.604289276897926</v>
      </c>
      <c r="CL108">
        <f>[1]!SWTEST(O3:O102)</f>
        <v>0.27169508394480135</v>
      </c>
      <c r="CM108">
        <f>[1]!SWTEST(P3:P102)</f>
        <v>7.0318883217632577E-2</v>
      </c>
      <c r="CN108">
        <f>[1]!SWTEST(Q3:Q102)</f>
        <v>0.1175824798167141</v>
      </c>
      <c r="CO108">
        <f>[1]!SWTEST(R3:R102)</f>
        <v>0.81089747121105615</v>
      </c>
      <c r="CP108">
        <f>[1]!SWTEST(S3:S102)</f>
        <v>2.804880019072642E-3</v>
      </c>
      <c r="CQ108">
        <f>[1]!SWTEST(T3:T102)</f>
        <v>0.81089747121105615</v>
      </c>
      <c r="CR108">
        <f>[1]!SWTEST(U3:U102)</f>
        <v>3.3527146301928323E-2</v>
      </c>
      <c r="CS108">
        <f>[1]!SWTEST(V3:V102)</f>
        <v>3.3160711358598216E-2</v>
      </c>
      <c r="CT108">
        <f>[1]!SWTEST(W3:W102)</f>
        <v>3.2881092645320464E-6</v>
      </c>
      <c r="CU108">
        <f>[1]!SWTEST(X3:X102)</f>
        <v>0.50376413040887313</v>
      </c>
      <c r="CV108">
        <f>[1]!SWTEST(Y3:Y102)</f>
        <v>3.3160711358598216E-2</v>
      </c>
      <c r="CW108">
        <f>[1]!SWTEST(Z3:Z102)</f>
        <v>3.2881092645320464E-6</v>
      </c>
      <c r="CX108">
        <f>[1]!SWTEST(AA3:AA102)</f>
        <v>0.47769297149876411</v>
      </c>
      <c r="CY108">
        <f>[1]!SWTEST(AB3:AB102)</f>
        <v>3.0842613697938948E-3</v>
      </c>
      <c r="CZ108">
        <f>[1]!SWTEST(AC3:AC102)</f>
        <v>4.7207402542603916E-7</v>
      </c>
      <c r="DA108">
        <f>[1]!SWTEST(AD3:AD102)</f>
        <v>0.25020892644422621</v>
      </c>
      <c r="DB108">
        <f>[1]!SWTEST(AE3:AE102)</f>
        <v>3.3160711358598216E-2</v>
      </c>
      <c r="DC108">
        <f>[1]!SWTEST(AF3:AF102)</f>
        <v>3.2881092645320464E-6</v>
      </c>
      <c r="DD108">
        <f>[1]!SWTEST(AG3:AG102)</f>
        <v>0.25020892644422621</v>
      </c>
      <c r="DE108">
        <f>[1]!SWTEST(AH3:AH102)</f>
        <v>3.3160711358598216E-2</v>
      </c>
      <c r="DF108">
        <f>[1]!SWTEST(AI3:AI102)</f>
        <v>3.2881092645320464E-6</v>
      </c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</row>
    <row r="109" spans="1:149" x14ac:dyDescent="0.45">
      <c r="A109" s="20" t="s">
        <v>3</v>
      </c>
      <c r="B109" s="20">
        <f>MEDIAN(A3:A102)</f>
        <v>486</v>
      </c>
      <c r="C109" s="20">
        <f t="shared" ref="C109:AJ109" si="7">MEDIAN(B3:B102)</f>
        <v>463</v>
      </c>
      <c r="D109" s="20">
        <f t="shared" si="7"/>
        <v>486</v>
      </c>
      <c r="E109" s="20">
        <f t="shared" si="7"/>
        <v>463.5</v>
      </c>
      <c r="F109" s="20">
        <f t="shared" si="7"/>
        <v>490</v>
      </c>
      <c r="G109" s="20">
        <f t="shared" si="7"/>
        <v>461</v>
      </c>
      <c r="H109" s="20">
        <f t="shared" si="7"/>
        <v>486</v>
      </c>
      <c r="I109" s="20">
        <f t="shared" si="7"/>
        <v>463</v>
      </c>
      <c r="J109" s="20">
        <f t="shared" si="7"/>
        <v>485</v>
      </c>
      <c r="K109" s="20">
        <f t="shared" si="7"/>
        <v>463</v>
      </c>
      <c r="L109" s="20">
        <f t="shared" si="7"/>
        <v>481</v>
      </c>
      <c r="M109" s="20">
        <f t="shared" si="7"/>
        <v>466</v>
      </c>
      <c r="N109" s="20">
        <f t="shared" si="7"/>
        <v>481</v>
      </c>
      <c r="O109" s="20">
        <f t="shared" si="7"/>
        <v>466</v>
      </c>
      <c r="P109" s="20">
        <f t="shared" si="7"/>
        <v>483</v>
      </c>
      <c r="Q109" s="20">
        <f t="shared" si="7"/>
        <v>462</v>
      </c>
      <c r="R109" s="20">
        <f t="shared" si="7"/>
        <v>486.5</v>
      </c>
      <c r="S109" s="20">
        <f t="shared" si="7"/>
        <v>466</v>
      </c>
      <c r="T109" s="20">
        <f t="shared" si="7"/>
        <v>487</v>
      </c>
      <c r="U109" s="20">
        <f t="shared" si="7"/>
        <v>466</v>
      </c>
      <c r="V109" s="20">
        <f t="shared" si="7"/>
        <v>484</v>
      </c>
      <c r="W109" s="20">
        <f t="shared" si="7"/>
        <v>453</v>
      </c>
      <c r="X109" s="20">
        <f t="shared" si="7"/>
        <v>484</v>
      </c>
      <c r="Y109" s="20">
        <f t="shared" si="7"/>
        <v>483</v>
      </c>
      <c r="Z109" s="20">
        <f t="shared" si="7"/>
        <v>453</v>
      </c>
      <c r="AA109" s="20">
        <f t="shared" si="7"/>
        <v>484</v>
      </c>
      <c r="AB109" s="20">
        <f t="shared" si="7"/>
        <v>484</v>
      </c>
      <c r="AC109" s="20">
        <f t="shared" si="7"/>
        <v>451.5</v>
      </c>
      <c r="AD109" s="20">
        <f t="shared" si="7"/>
        <v>485</v>
      </c>
      <c r="AE109" s="20">
        <f t="shared" si="7"/>
        <v>485</v>
      </c>
      <c r="AF109" s="20">
        <f t="shared" si="7"/>
        <v>453</v>
      </c>
      <c r="AG109" s="20">
        <f t="shared" si="7"/>
        <v>484</v>
      </c>
      <c r="AH109" s="20">
        <f t="shared" si="7"/>
        <v>485</v>
      </c>
      <c r="AI109" s="20">
        <f t="shared" si="7"/>
        <v>453</v>
      </c>
      <c r="AJ109" s="20">
        <f t="shared" si="7"/>
        <v>484</v>
      </c>
      <c r="AL109" t="s">
        <v>27</v>
      </c>
      <c r="AM109" s="8">
        <f t="shared" ref="AM109:BB111" si="8">MAX(AM116-AM115,0)</f>
        <v>2</v>
      </c>
      <c r="AN109" s="9">
        <f t="shared" si="8"/>
        <v>4.25</v>
      </c>
      <c r="AO109" s="9">
        <f t="shared" si="8"/>
        <v>2</v>
      </c>
      <c r="AP109" s="9">
        <f t="shared" si="8"/>
        <v>4.5</v>
      </c>
      <c r="AQ109" s="9">
        <f t="shared" si="8"/>
        <v>3</v>
      </c>
      <c r="AR109" s="9">
        <f t="shared" si="8"/>
        <v>4.25</v>
      </c>
      <c r="AS109" s="9">
        <f t="shared" si="8"/>
        <v>2</v>
      </c>
      <c r="AT109" s="9">
        <f t="shared" si="8"/>
        <v>4</v>
      </c>
      <c r="AU109" s="9">
        <f t="shared" si="8"/>
        <v>2</v>
      </c>
      <c r="AV109" s="9">
        <f t="shared" si="8"/>
        <v>4</v>
      </c>
      <c r="AW109" s="9">
        <f t="shared" si="8"/>
        <v>3</v>
      </c>
      <c r="AX109" s="9">
        <f t="shared" si="8"/>
        <v>4</v>
      </c>
      <c r="AY109" s="9">
        <f t="shared" si="8"/>
        <v>2</v>
      </c>
      <c r="AZ109" s="9">
        <f t="shared" si="8"/>
        <v>4</v>
      </c>
      <c r="BA109" s="9">
        <f t="shared" si="8"/>
        <v>4</v>
      </c>
      <c r="BB109" s="9">
        <f t="shared" si="8"/>
        <v>5.25</v>
      </c>
      <c r="BC109" s="9">
        <f t="shared" si="6"/>
        <v>1.5</v>
      </c>
      <c r="BD109" s="9">
        <f t="shared" si="6"/>
        <v>4.25</v>
      </c>
      <c r="BE109" s="9">
        <f t="shared" si="6"/>
        <v>2</v>
      </c>
      <c r="BF109" s="9">
        <f t="shared" si="6"/>
        <v>4.25</v>
      </c>
      <c r="BG109" s="9">
        <f t="shared" si="6"/>
        <v>3</v>
      </c>
      <c r="BH109" s="9">
        <f t="shared" si="6"/>
        <v>8</v>
      </c>
      <c r="BI109" s="9">
        <f t="shared" si="6"/>
        <v>0</v>
      </c>
      <c r="BJ109" s="9">
        <f t="shared" si="6"/>
        <v>2</v>
      </c>
      <c r="BK109" s="9">
        <f t="shared" si="6"/>
        <v>8</v>
      </c>
      <c r="BL109" s="9">
        <f t="shared" si="6"/>
        <v>0</v>
      </c>
      <c r="BM109" s="9">
        <f t="shared" si="6"/>
        <v>4</v>
      </c>
      <c r="BN109" s="9">
        <f t="shared" si="6"/>
        <v>8.75</v>
      </c>
      <c r="BO109" s="9">
        <f t="shared" si="6"/>
        <v>1</v>
      </c>
      <c r="BP109" s="9">
        <f t="shared" si="6"/>
        <v>3</v>
      </c>
      <c r="BQ109" s="9">
        <f t="shared" si="6"/>
        <v>8</v>
      </c>
      <c r="BR109" s="9">
        <f t="shared" si="6"/>
        <v>0</v>
      </c>
      <c r="BS109" s="9">
        <f t="shared" si="6"/>
        <v>3</v>
      </c>
      <c r="BT109" s="9">
        <f t="shared" si="6"/>
        <v>8</v>
      </c>
      <c r="BU109" s="10">
        <f t="shared" si="6"/>
        <v>0</v>
      </c>
      <c r="BW109" t="s">
        <v>34</v>
      </c>
      <c r="BX109">
        <v>0.05</v>
      </c>
      <c r="BY109">
        <v>0.05</v>
      </c>
      <c r="BZ109">
        <v>0.05</v>
      </c>
      <c r="CA109">
        <v>0.05</v>
      </c>
      <c r="CB109">
        <v>0.05</v>
      </c>
      <c r="CC109">
        <v>0.05</v>
      </c>
      <c r="CD109">
        <v>0.05</v>
      </c>
      <c r="CE109">
        <v>0.05</v>
      </c>
      <c r="CF109">
        <v>0.05</v>
      </c>
      <c r="CG109">
        <v>0.05</v>
      </c>
      <c r="CH109">
        <v>0.05</v>
      </c>
      <c r="CI109">
        <v>0.05</v>
      </c>
      <c r="CJ109">
        <v>0.05</v>
      </c>
      <c r="CK109">
        <v>0.05</v>
      </c>
      <c r="CL109">
        <v>0.05</v>
      </c>
      <c r="CM109">
        <v>0.05</v>
      </c>
      <c r="CN109">
        <v>0.05</v>
      </c>
      <c r="CO109">
        <v>0.05</v>
      </c>
      <c r="CP109">
        <v>0.05</v>
      </c>
      <c r="CQ109">
        <v>0.05</v>
      </c>
      <c r="CR109">
        <v>0.05</v>
      </c>
      <c r="CS109">
        <v>0.05</v>
      </c>
      <c r="CT109">
        <v>0.05</v>
      </c>
      <c r="CU109">
        <v>0.05</v>
      </c>
      <c r="CV109">
        <v>0.05</v>
      </c>
      <c r="CW109">
        <v>0.05</v>
      </c>
      <c r="CX109">
        <v>0.05</v>
      </c>
      <c r="CY109">
        <v>0.05</v>
      </c>
      <c r="CZ109">
        <v>0.05</v>
      </c>
      <c r="DA109">
        <v>0.05</v>
      </c>
      <c r="DB109">
        <v>0.05</v>
      </c>
      <c r="DC109">
        <v>0.05</v>
      </c>
      <c r="DD109">
        <v>0.05</v>
      </c>
      <c r="DE109">
        <v>0.05</v>
      </c>
      <c r="DF109">
        <v>0.05</v>
      </c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</row>
    <row r="110" spans="1:149" x14ac:dyDescent="0.45">
      <c r="A110" s="20" t="s">
        <v>4</v>
      </c>
      <c r="B110" s="20">
        <f>MODE(A3:A102)</f>
        <v>485</v>
      </c>
      <c r="C110" s="20">
        <f t="shared" ref="C110:AJ110" si="9">MODE(B3:B102)</f>
        <v>463</v>
      </c>
      <c r="D110" s="20">
        <f t="shared" si="9"/>
        <v>485</v>
      </c>
      <c r="E110" s="20">
        <f t="shared" si="9"/>
        <v>466</v>
      </c>
      <c r="F110" s="20">
        <f t="shared" si="9"/>
        <v>490</v>
      </c>
      <c r="G110" s="20">
        <f t="shared" si="9"/>
        <v>460</v>
      </c>
      <c r="H110" s="20">
        <f t="shared" si="9"/>
        <v>487</v>
      </c>
      <c r="I110" s="20">
        <f t="shared" si="9"/>
        <v>464</v>
      </c>
      <c r="J110" s="20">
        <f t="shared" si="9"/>
        <v>487</v>
      </c>
      <c r="K110" s="20">
        <f t="shared" si="9"/>
        <v>464</v>
      </c>
      <c r="L110" s="20">
        <f t="shared" si="9"/>
        <v>484</v>
      </c>
      <c r="M110" s="20">
        <f t="shared" si="9"/>
        <v>464</v>
      </c>
      <c r="N110" s="20">
        <f t="shared" si="9"/>
        <v>485</v>
      </c>
      <c r="O110" s="20">
        <f t="shared" si="9"/>
        <v>470</v>
      </c>
      <c r="P110" s="20">
        <f t="shared" si="9"/>
        <v>483</v>
      </c>
      <c r="Q110" s="20">
        <f t="shared" si="9"/>
        <v>462</v>
      </c>
      <c r="R110" s="20">
        <f t="shared" si="9"/>
        <v>485</v>
      </c>
      <c r="S110" s="20">
        <f t="shared" si="9"/>
        <v>466</v>
      </c>
      <c r="T110" s="20">
        <f t="shared" si="9"/>
        <v>484</v>
      </c>
      <c r="U110" s="20">
        <f t="shared" si="9"/>
        <v>466</v>
      </c>
      <c r="V110" s="20">
        <f t="shared" si="9"/>
        <v>484</v>
      </c>
      <c r="W110" s="20">
        <f t="shared" si="9"/>
        <v>461</v>
      </c>
      <c r="X110" s="20">
        <f t="shared" si="9"/>
        <v>484</v>
      </c>
      <c r="Y110" s="20">
        <f t="shared" si="9"/>
        <v>482</v>
      </c>
      <c r="Z110" s="20">
        <f t="shared" si="9"/>
        <v>461</v>
      </c>
      <c r="AA110" s="20">
        <f t="shared" si="9"/>
        <v>484</v>
      </c>
      <c r="AB110" s="20">
        <f t="shared" si="9"/>
        <v>485</v>
      </c>
      <c r="AC110" s="20">
        <f t="shared" si="9"/>
        <v>461</v>
      </c>
      <c r="AD110" s="20">
        <f t="shared" si="9"/>
        <v>485</v>
      </c>
      <c r="AE110" s="20">
        <f t="shared" si="9"/>
        <v>485</v>
      </c>
      <c r="AF110" s="20">
        <f t="shared" si="9"/>
        <v>461</v>
      </c>
      <c r="AG110" s="20">
        <f t="shared" si="9"/>
        <v>484</v>
      </c>
      <c r="AH110" s="20">
        <f t="shared" si="9"/>
        <v>485</v>
      </c>
      <c r="AI110" s="20">
        <f t="shared" si="9"/>
        <v>461</v>
      </c>
      <c r="AJ110" s="20">
        <f t="shared" si="9"/>
        <v>484</v>
      </c>
      <c r="AL110" t="s">
        <v>28</v>
      </c>
      <c r="AM110" s="8">
        <f t="shared" si="8"/>
        <v>2.25</v>
      </c>
      <c r="AN110" s="9">
        <f t="shared" si="6"/>
        <v>5</v>
      </c>
      <c r="AO110" s="9">
        <f t="shared" si="6"/>
        <v>3</v>
      </c>
      <c r="AP110" s="9">
        <f t="shared" si="6"/>
        <v>4.5</v>
      </c>
      <c r="AQ110" s="9">
        <f t="shared" si="6"/>
        <v>2</v>
      </c>
      <c r="AR110" s="9">
        <f t="shared" si="6"/>
        <v>7</v>
      </c>
      <c r="AS110" s="9">
        <f t="shared" si="6"/>
        <v>3</v>
      </c>
      <c r="AT110" s="9">
        <f t="shared" si="6"/>
        <v>5</v>
      </c>
      <c r="AU110" s="9">
        <f t="shared" si="6"/>
        <v>2</v>
      </c>
      <c r="AV110" s="9">
        <f t="shared" si="6"/>
        <v>5</v>
      </c>
      <c r="AW110" s="9">
        <f t="shared" si="6"/>
        <v>3</v>
      </c>
      <c r="AX110" s="9">
        <f t="shared" si="6"/>
        <v>4</v>
      </c>
      <c r="AY110" s="9">
        <f t="shared" si="6"/>
        <v>4</v>
      </c>
      <c r="AZ110" s="9">
        <f t="shared" si="6"/>
        <v>6</v>
      </c>
      <c r="BA110" s="9">
        <f t="shared" si="6"/>
        <v>2</v>
      </c>
      <c r="BB110" s="9">
        <f t="shared" si="6"/>
        <v>6.25</v>
      </c>
      <c r="BC110" s="9">
        <f t="shared" si="6"/>
        <v>2.75</v>
      </c>
      <c r="BD110" s="9">
        <f t="shared" si="6"/>
        <v>5</v>
      </c>
      <c r="BE110" s="9">
        <f t="shared" si="6"/>
        <v>3</v>
      </c>
      <c r="BF110" s="9">
        <f t="shared" si="6"/>
        <v>5</v>
      </c>
      <c r="BG110" s="9">
        <f t="shared" si="6"/>
        <v>2</v>
      </c>
      <c r="BH110" s="9">
        <f t="shared" si="6"/>
        <v>9</v>
      </c>
      <c r="BI110" s="9">
        <f t="shared" si="6"/>
        <v>1</v>
      </c>
      <c r="BJ110" s="9">
        <f t="shared" si="6"/>
        <v>3</v>
      </c>
      <c r="BK110" s="9">
        <f t="shared" si="6"/>
        <v>9</v>
      </c>
      <c r="BL110" s="9">
        <f t="shared" si="6"/>
        <v>1</v>
      </c>
      <c r="BM110" s="9">
        <f t="shared" si="6"/>
        <v>2</v>
      </c>
      <c r="BN110" s="9">
        <f t="shared" si="6"/>
        <v>9.5</v>
      </c>
      <c r="BO110" s="9">
        <f t="shared" si="6"/>
        <v>0</v>
      </c>
      <c r="BP110" s="9">
        <f t="shared" si="6"/>
        <v>2</v>
      </c>
      <c r="BQ110" s="9">
        <f t="shared" si="6"/>
        <v>9</v>
      </c>
      <c r="BR110" s="9">
        <f t="shared" si="6"/>
        <v>1</v>
      </c>
      <c r="BS110" s="9">
        <f t="shared" si="6"/>
        <v>2</v>
      </c>
      <c r="BT110" s="9">
        <f t="shared" si="6"/>
        <v>9</v>
      </c>
      <c r="BU110" s="10">
        <f t="shared" si="6"/>
        <v>1</v>
      </c>
      <c r="BW110" s="1" t="s">
        <v>35</v>
      </c>
      <c r="BX110" s="14" t="str">
        <f>IF(BX108&lt;BX109,"no","yes")</f>
        <v>yes</v>
      </c>
      <c r="BY110" s="14" t="str">
        <f t="shared" ref="BY110:DF110" si="10">IF(BY108&lt;BY109,"no","yes")</f>
        <v>no</v>
      </c>
      <c r="BZ110" s="14" t="str">
        <f t="shared" si="10"/>
        <v>yes</v>
      </c>
      <c r="CA110" s="14" t="str">
        <f t="shared" si="10"/>
        <v>no</v>
      </c>
      <c r="CB110" s="14" t="str">
        <f t="shared" si="10"/>
        <v>no</v>
      </c>
      <c r="CC110" s="14" t="str">
        <f t="shared" si="10"/>
        <v>no</v>
      </c>
      <c r="CD110" s="14" t="str">
        <f t="shared" si="10"/>
        <v>yes</v>
      </c>
      <c r="CE110" s="14" t="str">
        <f t="shared" si="10"/>
        <v>no</v>
      </c>
      <c r="CF110" s="14" t="str">
        <f t="shared" si="10"/>
        <v>yes</v>
      </c>
      <c r="CG110" s="14" t="str">
        <f t="shared" si="10"/>
        <v>no</v>
      </c>
      <c r="CH110" s="14" t="str">
        <f t="shared" si="10"/>
        <v>yes</v>
      </c>
      <c r="CI110" s="14" t="str">
        <f t="shared" si="10"/>
        <v>yes</v>
      </c>
      <c r="CJ110" s="14" t="str">
        <f t="shared" si="10"/>
        <v>yes</v>
      </c>
      <c r="CK110" s="14" t="str">
        <f t="shared" si="10"/>
        <v>yes</v>
      </c>
      <c r="CL110" s="14" t="str">
        <f t="shared" si="10"/>
        <v>yes</v>
      </c>
      <c r="CM110" s="14" t="str">
        <f t="shared" si="10"/>
        <v>yes</v>
      </c>
      <c r="CN110" s="14" t="str">
        <f t="shared" si="10"/>
        <v>yes</v>
      </c>
      <c r="CO110" s="14" t="str">
        <f t="shared" si="10"/>
        <v>yes</v>
      </c>
      <c r="CP110" s="14" t="str">
        <f t="shared" si="10"/>
        <v>no</v>
      </c>
      <c r="CQ110" s="14" t="str">
        <f t="shared" si="10"/>
        <v>yes</v>
      </c>
      <c r="CR110" s="14" t="str">
        <f t="shared" si="10"/>
        <v>no</v>
      </c>
      <c r="CS110" s="14" t="str">
        <f t="shared" si="10"/>
        <v>no</v>
      </c>
      <c r="CT110" s="14" t="str">
        <f t="shared" si="10"/>
        <v>no</v>
      </c>
      <c r="CU110" s="14" t="str">
        <f t="shared" si="10"/>
        <v>yes</v>
      </c>
      <c r="CV110" s="14" t="str">
        <f t="shared" si="10"/>
        <v>no</v>
      </c>
      <c r="CW110" s="14" t="str">
        <f t="shared" si="10"/>
        <v>no</v>
      </c>
      <c r="CX110" s="14" t="str">
        <f t="shared" si="10"/>
        <v>yes</v>
      </c>
      <c r="CY110" s="14" t="str">
        <f t="shared" si="10"/>
        <v>no</v>
      </c>
      <c r="CZ110" s="14" t="str">
        <f t="shared" si="10"/>
        <v>no</v>
      </c>
      <c r="DA110" s="14" t="str">
        <f t="shared" si="10"/>
        <v>yes</v>
      </c>
      <c r="DB110" s="14" t="str">
        <f t="shared" si="10"/>
        <v>no</v>
      </c>
      <c r="DC110" s="14" t="str">
        <f t="shared" si="10"/>
        <v>no</v>
      </c>
      <c r="DD110" s="14" t="str">
        <f t="shared" si="10"/>
        <v>yes</v>
      </c>
      <c r="DE110" s="14" t="str">
        <f t="shared" si="10"/>
        <v>no</v>
      </c>
      <c r="DF110" s="14" t="str">
        <f t="shared" si="10"/>
        <v>no</v>
      </c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</row>
    <row r="111" spans="1:149" x14ac:dyDescent="0.45">
      <c r="A111" s="20" t="s">
        <v>5</v>
      </c>
      <c r="B111" s="20">
        <f>_xlfn.STDEV.S(A3:A102)</f>
        <v>4.0324316547841228</v>
      </c>
      <c r="C111" s="20">
        <f t="shared" ref="C111:AJ111" si="11">_xlfn.STDEV.S(B3:B102)</f>
        <v>9.1234186397845249</v>
      </c>
      <c r="D111" s="20">
        <f t="shared" si="11"/>
        <v>3.8849099413661077</v>
      </c>
      <c r="E111" s="20">
        <f t="shared" si="11"/>
        <v>9.1170613730965009</v>
      </c>
      <c r="F111" s="20">
        <f t="shared" si="11"/>
        <v>3.4942376807677222</v>
      </c>
      <c r="G111" s="20">
        <f t="shared" si="11"/>
        <v>9.7395320651705273</v>
      </c>
      <c r="H111" s="20">
        <f t="shared" si="11"/>
        <v>3.3365287714066292</v>
      </c>
      <c r="I111" s="20">
        <f t="shared" si="11"/>
        <v>9.06929551906439</v>
      </c>
      <c r="J111" s="20">
        <f t="shared" si="11"/>
        <v>3.063700805604654</v>
      </c>
      <c r="K111" s="20">
        <f t="shared" si="11"/>
        <v>9.06929551906439</v>
      </c>
      <c r="L111" s="20">
        <f t="shared" si="11"/>
        <v>4.3073228696059358</v>
      </c>
      <c r="M111" s="20">
        <f t="shared" si="11"/>
        <v>7.2883676519713934</v>
      </c>
      <c r="N111" s="20">
        <f t="shared" si="11"/>
        <v>4.29098185180563</v>
      </c>
      <c r="O111" s="20">
        <f t="shared" si="11"/>
        <v>8.1014027965980819</v>
      </c>
      <c r="P111" s="20">
        <f t="shared" si="11"/>
        <v>4.131805680549145</v>
      </c>
      <c r="Q111" s="20">
        <f t="shared" si="11"/>
        <v>9.3326569018948096</v>
      </c>
      <c r="R111" s="20">
        <f t="shared" si="11"/>
        <v>3.3954217541991585</v>
      </c>
      <c r="S111" s="20">
        <f t="shared" si="11"/>
        <v>7.3759847827358955</v>
      </c>
      <c r="T111" s="20">
        <f t="shared" si="11"/>
        <v>3.2516507074457315</v>
      </c>
      <c r="U111" s="20">
        <f t="shared" si="11"/>
        <v>7.3759847827358955</v>
      </c>
      <c r="V111" s="20">
        <f t="shared" si="11"/>
        <v>4.1276965474558303</v>
      </c>
      <c r="W111" s="20">
        <f t="shared" si="11"/>
        <v>14.738172796304751</v>
      </c>
      <c r="X111" s="20">
        <f t="shared" si="11"/>
        <v>1.1069568805303722</v>
      </c>
      <c r="Y111" s="20">
        <f t="shared" si="11"/>
        <v>3.9029126652702955</v>
      </c>
      <c r="Z111" s="20">
        <f t="shared" si="11"/>
        <v>14.738172796304751</v>
      </c>
      <c r="AA111" s="20">
        <f t="shared" si="11"/>
        <v>1.1069568805303722</v>
      </c>
      <c r="AB111" s="20">
        <f t="shared" si="11"/>
        <v>4.6001756663866828</v>
      </c>
      <c r="AC111" s="20">
        <f t="shared" si="11"/>
        <v>14.891021632263023</v>
      </c>
      <c r="AD111" s="20">
        <f t="shared" si="11"/>
        <v>0.90431066441670227</v>
      </c>
      <c r="AE111" s="20">
        <f t="shared" si="11"/>
        <v>4.3938777425141948</v>
      </c>
      <c r="AF111" s="20">
        <f t="shared" si="11"/>
        <v>14.738172796304751</v>
      </c>
      <c r="AG111" s="20">
        <f t="shared" si="11"/>
        <v>1.1069568805303722</v>
      </c>
      <c r="AH111" s="20">
        <f t="shared" si="11"/>
        <v>4.3938777425141948</v>
      </c>
      <c r="AI111" s="20">
        <f t="shared" si="11"/>
        <v>14.738172796304751</v>
      </c>
      <c r="AJ111" s="20">
        <f t="shared" si="11"/>
        <v>1.1069568805303722</v>
      </c>
      <c r="AL111" t="s">
        <v>29</v>
      </c>
      <c r="AM111" s="8">
        <f t="shared" si="8"/>
        <v>6.75</v>
      </c>
      <c r="AN111" s="9">
        <f t="shared" si="6"/>
        <v>12</v>
      </c>
      <c r="AO111" s="9">
        <f t="shared" si="6"/>
        <v>8</v>
      </c>
      <c r="AP111" s="9">
        <f t="shared" si="6"/>
        <v>12</v>
      </c>
      <c r="AQ111" s="9">
        <f t="shared" si="6"/>
        <v>4</v>
      </c>
      <c r="AR111" s="9">
        <f t="shared" si="6"/>
        <v>11</v>
      </c>
      <c r="AS111" s="9">
        <f t="shared" si="6"/>
        <v>4</v>
      </c>
      <c r="AT111" s="9">
        <f t="shared" si="6"/>
        <v>12</v>
      </c>
      <c r="AU111" s="9">
        <f t="shared" si="6"/>
        <v>5</v>
      </c>
      <c r="AV111" s="9">
        <f t="shared" si="6"/>
        <v>12</v>
      </c>
      <c r="AW111" s="9">
        <f t="shared" si="6"/>
        <v>6</v>
      </c>
      <c r="AX111" s="9">
        <f t="shared" si="6"/>
        <v>14</v>
      </c>
      <c r="AY111" s="9">
        <f t="shared" si="6"/>
        <v>7</v>
      </c>
      <c r="AZ111" s="9">
        <f t="shared" si="6"/>
        <v>14</v>
      </c>
      <c r="BA111" s="9">
        <f t="shared" si="6"/>
        <v>8</v>
      </c>
      <c r="BB111" s="9">
        <f t="shared" si="6"/>
        <v>14.75</v>
      </c>
      <c r="BC111" s="9">
        <f t="shared" si="6"/>
        <v>6.75</v>
      </c>
      <c r="BD111" s="9">
        <f t="shared" si="6"/>
        <v>13</v>
      </c>
      <c r="BE111" s="9">
        <f t="shared" si="6"/>
        <v>6</v>
      </c>
      <c r="BF111" s="9">
        <f t="shared" si="6"/>
        <v>13</v>
      </c>
      <c r="BG111" s="9">
        <f t="shared" si="6"/>
        <v>5</v>
      </c>
      <c r="BH111" s="9">
        <f t="shared" si="6"/>
        <v>18</v>
      </c>
      <c r="BI111" s="9">
        <f t="shared" si="6"/>
        <v>1</v>
      </c>
      <c r="BJ111" s="9">
        <f t="shared" si="6"/>
        <v>7</v>
      </c>
      <c r="BK111" s="9">
        <f t="shared" si="6"/>
        <v>18</v>
      </c>
      <c r="BL111" s="9">
        <f t="shared" si="6"/>
        <v>1</v>
      </c>
      <c r="BM111" s="9">
        <f t="shared" si="6"/>
        <v>9</v>
      </c>
      <c r="BN111" s="9">
        <f t="shared" si="6"/>
        <v>19</v>
      </c>
      <c r="BO111" s="9">
        <f t="shared" si="6"/>
        <v>1</v>
      </c>
      <c r="BP111" s="9">
        <f t="shared" si="6"/>
        <v>9</v>
      </c>
      <c r="BQ111" s="9">
        <f t="shared" si="6"/>
        <v>18</v>
      </c>
      <c r="BR111" s="9">
        <f t="shared" si="6"/>
        <v>1</v>
      </c>
      <c r="BS111" s="9">
        <f t="shared" si="6"/>
        <v>9</v>
      </c>
      <c r="BT111" s="9">
        <f t="shared" si="6"/>
        <v>18</v>
      </c>
      <c r="BU111" s="10">
        <f t="shared" si="6"/>
        <v>1</v>
      </c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</row>
    <row r="112" spans="1:149" x14ac:dyDescent="0.45">
      <c r="A112" s="20" t="s">
        <v>6</v>
      </c>
      <c r="B112" s="20">
        <f>_xlfn.VAR.S(A3:A102)</f>
        <v>16.260505050505021</v>
      </c>
      <c r="C112" s="20">
        <f t="shared" ref="C112:AJ112" si="12">_xlfn.VAR.S(B3:B102)</f>
        <v>83.236767676767712</v>
      </c>
      <c r="D112" s="20">
        <f t="shared" si="12"/>
        <v>15.092525252525215</v>
      </c>
      <c r="E112" s="20">
        <f t="shared" si="12"/>
        <v>83.12080808080826</v>
      </c>
      <c r="F112" s="20">
        <f t="shared" si="12"/>
        <v>12.20969696969699</v>
      </c>
      <c r="G112" s="20">
        <f t="shared" si="12"/>
        <v>94.858484848484864</v>
      </c>
      <c r="H112" s="20">
        <f t="shared" si="12"/>
        <v>11.13242424242423</v>
      </c>
      <c r="I112" s="20">
        <f t="shared" si="12"/>
        <v>82.252121212121409</v>
      </c>
      <c r="J112" s="20">
        <f t="shared" si="12"/>
        <v>9.3862626262626065</v>
      </c>
      <c r="K112" s="20">
        <f t="shared" si="12"/>
        <v>82.252121212121409</v>
      </c>
      <c r="L112" s="20">
        <f t="shared" si="12"/>
        <v>18.553030303030312</v>
      </c>
      <c r="M112" s="20">
        <f t="shared" si="12"/>
        <v>53.120303030302999</v>
      </c>
      <c r="N112" s="20">
        <f t="shared" si="12"/>
        <v>18.412525252525274</v>
      </c>
      <c r="O112" s="20">
        <f t="shared" si="12"/>
        <v>65.632727272727223</v>
      </c>
      <c r="P112" s="20">
        <f t="shared" si="12"/>
        <v>17.071818181818184</v>
      </c>
      <c r="Q112" s="20">
        <f t="shared" si="12"/>
        <v>87.098484848484816</v>
      </c>
      <c r="R112" s="20">
        <f t="shared" si="12"/>
        <v>11.52888888888889</v>
      </c>
      <c r="S112" s="20">
        <f t="shared" si="12"/>
        <v>54.405151515151502</v>
      </c>
      <c r="T112" s="20">
        <f t="shared" si="12"/>
        <v>10.573232323232325</v>
      </c>
      <c r="U112" s="20">
        <f t="shared" si="12"/>
        <v>54.405151515151502</v>
      </c>
      <c r="V112" s="20">
        <f t="shared" si="12"/>
        <v>17.037878787878778</v>
      </c>
      <c r="W112" s="20">
        <f t="shared" si="12"/>
        <v>217.21373737373742</v>
      </c>
      <c r="X112" s="20">
        <f t="shared" si="12"/>
        <v>1.2253535353535328</v>
      </c>
      <c r="Y112" s="20">
        <f t="shared" si="12"/>
        <v>15.232727272727281</v>
      </c>
      <c r="Z112" s="20">
        <f t="shared" si="12"/>
        <v>217.21373737373742</v>
      </c>
      <c r="AA112" s="20">
        <f t="shared" si="12"/>
        <v>1.2253535353535328</v>
      </c>
      <c r="AB112" s="20">
        <f t="shared" si="12"/>
        <v>21.161616161616163</v>
      </c>
      <c r="AC112" s="20">
        <f t="shared" si="12"/>
        <v>221.7425252525253</v>
      </c>
      <c r="AD112" s="20">
        <f t="shared" si="12"/>
        <v>0.8177777777777776</v>
      </c>
      <c r="AE112" s="20">
        <f t="shared" si="12"/>
        <v>19.306161616161635</v>
      </c>
      <c r="AF112" s="20">
        <f t="shared" si="12"/>
        <v>217.21373737373742</v>
      </c>
      <c r="AG112" s="20">
        <f t="shared" si="12"/>
        <v>1.2253535353535328</v>
      </c>
      <c r="AH112" s="20">
        <f t="shared" si="12"/>
        <v>19.306161616161635</v>
      </c>
      <c r="AI112" s="20">
        <f t="shared" si="12"/>
        <v>217.21373737373742</v>
      </c>
      <c r="AJ112" s="20">
        <f t="shared" si="12"/>
        <v>1.2253535353535328</v>
      </c>
      <c r="AL112" t="s">
        <v>1</v>
      </c>
      <c r="AM112" s="11">
        <f>AM119-$AM121</f>
        <v>485.89</v>
      </c>
      <c r="AN112" s="12">
        <f t="shared" ref="AN112:BU112" si="13">AN119-$AM121</f>
        <v>462.34</v>
      </c>
      <c r="AO112" s="12">
        <f t="shared" si="13"/>
        <v>486.28</v>
      </c>
      <c r="AP112" s="12">
        <f t="shared" si="13"/>
        <v>462.48</v>
      </c>
      <c r="AQ112" s="12">
        <f t="shared" si="13"/>
        <v>489.18</v>
      </c>
      <c r="AR112" s="12">
        <f t="shared" si="13"/>
        <v>460.99</v>
      </c>
      <c r="AS112" s="12">
        <f t="shared" si="13"/>
        <v>486.33</v>
      </c>
      <c r="AT112" s="12">
        <f t="shared" si="13"/>
        <v>462.48</v>
      </c>
      <c r="AU112" s="12">
        <f t="shared" si="13"/>
        <v>485.26</v>
      </c>
      <c r="AV112" s="12">
        <f t="shared" si="13"/>
        <v>462.48</v>
      </c>
      <c r="AW112" s="12">
        <f t="shared" si="13"/>
        <v>480.95</v>
      </c>
      <c r="AX112" s="12">
        <f t="shared" si="13"/>
        <v>466.03</v>
      </c>
      <c r="AY112" s="12">
        <f t="shared" si="13"/>
        <v>481.46</v>
      </c>
      <c r="AZ112" s="12">
        <f t="shared" si="13"/>
        <v>466.94</v>
      </c>
      <c r="BA112" s="12">
        <f t="shared" si="13"/>
        <v>482.33</v>
      </c>
      <c r="BB112" s="12">
        <f t="shared" si="13"/>
        <v>461.85</v>
      </c>
      <c r="BC112" s="12">
        <f t="shared" si="13"/>
        <v>487.08</v>
      </c>
      <c r="BD112" s="12">
        <f t="shared" si="13"/>
        <v>466.17</v>
      </c>
      <c r="BE112" s="12">
        <f t="shared" si="13"/>
        <v>487.55</v>
      </c>
      <c r="BF112" s="12">
        <f t="shared" si="13"/>
        <v>466.17</v>
      </c>
      <c r="BG112" s="12">
        <f t="shared" si="13"/>
        <v>483.35</v>
      </c>
      <c r="BH112" s="12">
        <f t="shared" si="13"/>
        <v>452.72</v>
      </c>
      <c r="BI112" s="12">
        <f t="shared" si="13"/>
        <v>484.37</v>
      </c>
      <c r="BJ112" s="12">
        <f t="shared" si="13"/>
        <v>483.14</v>
      </c>
      <c r="BK112" s="12">
        <f t="shared" si="13"/>
        <v>452.72</v>
      </c>
      <c r="BL112" s="12">
        <f t="shared" si="13"/>
        <v>484.37</v>
      </c>
      <c r="BM112" s="12">
        <f t="shared" si="13"/>
        <v>483.5</v>
      </c>
      <c r="BN112" s="12">
        <f t="shared" si="13"/>
        <v>449.93</v>
      </c>
      <c r="BO112" s="12">
        <f t="shared" si="13"/>
        <v>484.48</v>
      </c>
      <c r="BP112" s="12">
        <f t="shared" si="13"/>
        <v>484.13</v>
      </c>
      <c r="BQ112" s="12">
        <f t="shared" si="13"/>
        <v>452.72</v>
      </c>
      <c r="BR112" s="12">
        <f t="shared" si="13"/>
        <v>484.37</v>
      </c>
      <c r="BS112" s="12">
        <f t="shared" si="13"/>
        <v>484.13</v>
      </c>
      <c r="BT112" s="12">
        <f t="shared" si="13"/>
        <v>452.72</v>
      </c>
      <c r="BU112" s="13">
        <f t="shared" si="13"/>
        <v>484.37</v>
      </c>
      <c r="BW112" t="s">
        <v>36</v>
      </c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</row>
    <row r="113" spans="1:149" x14ac:dyDescent="0.45">
      <c r="A113" s="20" t="s">
        <v>7</v>
      </c>
      <c r="B113" s="20">
        <f>KURT(A3:A102)</f>
        <v>7.4775888147736946E-2</v>
      </c>
      <c r="C113" s="20">
        <f t="shared" ref="C113:AJ113" si="14">KURT(B3:B102)</f>
        <v>1.0109857320897775</v>
      </c>
      <c r="D113" s="20">
        <f t="shared" si="14"/>
        <v>5.9180922753970133E-2</v>
      </c>
      <c r="E113" s="20">
        <f t="shared" si="14"/>
        <v>1.0735860087000577</v>
      </c>
      <c r="F113" s="20">
        <f t="shared" si="14"/>
        <v>-0.84496658975356942</v>
      </c>
      <c r="G113" s="20">
        <f t="shared" si="14"/>
        <v>0.23203278688515327</v>
      </c>
      <c r="H113" s="20">
        <f t="shared" si="14"/>
        <v>-0.65241569323638648</v>
      </c>
      <c r="I113" s="20">
        <f t="shared" si="14"/>
        <v>1.1261950074899532</v>
      </c>
      <c r="J113" s="20">
        <f t="shared" si="14"/>
        <v>-0.24216166023179442</v>
      </c>
      <c r="K113" s="20">
        <f t="shared" si="14"/>
        <v>1.1261950074899532</v>
      </c>
      <c r="L113" s="20">
        <f t="shared" si="14"/>
        <v>-0.27649983093722952</v>
      </c>
      <c r="M113" s="20">
        <f t="shared" si="14"/>
        <v>-5.8394663765441557E-2</v>
      </c>
      <c r="N113" s="20">
        <f t="shared" si="14"/>
        <v>-0.3055512001142402</v>
      </c>
      <c r="O113" s="20">
        <f t="shared" si="14"/>
        <v>0.55288625791607249</v>
      </c>
      <c r="P113" s="20">
        <f t="shared" si="14"/>
        <v>-0.55258133507937179</v>
      </c>
      <c r="Q113" s="20">
        <f t="shared" si="14"/>
        <v>0.67239979970524022</v>
      </c>
      <c r="R113" s="20">
        <f t="shared" si="14"/>
        <v>-0.27194103156954874</v>
      </c>
      <c r="S113" s="20">
        <f t="shared" si="14"/>
        <v>-0.22575774245248992</v>
      </c>
      <c r="T113" s="20">
        <f t="shared" si="14"/>
        <v>-0.17440973485007927</v>
      </c>
      <c r="U113" s="20">
        <f t="shared" si="14"/>
        <v>-0.22575774245248992</v>
      </c>
      <c r="V113" s="20">
        <f t="shared" si="14"/>
        <v>0.73096448667479708</v>
      </c>
      <c r="W113" s="20">
        <f t="shared" si="14"/>
        <v>4.2999122541883761E-2</v>
      </c>
      <c r="X113" s="20">
        <f t="shared" si="14"/>
        <v>-0.76876751259677834</v>
      </c>
      <c r="Y113" s="20">
        <f t="shared" si="14"/>
        <v>0.31594935021814052</v>
      </c>
      <c r="Z113" s="20">
        <f t="shared" si="14"/>
        <v>4.2999122541883761E-2</v>
      </c>
      <c r="AA113" s="20">
        <f t="shared" si="14"/>
        <v>-0.76876751259677834</v>
      </c>
      <c r="AB113" s="20">
        <f t="shared" si="14"/>
        <v>0.1410585037428258</v>
      </c>
      <c r="AC113" s="20">
        <f t="shared" si="14"/>
        <v>1.122327668407856</v>
      </c>
      <c r="AD113" s="20">
        <f t="shared" si="14"/>
        <v>-0.38157888052684985</v>
      </c>
      <c r="AE113" s="20">
        <f t="shared" si="14"/>
        <v>0.30291125578276823</v>
      </c>
      <c r="AF113" s="20">
        <f t="shared" si="14"/>
        <v>4.2999122541883761E-2</v>
      </c>
      <c r="AG113" s="20">
        <f t="shared" si="14"/>
        <v>-0.76876751259677834</v>
      </c>
      <c r="AH113" s="20">
        <f t="shared" si="14"/>
        <v>0.30291125578276823</v>
      </c>
      <c r="AI113" s="20">
        <f t="shared" si="14"/>
        <v>4.2999122541883761E-2</v>
      </c>
      <c r="AJ113" s="20">
        <f t="shared" si="14"/>
        <v>-0.76876751259677834</v>
      </c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</row>
    <row r="114" spans="1:149" x14ac:dyDescent="0.45">
      <c r="A114" s="20" t="s">
        <v>8</v>
      </c>
      <c r="B114" s="20">
        <f>SKEW(A3:A102)</f>
        <v>-0.28603702466577202</v>
      </c>
      <c r="C114" s="20">
        <f t="shared" ref="C114:AJ114" si="15">SKEW(B3:B102)</f>
        <v>-0.75335457218160717</v>
      </c>
      <c r="D114" s="20">
        <f t="shared" si="15"/>
        <v>-4.3119627253294976E-2</v>
      </c>
      <c r="E114" s="20">
        <f t="shared" si="15"/>
        <v>-0.78259056028990903</v>
      </c>
      <c r="F114" s="20">
        <f t="shared" si="15"/>
        <v>-0.26945013131062551</v>
      </c>
      <c r="G114" s="20">
        <f t="shared" si="15"/>
        <v>-0.593825233381861</v>
      </c>
      <c r="H114" s="20">
        <f t="shared" si="15"/>
        <v>1.5072770293346917E-2</v>
      </c>
      <c r="I114" s="20">
        <f t="shared" si="15"/>
        <v>-0.77067737728996211</v>
      </c>
      <c r="J114" s="20">
        <f t="shared" si="15"/>
        <v>-0.2016379307742629</v>
      </c>
      <c r="K114" s="20">
        <f t="shared" si="15"/>
        <v>-0.77067737728996211</v>
      </c>
      <c r="L114" s="20">
        <f t="shared" si="15"/>
        <v>-0.14464587251918931</v>
      </c>
      <c r="M114" s="20">
        <f t="shared" si="15"/>
        <v>-4.4946793816372684E-2</v>
      </c>
      <c r="N114" s="20">
        <f t="shared" si="15"/>
        <v>-0.15279858716833694</v>
      </c>
      <c r="O114" s="20">
        <f t="shared" si="15"/>
        <v>-0.13236623323099883</v>
      </c>
      <c r="P114" s="20">
        <f t="shared" si="15"/>
        <v>-8.4789426580678855E-4</v>
      </c>
      <c r="Q114" s="20">
        <f t="shared" si="15"/>
        <v>-0.52174096493850619</v>
      </c>
      <c r="R114" s="20">
        <f t="shared" si="15"/>
        <v>0.28542749479309121</v>
      </c>
      <c r="S114" s="20">
        <f t="shared" si="15"/>
        <v>-5.5489952073844766E-2</v>
      </c>
      <c r="T114" s="20">
        <f t="shared" si="15"/>
        <v>0.54959508275482982</v>
      </c>
      <c r="U114" s="20">
        <f t="shared" si="15"/>
        <v>-5.5489952073844766E-2</v>
      </c>
      <c r="V114" s="20">
        <f t="shared" si="15"/>
        <v>-0.56460406315334177</v>
      </c>
      <c r="W114" s="20">
        <f t="shared" si="15"/>
        <v>-0.53285845152924649</v>
      </c>
      <c r="X114" s="20">
        <f t="shared" si="15"/>
        <v>-0.14224550190422303</v>
      </c>
      <c r="Y114" s="20">
        <f t="shared" si="15"/>
        <v>-0.10430785561222769</v>
      </c>
      <c r="Z114" s="20">
        <f t="shared" si="15"/>
        <v>-0.53285845152924649</v>
      </c>
      <c r="AA114" s="20">
        <f t="shared" si="15"/>
        <v>-0.14224550190422303</v>
      </c>
      <c r="AB114" s="20">
        <f t="shared" si="15"/>
        <v>-0.14389143289374273</v>
      </c>
      <c r="AC114" s="20">
        <f t="shared" si="15"/>
        <v>-0.80986093167624373</v>
      </c>
      <c r="AD114" s="20">
        <f t="shared" si="15"/>
        <v>-0.19013019049624821</v>
      </c>
      <c r="AE114" s="20">
        <f t="shared" si="15"/>
        <v>-0.25888267268973925</v>
      </c>
      <c r="AF114" s="20">
        <f t="shared" si="15"/>
        <v>-0.53285845152924649</v>
      </c>
      <c r="AG114" s="20">
        <f t="shared" si="15"/>
        <v>-0.14224550190422303</v>
      </c>
      <c r="AH114" s="20">
        <f t="shared" si="15"/>
        <v>-0.25888267268973925</v>
      </c>
      <c r="AI114" s="20">
        <f t="shared" si="15"/>
        <v>-0.53285845152924649</v>
      </c>
      <c r="AJ114" s="20">
        <f t="shared" si="15"/>
        <v>-0.14224550190422303</v>
      </c>
      <c r="AL114" t="s">
        <v>22</v>
      </c>
      <c r="AM114" s="5">
        <f t="array" ref="AM114">MIN(IF(ISBLANK(A3:A102),"",IF(A3:A102&gt;=AM115-$AM104*(AM117-AM115),A3:A102,"")))</f>
        <v>475</v>
      </c>
      <c r="AN114" s="6">
        <f t="array" ref="AN114">MIN(IF(ISBLANK(B3:B102),"",IF(B3:B102&gt;=AN115-$AM104*(AN117-AN115),B3:B102,"")))</f>
        <v>439</v>
      </c>
      <c r="AO114" s="6">
        <f t="array" ref="AO114">MIN(IF(ISBLANK(C3:C102),"",IF(C3:C102&gt;=AO115-$AM104*(AO117-AO115),C3:C102,"")))</f>
        <v>475</v>
      </c>
      <c r="AP114" s="6">
        <f t="array" ref="AP114">MIN(IF(ISBLANK(D3:D102),"",IF(D3:D102&gt;=AP115-$AM104*(AP117-AP115),D3:D102,"")))</f>
        <v>441</v>
      </c>
      <c r="AQ114" s="6">
        <f t="array" ref="AQ114">MIN(IF(ISBLANK(E3:E102),"",IF(E3:E102&gt;=AQ115-$AM104*(AQ117-AQ115),E3:E102,"")))</f>
        <v>482</v>
      </c>
      <c r="AR114" s="6">
        <f t="array" ref="AR114">MIN(IF(ISBLANK(F3:F102),"",IF(F3:F102&gt;=AR115-$AM104*(AR117-AR115),F3:F102,"")))</f>
        <v>434</v>
      </c>
      <c r="AS114" s="6">
        <f t="array" ref="AS114">MIN(IF(ISBLANK(G3:G102),"",IF(G3:G102&gt;=AS115-$AM104*(AS117-AS115),G3:G102,"")))</f>
        <v>479</v>
      </c>
      <c r="AT114" s="6">
        <f t="array" ref="AT114">MIN(IF(ISBLANK(H3:H102),"",IF(H3:H102&gt;=AT115-$AM104*(AT117-AT115),H3:H102,"")))</f>
        <v>441</v>
      </c>
      <c r="AU114" s="6">
        <f t="array" ref="AU114">MIN(IF(ISBLANK(I3:I102),"",IF(I3:I102&gt;=AU115-$AM104*(AU117-AU115),I3:I102,"")))</f>
        <v>478</v>
      </c>
      <c r="AV114" s="6">
        <f t="array" ref="AV114">MIN(IF(ISBLANK(J3:J102),"",IF(J3:J102&gt;=AV115-$AM104*(AV117-AV115),J3:J102,"")))</f>
        <v>441</v>
      </c>
      <c r="AW114" s="6">
        <f t="array" ref="AW114">MIN(IF(ISBLANK(K3:K102),"",IF(K3:K102&gt;=AW115-$AM104*(AW117-AW115),K3:K102,"")))</f>
        <v>469</v>
      </c>
      <c r="AX114" s="6">
        <f t="array" ref="AX114">MIN(IF(ISBLANK(L3:L102),"",IF(L3:L102&gt;=AX115-$AM104*(AX117-AX115),L3:L102,"")))</f>
        <v>449</v>
      </c>
      <c r="AY114" s="6">
        <f t="array" ref="AY114">MIN(IF(ISBLANK(M3:M102),"",IF(M3:M102&gt;=AY115-$AM104*(AY117-AY115),M3:M102,"")))</f>
        <v>472</v>
      </c>
      <c r="AZ114" s="6">
        <f t="array" ref="AZ114">MIN(IF(ISBLANK(N3:N102),"",IF(N3:N102&gt;=AZ115-$AM104*(AZ117-AZ115),N3:N102,"")))</f>
        <v>440</v>
      </c>
      <c r="BA114" s="6">
        <f t="array" ref="BA114">MIN(IF(ISBLANK(O3:O102),"",IF(O3:O102&gt;=BA115-$AM104*(BA117-BA115),O3:O102,"")))</f>
        <v>474</v>
      </c>
      <c r="BB114" s="6">
        <f t="array" ref="BB114">MIN(IF(ISBLANK(P3:P102),"",IF(P3:P102&gt;=BB115-$AM104*(BB117-BB115),P3:P102,"")))</f>
        <v>435</v>
      </c>
      <c r="BC114" s="6">
        <f t="array" ref="BC114">MIN(IF(ISBLANK(Q3:Q102),"",IF(Q3:Q102&gt;=BC115-$AM104*(BC117-BC115),Q3:Q102,"")))</f>
        <v>479</v>
      </c>
      <c r="BD114" s="6">
        <f t="array" ref="BD114">MIN(IF(ISBLANK(R3:R102),"",IF(R3:R102&gt;=BD115-$AM104*(BD117-BD115),R3:R102,"")))</f>
        <v>449</v>
      </c>
      <c r="BE114" s="6">
        <f t="array" ref="BE114">MIN(IF(ISBLANK(S3:S102),"",IF(S3:S102&gt;=BE115-$AM104*(BE117-BE115),S3:S102,"")))</f>
        <v>482</v>
      </c>
      <c r="BF114" s="6">
        <f t="array" ref="BF114">MIN(IF(ISBLANK(T3:T102),"",IF(T3:T102&gt;=BF115-$AM104*(BF117-BF115),T3:T102,"")))</f>
        <v>449</v>
      </c>
      <c r="BG114" s="6">
        <f t="array" ref="BG114">MIN(IF(ISBLANK(U3:U102),"",IF(U3:U102&gt;=BG115-$AM104*(BG117-BG115),U3:U102,"")))</f>
        <v>472</v>
      </c>
      <c r="BH114" s="6">
        <f t="array" ref="BH114">MIN(IF(ISBLANK(V3:V102),"",IF(V3:V102&gt;=BH115-$AM104*(BH117-BH115),V3:V102,"")))</f>
        <v>413</v>
      </c>
      <c r="BI114" s="6">
        <f t="array" ref="BI114">MIN(IF(ISBLANK(W3:W102),"",IF(W3:W102&gt;=BI115-$AM104*(BI117-BI115),W3:W102,"")))</f>
        <v>482</v>
      </c>
      <c r="BJ114" s="6">
        <f t="array" ref="BJ114">MIN(IF(ISBLANK(X3:X102),"",IF(X3:X102&gt;=BJ115-$AM104*(BJ117-BJ115),X3:X102,"")))</f>
        <v>472</v>
      </c>
      <c r="BK114" s="6">
        <f t="array" ref="BK114">MIN(IF(ISBLANK(Y3:Y102),"",IF(Y3:Y102&gt;=BK115-$AM104*(BK117-BK115),Y3:Y102,"")))</f>
        <v>413</v>
      </c>
      <c r="BL114" s="6">
        <f t="array" ref="BL114">MIN(IF(ISBLANK(Z3:Z102),"",IF(Z3:Z102&gt;=BL115-$AM104*(BL117-BL115),Z3:Z102,"")))</f>
        <v>482</v>
      </c>
      <c r="BM114" s="6">
        <f t="array" ref="BM114">MIN(IF(ISBLANK(AA3:AA102),"",IF(AA3:AA102&gt;=BM115-$AM104*(BM117-BM115),AA3:AA102,"")))</f>
        <v>470</v>
      </c>
      <c r="BN114" s="6">
        <f t="array" ref="BN114">MIN(IF(ISBLANK(AB3:AB102),"",IF(AB3:AB102&gt;=BN115-$AM104*(BN117-BN115),AB3:AB102,"")))</f>
        <v>409</v>
      </c>
      <c r="BO114" s="6">
        <f t="array" ref="BO114">MIN(IF(ISBLANK(AC3:AC102),"",IF(AC3:AC102&gt;=BO115-$AM104*(BO117-BO115),AC3:AC102,"")))</f>
        <v>482</v>
      </c>
      <c r="BP114" s="6">
        <f t="array" ref="BP114">MIN(IF(ISBLANK(AD3:AD102),"",IF(AD3:AD102&gt;=BP115-$AM104*(BP117-BP115),AD3:AD102,"")))</f>
        <v>473</v>
      </c>
      <c r="BQ114" s="6">
        <f t="array" ref="BQ114">MIN(IF(ISBLANK(AE3:AE102),"",IF(AE3:AE102&gt;=BQ115-$AM104*(BQ117-BQ115),AE3:AE102,"")))</f>
        <v>413</v>
      </c>
      <c r="BR114" s="6">
        <f t="array" ref="BR114">MIN(IF(ISBLANK(AF3:AF102),"",IF(AF3:AF102&gt;=BR115-$AM104*(BR117-BR115),AF3:AF102,"")))</f>
        <v>482</v>
      </c>
      <c r="BS114" s="6">
        <f t="array" ref="BS114">MIN(IF(ISBLANK(AG3:AG102),"",IF(AG3:AG102&gt;=BS115-$AM104*(BS117-BS115),AG3:AG102,"")))</f>
        <v>473</v>
      </c>
      <c r="BT114" s="6">
        <f t="array" ref="BT114">MIN(IF(ISBLANK(AH3:AH102),"",IF(AH3:AH102&gt;=BT115-$AM104*(BT117-BT115),AH3:AH102,"")))</f>
        <v>413</v>
      </c>
      <c r="BU114" s="7">
        <f t="array" ref="BU114">MIN(IF(ISBLANK(AI3:AI102),"",IF(AI3:AI102&gt;=BU115-$AM104*(BU117-BU115),AI3:AI102,"")))</f>
        <v>482</v>
      </c>
      <c r="BW114" s="15" t="s">
        <v>37</v>
      </c>
      <c r="BX114" s="15">
        <f>[1]!DAGOSTINO(A3:A102)</f>
        <v>1.5731353677014437</v>
      </c>
      <c r="BY114" s="15">
        <f>[1]!DAGOSTINO(B3:B102)</f>
        <v>11.870039664362851</v>
      </c>
      <c r="BZ114" s="15">
        <f>[1]!DAGOSTINO(C3:C102)</f>
        <v>0.13279458530608601</v>
      </c>
      <c r="CA114" s="15">
        <f>[1]!DAGOSTINO(D3:D102)</f>
        <v>12.706505229317225</v>
      </c>
      <c r="CB114" s="15">
        <f>[1]!DAGOSTINO(E3:E102)</f>
        <v>9.0106225508953148</v>
      </c>
      <c r="CC114" s="15">
        <f>[1]!DAGOSTINO(F3:F102)</f>
        <v>6.1501703766042208</v>
      </c>
      <c r="CD114" s="15">
        <f>[1]!DAGOSTINO(G3:G102)</f>
        <v>3.2914899810406566</v>
      </c>
      <c r="CE114" s="15">
        <f>[1]!DAGOSTINO(H3:H102)</f>
        <v>12.692512214207563</v>
      </c>
      <c r="CF114" s="15">
        <f>[1]!DAGOSTINO(I3:I102)</f>
        <v>0.89868820888896417</v>
      </c>
      <c r="CG114" s="15">
        <f>[1]!DAGOSTINO(J3:J102)</f>
        <v>12.692512214207563</v>
      </c>
      <c r="CH114" s="15">
        <f>[1]!DAGOSTINO(K3:K102)</f>
        <v>0.63232568142720158</v>
      </c>
      <c r="CI114" s="15">
        <f>[1]!DAGOSTINO(L3:L102)</f>
        <v>3.9984916955029544E-2</v>
      </c>
      <c r="CJ114" s="15">
        <f>[1]!DAGOSTINO(M3:M102)</f>
        <v>0.76644650756758792</v>
      </c>
      <c r="CK114" s="15">
        <f>[1]!DAGOSTINO(N3:N102)</f>
        <v>1.7304359370379228</v>
      </c>
      <c r="CL114" s="15">
        <f>[1]!DAGOSTINO(O3:O102)</f>
        <v>1.9789130635085035</v>
      </c>
      <c r="CM114" s="15">
        <f>[1]!DAGOSTINO(P3:P102)</f>
        <v>6.3802225987352177</v>
      </c>
      <c r="CN114" s="15">
        <f>[1]!DAGOSTINO(Q3:Q102)</f>
        <v>1.6862761549904777</v>
      </c>
      <c r="CO114" s="15">
        <f>[1]!DAGOSTINO(R3:R102)</f>
        <v>0.18769302714759462</v>
      </c>
      <c r="CP114" s="15">
        <f>[1]!DAGOSTINO(S3:S102)</f>
        <v>5.0295501455195506</v>
      </c>
      <c r="CQ114" s="15">
        <f>[1]!DAGOSTINO(T3:T102)</f>
        <v>0.18769302714759462</v>
      </c>
      <c r="CR114" s="15">
        <f>[1]!DAGOSTINO(U3:U102)</f>
        <v>7.302627386442861</v>
      </c>
      <c r="CS114" s="15">
        <f>[1]!DAGOSTINO(V3:V102)</f>
        <v>4.7843879519883332</v>
      </c>
      <c r="CT114" s="15">
        <f>[1]!DAGOSTINO(W3:W102)</f>
        <v>5.9475582832772993</v>
      </c>
      <c r="CU114" s="15">
        <f>[1]!DAGOSTINO(X3:X102)</f>
        <v>0.84747180144148371</v>
      </c>
      <c r="CV114" s="15">
        <f>[1]!DAGOSTINO(Y3:Y102)</f>
        <v>4.7843879519883332</v>
      </c>
      <c r="CW114" s="15">
        <f>[1]!DAGOSTINO(Z3:Z102)</f>
        <v>5.9475582832772993</v>
      </c>
      <c r="CX114" s="15">
        <f>[1]!DAGOSTINO(AA3:AA102)</f>
        <v>0.60773130071513581</v>
      </c>
      <c r="CY114" s="15">
        <f>[1]!DAGOSTINO(AB3:AB102)</f>
        <v>13.455926474958776</v>
      </c>
      <c r="CZ114" s="15">
        <f>[1]!DAGOSTINO(AC3:AC102)</f>
        <v>1.3171686292118898</v>
      </c>
      <c r="DA114" s="15">
        <f>[1]!DAGOSTINO(AD3:AD102)</f>
        <v>1.8093516418460172</v>
      </c>
      <c r="DB114" s="15">
        <f>[1]!DAGOSTINO(AE3:AE102)</f>
        <v>4.7843879519883332</v>
      </c>
      <c r="DC114" s="15">
        <f>[1]!DAGOSTINO(AF3:AF102)</f>
        <v>5.9475582832772993</v>
      </c>
      <c r="DD114" s="15">
        <f>[1]!DAGOSTINO(AG3:AG102)</f>
        <v>1.8093516418460172</v>
      </c>
      <c r="DE114" s="15">
        <f>[1]!DAGOSTINO(AH3:AH102)</f>
        <v>4.7843879519883332</v>
      </c>
      <c r="DF114" s="15">
        <f>[1]!DAGOSTINO(AI3:AI102)</f>
        <v>5.9475582832772993</v>
      </c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</row>
    <row r="115" spans="1:149" x14ac:dyDescent="0.45">
      <c r="A115" s="20" t="s">
        <v>9</v>
      </c>
      <c r="B115" s="20">
        <f>B116-B117</f>
        <v>20</v>
      </c>
      <c r="C115" s="20">
        <f t="shared" ref="C115:AJ115" si="16">C116-C117</f>
        <v>49</v>
      </c>
      <c r="D115" s="20">
        <f t="shared" si="16"/>
        <v>22</v>
      </c>
      <c r="E115" s="20">
        <f t="shared" si="16"/>
        <v>49</v>
      </c>
      <c r="F115" s="20">
        <f t="shared" si="16"/>
        <v>14</v>
      </c>
      <c r="G115" s="20">
        <f t="shared" si="16"/>
        <v>45</v>
      </c>
      <c r="H115" s="20">
        <f t="shared" si="16"/>
        <v>14</v>
      </c>
      <c r="I115" s="20">
        <f t="shared" si="16"/>
        <v>49</v>
      </c>
      <c r="J115" s="20">
        <f t="shared" si="16"/>
        <v>14</v>
      </c>
      <c r="K115" s="20">
        <f t="shared" si="16"/>
        <v>49</v>
      </c>
      <c r="L115" s="20">
        <f t="shared" si="16"/>
        <v>21</v>
      </c>
      <c r="M115" s="20">
        <f t="shared" si="16"/>
        <v>35</v>
      </c>
      <c r="N115" s="20">
        <f t="shared" si="16"/>
        <v>20</v>
      </c>
      <c r="O115" s="20">
        <f t="shared" si="16"/>
        <v>46</v>
      </c>
      <c r="P115" s="20">
        <f t="shared" si="16"/>
        <v>19</v>
      </c>
      <c r="Q115" s="20">
        <f t="shared" si="16"/>
        <v>48</v>
      </c>
      <c r="R115" s="20">
        <f t="shared" si="16"/>
        <v>17</v>
      </c>
      <c r="S115" s="20">
        <f t="shared" si="16"/>
        <v>35</v>
      </c>
      <c r="T115" s="20">
        <f t="shared" si="16"/>
        <v>14</v>
      </c>
      <c r="U115" s="20">
        <f t="shared" si="16"/>
        <v>35</v>
      </c>
      <c r="V115" s="20">
        <f t="shared" si="16"/>
        <v>22</v>
      </c>
      <c r="W115" s="20">
        <f t="shared" si="16"/>
        <v>67</v>
      </c>
      <c r="X115" s="20">
        <f t="shared" si="16"/>
        <v>4</v>
      </c>
      <c r="Y115" s="20">
        <f t="shared" si="16"/>
        <v>21</v>
      </c>
      <c r="Z115" s="20">
        <f t="shared" si="16"/>
        <v>67</v>
      </c>
      <c r="AA115" s="20">
        <f t="shared" si="16"/>
        <v>4</v>
      </c>
      <c r="AB115" s="20">
        <f t="shared" si="16"/>
        <v>25</v>
      </c>
      <c r="AC115" s="20">
        <f t="shared" si="16"/>
        <v>80</v>
      </c>
      <c r="AD115" s="20">
        <f t="shared" si="16"/>
        <v>4</v>
      </c>
      <c r="AE115" s="20">
        <f t="shared" si="16"/>
        <v>23</v>
      </c>
      <c r="AF115" s="20">
        <f t="shared" si="16"/>
        <v>67</v>
      </c>
      <c r="AG115" s="20">
        <f t="shared" si="16"/>
        <v>4</v>
      </c>
      <c r="AH115" s="20">
        <f t="shared" si="16"/>
        <v>23</v>
      </c>
      <c r="AI115" s="20">
        <f t="shared" si="16"/>
        <v>67</v>
      </c>
      <c r="AJ115" s="20">
        <f t="shared" si="16"/>
        <v>4</v>
      </c>
      <c r="AL115" t="s">
        <v>23</v>
      </c>
      <c r="AM115" s="8">
        <f>_xlfn.QUARTILE.INC(A3:A102,1)</f>
        <v>484</v>
      </c>
      <c r="AN115" s="9">
        <f t="shared" ref="AN115:BU115" si="17">_xlfn.QUARTILE.INC(B3:B102,1)</f>
        <v>458.75</v>
      </c>
      <c r="AO115" s="9">
        <f t="shared" si="17"/>
        <v>484</v>
      </c>
      <c r="AP115" s="9">
        <f t="shared" si="17"/>
        <v>459</v>
      </c>
      <c r="AQ115" s="9">
        <f t="shared" si="17"/>
        <v>487</v>
      </c>
      <c r="AR115" s="9">
        <f t="shared" si="17"/>
        <v>456.75</v>
      </c>
      <c r="AS115" s="9">
        <f t="shared" si="17"/>
        <v>484</v>
      </c>
      <c r="AT115" s="9">
        <f t="shared" si="17"/>
        <v>459</v>
      </c>
      <c r="AU115" s="9">
        <f t="shared" si="17"/>
        <v>483</v>
      </c>
      <c r="AV115" s="9">
        <f t="shared" si="17"/>
        <v>459</v>
      </c>
      <c r="AW115" s="9">
        <f t="shared" si="17"/>
        <v>478</v>
      </c>
      <c r="AX115" s="9">
        <f t="shared" si="17"/>
        <v>462</v>
      </c>
      <c r="AY115" s="9">
        <f t="shared" si="17"/>
        <v>479</v>
      </c>
      <c r="AZ115" s="9">
        <f t="shared" si="17"/>
        <v>462</v>
      </c>
      <c r="BA115" s="9">
        <f t="shared" si="17"/>
        <v>479</v>
      </c>
      <c r="BB115" s="9">
        <f t="shared" si="17"/>
        <v>456.75</v>
      </c>
      <c r="BC115" s="9">
        <f t="shared" si="17"/>
        <v>485</v>
      </c>
      <c r="BD115" s="9">
        <f t="shared" si="17"/>
        <v>461.75</v>
      </c>
      <c r="BE115" s="9">
        <f t="shared" si="17"/>
        <v>485</v>
      </c>
      <c r="BF115" s="9">
        <f t="shared" si="17"/>
        <v>461.75</v>
      </c>
      <c r="BG115" s="9">
        <f t="shared" si="17"/>
        <v>481</v>
      </c>
      <c r="BH115" s="9">
        <f t="shared" si="17"/>
        <v>445</v>
      </c>
      <c r="BI115" s="9">
        <f t="shared" si="17"/>
        <v>484</v>
      </c>
      <c r="BJ115" s="9">
        <f t="shared" si="17"/>
        <v>481</v>
      </c>
      <c r="BK115" s="9">
        <f t="shared" si="17"/>
        <v>445</v>
      </c>
      <c r="BL115" s="9">
        <f t="shared" si="17"/>
        <v>484</v>
      </c>
      <c r="BM115" s="9">
        <f t="shared" si="17"/>
        <v>480</v>
      </c>
      <c r="BN115" s="9">
        <f t="shared" si="17"/>
        <v>442.75</v>
      </c>
      <c r="BO115" s="9">
        <f t="shared" si="17"/>
        <v>484</v>
      </c>
      <c r="BP115" s="9">
        <f t="shared" si="17"/>
        <v>482</v>
      </c>
      <c r="BQ115" s="9">
        <f t="shared" si="17"/>
        <v>445</v>
      </c>
      <c r="BR115" s="9">
        <f t="shared" si="17"/>
        <v>484</v>
      </c>
      <c r="BS115" s="9">
        <f t="shared" si="17"/>
        <v>482</v>
      </c>
      <c r="BT115" s="9">
        <f t="shared" si="17"/>
        <v>445</v>
      </c>
      <c r="BU115" s="10">
        <f t="shared" si="17"/>
        <v>484</v>
      </c>
      <c r="BW115" t="s">
        <v>33</v>
      </c>
      <c r="BX115">
        <f>[1]!DPTEST(A3:A102)</f>
        <v>0.45540521048971672</v>
      </c>
      <c r="BY115">
        <f>[1]!DPTEST(B3:B102)</f>
        <v>2.6451702945240463E-3</v>
      </c>
      <c r="BZ115">
        <f>[1]!DPTEST(C3:C102)</f>
        <v>0.9357590202472934</v>
      </c>
      <c r="CA115">
        <f>[1]!DPTEST(D3:D102)</f>
        <v>1.7410748707685775E-3</v>
      </c>
      <c r="CB115">
        <f>[1]!DPTEST(E3:E102)</f>
        <v>1.1050150011074678E-2</v>
      </c>
      <c r="CC115">
        <f>[1]!DPTEST(F3:F102)</f>
        <v>4.6185693733258537E-2</v>
      </c>
      <c r="CD115">
        <f>[1]!DPTEST(G3:G102)</f>
        <v>0.19286882381291326</v>
      </c>
      <c r="CE115">
        <f>[1]!DPTEST(H3:H102)</f>
        <v>1.7532990275928029E-3</v>
      </c>
      <c r="CF115">
        <f>[1]!DPTEST(I3:I102)</f>
        <v>0.63804650627597626</v>
      </c>
      <c r="CG115">
        <f>[1]!DPTEST(J3:J102)</f>
        <v>1.7532990275928029E-3</v>
      </c>
      <c r="CH115">
        <f>[1]!DPTEST(K3:K102)</f>
        <v>0.7289407392722469</v>
      </c>
      <c r="CI115">
        <f>[1]!DPTEST(L3:L102)</f>
        <v>0.98020606552496425</v>
      </c>
      <c r="CJ115">
        <f>[1]!DPTEST(M3:M102)</f>
        <v>0.68166069896666626</v>
      </c>
      <c r="CK115">
        <f>[1]!DPTEST(N3:N102)</f>
        <v>0.42095978664539968</v>
      </c>
      <c r="CL115">
        <f>[1]!DPTEST(O3:O102)</f>
        <v>0.37177868603844333</v>
      </c>
      <c r="CM115">
        <f>[1]!DPTEST(P3:P102)</f>
        <v>4.1167288790868728E-2</v>
      </c>
      <c r="CN115">
        <f>[1]!DPTEST(Q3:Q102)</f>
        <v>0.4303579057705611</v>
      </c>
      <c r="CO115">
        <f>[1]!DPTEST(R3:R102)</f>
        <v>0.91042248901158418</v>
      </c>
      <c r="CP115">
        <f>[1]!DPTEST(S3:S102)</f>
        <v>8.0881102524055115E-2</v>
      </c>
      <c r="CQ115">
        <f>[1]!DPTEST(T3:T102)</f>
        <v>0.91042248901158418</v>
      </c>
      <c r="CR115">
        <f>[1]!DPTEST(U3:U102)</f>
        <v>2.5957006826857087E-2</v>
      </c>
      <c r="CS115">
        <f>[1]!DPTEST(V3:V102)</f>
        <v>9.1428870920679417E-2</v>
      </c>
      <c r="CT115">
        <f>[1]!DPTEST(W3:W102)</f>
        <v>5.1109793749246402E-2</v>
      </c>
      <c r="CU115">
        <f>[1]!DPTEST(X3:X102)</f>
        <v>0.65459673760892823</v>
      </c>
      <c r="CV115">
        <f>[1]!DPTEST(Y3:Y102)</f>
        <v>9.1428870920679417E-2</v>
      </c>
      <c r="CW115">
        <f>[1]!DPTEST(Z3:Z102)</f>
        <v>5.1109793749246402E-2</v>
      </c>
      <c r="CX115">
        <f>[1]!DPTEST(AA3:AA102)</f>
        <v>0.737960004453592</v>
      </c>
      <c r="CY115">
        <f>[1]!DPTEST(AB3:AB102)</f>
        <v>1.1969684174841788E-3</v>
      </c>
      <c r="CZ115">
        <f>[1]!DPTEST(AC3:AC102)</f>
        <v>0.51758355154904345</v>
      </c>
      <c r="DA115">
        <f>[1]!DPTEST(AD3:AD102)</f>
        <v>0.40467305037730594</v>
      </c>
      <c r="DB115">
        <f>[1]!DPTEST(AE3:AE102)</f>
        <v>9.1428870920679417E-2</v>
      </c>
      <c r="DC115">
        <f>[1]!DPTEST(AF3:AF102)</f>
        <v>5.1109793749246402E-2</v>
      </c>
      <c r="DD115">
        <f>[1]!DPTEST(AG3:AG102)</f>
        <v>0.40467305037730594</v>
      </c>
      <c r="DE115">
        <f>[1]!DPTEST(AH3:AH102)</f>
        <v>9.1428870920679417E-2</v>
      </c>
      <c r="DF115">
        <f>[1]!DPTEST(AI3:AI102)</f>
        <v>5.1109793749246402E-2</v>
      </c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</row>
    <row r="116" spans="1:149" x14ac:dyDescent="0.45">
      <c r="A116" s="20" t="s">
        <v>10</v>
      </c>
      <c r="B116" s="20">
        <f>MAX(A3:A102)</f>
        <v>495</v>
      </c>
      <c r="C116" s="20">
        <f t="shared" ref="C116:AJ116" si="18">MAX(B3:B102)</f>
        <v>480</v>
      </c>
      <c r="D116" s="20">
        <f t="shared" si="18"/>
        <v>497</v>
      </c>
      <c r="E116" s="20">
        <f t="shared" si="18"/>
        <v>480</v>
      </c>
      <c r="F116" s="20">
        <f t="shared" si="18"/>
        <v>496</v>
      </c>
      <c r="G116" s="20">
        <f t="shared" si="18"/>
        <v>479</v>
      </c>
      <c r="H116" s="20">
        <f t="shared" si="18"/>
        <v>493</v>
      </c>
      <c r="I116" s="20">
        <f t="shared" si="18"/>
        <v>480</v>
      </c>
      <c r="J116" s="20">
        <f t="shared" si="18"/>
        <v>492</v>
      </c>
      <c r="K116" s="20">
        <f t="shared" si="18"/>
        <v>480</v>
      </c>
      <c r="L116" s="20">
        <f t="shared" si="18"/>
        <v>490</v>
      </c>
      <c r="M116" s="20">
        <f t="shared" si="18"/>
        <v>484</v>
      </c>
      <c r="N116" s="20">
        <f t="shared" si="18"/>
        <v>492</v>
      </c>
      <c r="O116" s="20">
        <f t="shared" si="18"/>
        <v>486</v>
      </c>
      <c r="P116" s="20">
        <f t="shared" si="18"/>
        <v>493</v>
      </c>
      <c r="Q116" s="20">
        <f t="shared" si="18"/>
        <v>483</v>
      </c>
      <c r="R116" s="20">
        <f t="shared" si="18"/>
        <v>496</v>
      </c>
      <c r="S116" s="20">
        <f t="shared" si="18"/>
        <v>484</v>
      </c>
      <c r="T116" s="20">
        <f t="shared" si="18"/>
        <v>496</v>
      </c>
      <c r="U116" s="20">
        <f t="shared" si="18"/>
        <v>484</v>
      </c>
      <c r="V116" s="20">
        <f t="shared" si="18"/>
        <v>491</v>
      </c>
      <c r="W116" s="20">
        <f t="shared" si="18"/>
        <v>480</v>
      </c>
      <c r="X116" s="20">
        <f t="shared" si="18"/>
        <v>486</v>
      </c>
      <c r="Y116" s="20">
        <f t="shared" si="18"/>
        <v>493</v>
      </c>
      <c r="Z116" s="20">
        <f t="shared" si="18"/>
        <v>480</v>
      </c>
      <c r="AA116" s="20">
        <f t="shared" si="18"/>
        <v>486</v>
      </c>
      <c r="AB116" s="20">
        <f t="shared" si="18"/>
        <v>495</v>
      </c>
      <c r="AC116" s="20">
        <f t="shared" si="18"/>
        <v>480</v>
      </c>
      <c r="AD116" s="20">
        <f t="shared" si="18"/>
        <v>486</v>
      </c>
      <c r="AE116" s="20">
        <f t="shared" si="18"/>
        <v>496</v>
      </c>
      <c r="AF116" s="20">
        <f t="shared" si="18"/>
        <v>480</v>
      </c>
      <c r="AG116" s="20">
        <f t="shared" si="18"/>
        <v>486</v>
      </c>
      <c r="AH116" s="20">
        <f t="shared" si="18"/>
        <v>496</v>
      </c>
      <c r="AI116" s="20">
        <f t="shared" si="18"/>
        <v>480</v>
      </c>
      <c r="AJ116" s="20">
        <f t="shared" si="18"/>
        <v>486</v>
      </c>
      <c r="AL116" t="s">
        <v>3</v>
      </c>
      <c r="AM116" s="8">
        <f>MEDIAN(A3:A102)</f>
        <v>486</v>
      </c>
      <c r="AN116" s="9">
        <f t="shared" ref="AN116:BU116" si="19">MEDIAN(B3:B102)</f>
        <v>463</v>
      </c>
      <c r="AO116" s="9">
        <f t="shared" si="19"/>
        <v>486</v>
      </c>
      <c r="AP116" s="9">
        <f t="shared" si="19"/>
        <v>463.5</v>
      </c>
      <c r="AQ116" s="9">
        <f t="shared" si="19"/>
        <v>490</v>
      </c>
      <c r="AR116" s="9">
        <f t="shared" si="19"/>
        <v>461</v>
      </c>
      <c r="AS116" s="9">
        <f t="shared" si="19"/>
        <v>486</v>
      </c>
      <c r="AT116" s="9">
        <f t="shared" si="19"/>
        <v>463</v>
      </c>
      <c r="AU116" s="9">
        <f t="shared" si="19"/>
        <v>485</v>
      </c>
      <c r="AV116" s="9">
        <f t="shared" si="19"/>
        <v>463</v>
      </c>
      <c r="AW116" s="9">
        <f t="shared" si="19"/>
        <v>481</v>
      </c>
      <c r="AX116" s="9">
        <f t="shared" si="19"/>
        <v>466</v>
      </c>
      <c r="AY116" s="9">
        <f t="shared" si="19"/>
        <v>481</v>
      </c>
      <c r="AZ116" s="9">
        <f t="shared" si="19"/>
        <v>466</v>
      </c>
      <c r="BA116" s="9">
        <f t="shared" si="19"/>
        <v>483</v>
      </c>
      <c r="BB116" s="9">
        <f t="shared" si="19"/>
        <v>462</v>
      </c>
      <c r="BC116" s="9">
        <f t="shared" si="19"/>
        <v>486.5</v>
      </c>
      <c r="BD116" s="9">
        <f t="shared" si="19"/>
        <v>466</v>
      </c>
      <c r="BE116" s="9">
        <f t="shared" si="19"/>
        <v>487</v>
      </c>
      <c r="BF116" s="9">
        <f t="shared" si="19"/>
        <v>466</v>
      </c>
      <c r="BG116" s="9">
        <f t="shared" si="19"/>
        <v>484</v>
      </c>
      <c r="BH116" s="9">
        <f t="shared" si="19"/>
        <v>453</v>
      </c>
      <c r="BI116" s="9">
        <f t="shared" si="19"/>
        <v>484</v>
      </c>
      <c r="BJ116" s="9">
        <f t="shared" si="19"/>
        <v>483</v>
      </c>
      <c r="BK116" s="9">
        <f t="shared" si="19"/>
        <v>453</v>
      </c>
      <c r="BL116" s="9">
        <f t="shared" si="19"/>
        <v>484</v>
      </c>
      <c r="BM116" s="9">
        <f t="shared" si="19"/>
        <v>484</v>
      </c>
      <c r="BN116" s="9">
        <f t="shared" si="19"/>
        <v>451.5</v>
      </c>
      <c r="BO116" s="9">
        <f t="shared" si="19"/>
        <v>485</v>
      </c>
      <c r="BP116" s="9">
        <f t="shared" si="19"/>
        <v>485</v>
      </c>
      <c r="BQ116" s="9">
        <f t="shared" si="19"/>
        <v>453</v>
      </c>
      <c r="BR116" s="9">
        <f t="shared" si="19"/>
        <v>484</v>
      </c>
      <c r="BS116" s="9">
        <f t="shared" si="19"/>
        <v>485</v>
      </c>
      <c r="BT116" s="9">
        <f t="shared" si="19"/>
        <v>453</v>
      </c>
      <c r="BU116" s="10">
        <f t="shared" si="19"/>
        <v>484</v>
      </c>
      <c r="BW116" t="s">
        <v>34</v>
      </c>
      <c r="BX116">
        <v>0.05</v>
      </c>
      <c r="BY116">
        <v>0.05</v>
      </c>
      <c r="BZ116">
        <v>0.05</v>
      </c>
      <c r="CA116">
        <v>0.05</v>
      </c>
      <c r="CB116">
        <v>0.05</v>
      </c>
      <c r="CC116">
        <v>0.05</v>
      </c>
      <c r="CD116">
        <v>0.05</v>
      </c>
      <c r="CE116">
        <v>0.05</v>
      </c>
      <c r="CF116">
        <v>0.05</v>
      </c>
      <c r="CG116">
        <v>0.05</v>
      </c>
      <c r="CH116">
        <v>0.05</v>
      </c>
      <c r="CI116">
        <v>0.05</v>
      </c>
      <c r="CJ116">
        <v>0.05</v>
      </c>
      <c r="CK116">
        <v>0.05</v>
      </c>
      <c r="CL116">
        <v>0.05</v>
      </c>
      <c r="CM116">
        <v>0.05</v>
      </c>
      <c r="CN116">
        <v>0.05</v>
      </c>
      <c r="CO116">
        <v>0.05</v>
      </c>
      <c r="CP116">
        <v>0.05</v>
      </c>
      <c r="CQ116">
        <v>0.05</v>
      </c>
      <c r="CR116">
        <v>0.05</v>
      </c>
      <c r="CS116">
        <v>0.05</v>
      </c>
      <c r="CT116">
        <v>0.05</v>
      </c>
      <c r="CU116">
        <v>0.05</v>
      </c>
      <c r="CV116">
        <v>0.05</v>
      </c>
      <c r="CW116">
        <v>0.05</v>
      </c>
      <c r="CX116">
        <v>0.05</v>
      </c>
      <c r="CY116">
        <v>0.05</v>
      </c>
      <c r="CZ116">
        <v>0.05</v>
      </c>
      <c r="DA116">
        <v>0.05</v>
      </c>
      <c r="DB116">
        <v>0.05</v>
      </c>
      <c r="DC116">
        <v>0.05</v>
      </c>
      <c r="DD116">
        <v>0.05</v>
      </c>
      <c r="DE116">
        <v>0.05</v>
      </c>
      <c r="DF116">
        <v>0.05</v>
      </c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</row>
    <row r="117" spans="1:149" x14ac:dyDescent="0.45">
      <c r="A117" s="20" t="s">
        <v>11</v>
      </c>
      <c r="B117" s="20">
        <f>MIN(A3:A102)</f>
        <v>475</v>
      </c>
      <c r="C117" s="20">
        <f t="shared" ref="C117:AJ117" si="20">MIN(B3:B102)</f>
        <v>431</v>
      </c>
      <c r="D117" s="20">
        <f t="shared" si="20"/>
        <v>475</v>
      </c>
      <c r="E117" s="20">
        <f t="shared" si="20"/>
        <v>431</v>
      </c>
      <c r="F117" s="20">
        <f t="shared" si="20"/>
        <v>482</v>
      </c>
      <c r="G117" s="20">
        <f t="shared" si="20"/>
        <v>434</v>
      </c>
      <c r="H117" s="20">
        <f t="shared" si="20"/>
        <v>479</v>
      </c>
      <c r="I117" s="20">
        <f t="shared" si="20"/>
        <v>431</v>
      </c>
      <c r="J117" s="20">
        <f t="shared" si="20"/>
        <v>478</v>
      </c>
      <c r="K117" s="20">
        <f t="shared" si="20"/>
        <v>431</v>
      </c>
      <c r="L117" s="20">
        <f t="shared" si="20"/>
        <v>469</v>
      </c>
      <c r="M117" s="20">
        <f t="shared" si="20"/>
        <v>449</v>
      </c>
      <c r="N117" s="20">
        <f t="shared" si="20"/>
        <v>472</v>
      </c>
      <c r="O117" s="20">
        <f t="shared" si="20"/>
        <v>440</v>
      </c>
      <c r="P117" s="20">
        <f t="shared" si="20"/>
        <v>474</v>
      </c>
      <c r="Q117" s="20">
        <f t="shared" si="20"/>
        <v>435</v>
      </c>
      <c r="R117" s="20">
        <f t="shared" si="20"/>
        <v>479</v>
      </c>
      <c r="S117" s="20">
        <f t="shared" si="20"/>
        <v>449</v>
      </c>
      <c r="T117" s="20">
        <f t="shared" si="20"/>
        <v>482</v>
      </c>
      <c r="U117" s="20">
        <f t="shared" si="20"/>
        <v>449</v>
      </c>
      <c r="V117" s="20">
        <f t="shared" si="20"/>
        <v>469</v>
      </c>
      <c r="W117" s="20">
        <f t="shared" si="20"/>
        <v>413</v>
      </c>
      <c r="X117" s="20">
        <f t="shared" si="20"/>
        <v>482</v>
      </c>
      <c r="Y117" s="20">
        <f t="shared" si="20"/>
        <v>472</v>
      </c>
      <c r="Z117" s="20">
        <f t="shared" si="20"/>
        <v>413</v>
      </c>
      <c r="AA117" s="20">
        <f t="shared" si="20"/>
        <v>482</v>
      </c>
      <c r="AB117" s="20">
        <f t="shared" si="20"/>
        <v>470</v>
      </c>
      <c r="AC117" s="20">
        <f t="shared" si="20"/>
        <v>400</v>
      </c>
      <c r="AD117" s="20">
        <f t="shared" si="20"/>
        <v>482</v>
      </c>
      <c r="AE117" s="20">
        <f t="shared" si="20"/>
        <v>473</v>
      </c>
      <c r="AF117" s="20">
        <f t="shared" si="20"/>
        <v>413</v>
      </c>
      <c r="AG117" s="20">
        <f t="shared" si="20"/>
        <v>482</v>
      </c>
      <c r="AH117" s="20">
        <f t="shared" si="20"/>
        <v>473</v>
      </c>
      <c r="AI117" s="20">
        <f t="shared" si="20"/>
        <v>413</v>
      </c>
      <c r="AJ117" s="20">
        <f t="shared" si="20"/>
        <v>482</v>
      </c>
      <c r="AL117" t="s">
        <v>24</v>
      </c>
      <c r="AM117" s="8">
        <f>_xlfn.QUARTILE.INC(A3:A102,3)</f>
        <v>488.25</v>
      </c>
      <c r="AN117" s="9">
        <f t="shared" ref="AN117:BU117" si="21">_xlfn.QUARTILE.INC(B3:B102,3)</f>
        <v>468</v>
      </c>
      <c r="AO117" s="9">
        <f t="shared" si="21"/>
        <v>489</v>
      </c>
      <c r="AP117" s="9">
        <f t="shared" si="21"/>
        <v>468</v>
      </c>
      <c r="AQ117" s="9">
        <f t="shared" si="21"/>
        <v>492</v>
      </c>
      <c r="AR117" s="9">
        <f t="shared" si="21"/>
        <v>468</v>
      </c>
      <c r="AS117" s="9">
        <f t="shared" si="21"/>
        <v>489</v>
      </c>
      <c r="AT117" s="9">
        <f t="shared" si="21"/>
        <v>468</v>
      </c>
      <c r="AU117" s="9">
        <f t="shared" si="21"/>
        <v>487</v>
      </c>
      <c r="AV117" s="9">
        <f t="shared" si="21"/>
        <v>468</v>
      </c>
      <c r="AW117" s="9">
        <f t="shared" si="21"/>
        <v>484</v>
      </c>
      <c r="AX117" s="9">
        <f t="shared" si="21"/>
        <v>470</v>
      </c>
      <c r="AY117" s="9">
        <f t="shared" si="21"/>
        <v>485</v>
      </c>
      <c r="AZ117" s="9">
        <f t="shared" si="21"/>
        <v>472</v>
      </c>
      <c r="BA117" s="9">
        <f t="shared" si="21"/>
        <v>485</v>
      </c>
      <c r="BB117" s="9">
        <f t="shared" si="21"/>
        <v>468.25</v>
      </c>
      <c r="BC117" s="9">
        <f t="shared" si="21"/>
        <v>489.25</v>
      </c>
      <c r="BD117" s="9">
        <f t="shared" si="21"/>
        <v>471</v>
      </c>
      <c r="BE117" s="9">
        <f t="shared" si="21"/>
        <v>490</v>
      </c>
      <c r="BF117" s="9">
        <f t="shared" si="21"/>
        <v>471</v>
      </c>
      <c r="BG117" s="9">
        <f t="shared" si="21"/>
        <v>486</v>
      </c>
      <c r="BH117" s="9">
        <f t="shared" si="21"/>
        <v>462</v>
      </c>
      <c r="BI117" s="9">
        <f t="shared" si="21"/>
        <v>485</v>
      </c>
      <c r="BJ117" s="9">
        <f t="shared" si="21"/>
        <v>486</v>
      </c>
      <c r="BK117" s="9">
        <f t="shared" si="21"/>
        <v>462</v>
      </c>
      <c r="BL117" s="9">
        <f t="shared" si="21"/>
        <v>485</v>
      </c>
      <c r="BM117" s="9">
        <f t="shared" si="21"/>
        <v>486</v>
      </c>
      <c r="BN117" s="9">
        <f t="shared" si="21"/>
        <v>461</v>
      </c>
      <c r="BO117" s="9">
        <f t="shared" si="21"/>
        <v>485</v>
      </c>
      <c r="BP117" s="9">
        <f t="shared" si="21"/>
        <v>487</v>
      </c>
      <c r="BQ117" s="9">
        <f t="shared" si="21"/>
        <v>462</v>
      </c>
      <c r="BR117" s="9">
        <f t="shared" si="21"/>
        <v>485</v>
      </c>
      <c r="BS117" s="9">
        <f t="shared" si="21"/>
        <v>487</v>
      </c>
      <c r="BT117" s="9">
        <f t="shared" si="21"/>
        <v>462</v>
      </c>
      <c r="BU117" s="10">
        <f t="shared" si="21"/>
        <v>485</v>
      </c>
      <c r="BW117" s="1" t="s">
        <v>35</v>
      </c>
      <c r="BX117" s="14" t="str">
        <f>IF(BX115&lt;BX116,"no","yes")</f>
        <v>yes</v>
      </c>
      <c r="BY117" s="14" t="str">
        <f t="shared" ref="BY117:DF117" si="22">IF(BY115&lt;BY116,"no","yes")</f>
        <v>no</v>
      </c>
      <c r="BZ117" s="14" t="str">
        <f t="shared" si="22"/>
        <v>yes</v>
      </c>
      <c r="CA117" s="14" t="str">
        <f t="shared" si="22"/>
        <v>no</v>
      </c>
      <c r="CB117" s="14" t="str">
        <f t="shared" si="22"/>
        <v>no</v>
      </c>
      <c r="CC117" s="14" t="str">
        <f t="shared" si="22"/>
        <v>no</v>
      </c>
      <c r="CD117" s="14" t="str">
        <f t="shared" si="22"/>
        <v>yes</v>
      </c>
      <c r="CE117" s="14" t="str">
        <f t="shared" si="22"/>
        <v>no</v>
      </c>
      <c r="CF117" s="14" t="str">
        <f t="shared" si="22"/>
        <v>yes</v>
      </c>
      <c r="CG117" s="14" t="str">
        <f t="shared" si="22"/>
        <v>no</v>
      </c>
      <c r="CH117" s="14" t="str">
        <f t="shared" si="22"/>
        <v>yes</v>
      </c>
      <c r="CI117" s="14" t="str">
        <f t="shared" si="22"/>
        <v>yes</v>
      </c>
      <c r="CJ117" s="14" t="str">
        <f t="shared" si="22"/>
        <v>yes</v>
      </c>
      <c r="CK117" s="14" t="str">
        <f t="shared" si="22"/>
        <v>yes</v>
      </c>
      <c r="CL117" s="14" t="str">
        <f t="shared" si="22"/>
        <v>yes</v>
      </c>
      <c r="CM117" s="14" t="str">
        <f t="shared" si="22"/>
        <v>no</v>
      </c>
      <c r="CN117" s="14" t="str">
        <f t="shared" si="22"/>
        <v>yes</v>
      </c>
      <c r="CO117" s="14" t="str">
        <f t="shared" si="22"/>
        <v>yes</v>
      </c>
      <c r="CP117" s="14" t="str">
        <f t="shared" si="22"/>
        <v>yes</v>
      </c>
      <c r="CQ117" s="14" t="str">
        <f t="shared" si="22"/>
        <v>yes</v>
      </c>
      <c r="CR117" s="14" t="str">
        <f t="shared" si="22"/>
        <v>no</v>
      </c>
      <c r="CS117" s="14" t="str">
        <f t="shared" si="22"/>
        <v>yes</v>
      </c>
      <c r="CT117" s="14" t="str">
        <f t="shared" si="22"/>
        <v>yes</v>
      </c>
      <c r="CU117" s="14" t="str">
        <f t="shared" si="22"/>
        <v>yes</v>
      </c>
      <c r="CV117" s="14" t="str">
        <f t="shared" si="22"/>
        <v>yes</v>
      </c>
      <c r="CW117" s="14" t="str">
        <f t="shared" si="22"/>
        <v>yes</v>
      </c>
      <c r="CX117" s="14" t="str">
        <f t="shared" si="22"/>
        <v>yes</v>
      </c>
      <c r="CY117" s="14" t="str">
        <f t="shared" si="22"/>
        <v>no</v>
      </c>
      <c r="CZ117" s="14" t="str">
        <f t="shared" si="22"/>
        <v>yes</v>
      </c>
      <c r="DA117" s="14" t="str">
        <f t="shared" si="22"/>
        <v>yes</v>
      </c>
      <c r="DB117" s="14" t="str">
        <f t="shared" si="22"/>
        <v>yes</v>
      </c>
      <c r="DC117" s="14" t="str">
        <f t="shared" si="22"/>
        <v>yes</v>
      </c>
      <c r="DD117" s="14" t="str">
        <f t="shared" si="22"/>
        <v>yes</v>
      </c>
      <c r="DE117" s="14" t="str">
        <f t="shared" si="22"/>
        <v>yes</v>
      </c>
      <c r="DF117" s="14" t="str">
        <f t="shared" si="22"/>
        <v>yes</v>
      </c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</row>
    <row r="118" spans="1:149" x14ac:dyDescent="0.45">
      <c r="A118" s="20" t="s">
        <v>12</v>
      </c>
      <c r="B118" s="20">
        <f>SUM(A3:A102)</f>
        <v>48589</v>
      </c>
      <c r="C118" s="20">
        <f t="shared" ref="C118:AJ118" si="23">SUM(B3:B102)</f>
        <v>46234</v>
      </c>
      <c r="D118" s="20">
        <f t="shared" si="23"/>
        <v>48628</v>
      </c>
      <c r="E118" s="20">
        <f t="shared" si="23"/>
        <v>46248</v>
      </c>
      <c r="F118" s="20">
        <f t="shared" si="23"/>
        <v>48918</v>
      </c>
      <c r="G118" s="20">
        <f t="shared" si="23"/>
        <v>46099</v>
      </c>
      <c r="H118" s="20">
        <f t="shared" si="23"/>
        <v>48633</v>
      </c>
      <c r="I118" s="20">
        <f t="shared" si="23"/>
        <v>46248</v>
      </c>
      <c r="J118" s="20">
        <f t="shared" si="23"/>
        <v>48526</v>
      </c>
      <c r="K118" s="20">
        <f t="shared" si="23"/>
        <v>46248</v>
      </c>
      <c r="L118" s="20">
        <f t="shared" si="23"/>
        <v>48095</v>
      </c>
      <c r="M118" s="20">
        <f t="shared" si="23"/>
        <v>46603</v>
      </c>
      <c r="N118" s="20">
        <f t="shared" si="23"/>
        <v>48146</v>
      </c>
      <c r="O118" s="20">
        <f t="shared" si="23"/>
        <v>46694</v>
      </c>
      <c r="P118" s="20">
        <f t="shared" si="23"/>
        <v>48233</v>
      </c>
      <c r="Q118" s="20">
        <f t="shared" si="23"/>
        <v>46185</v>
      </c>
      <c r="R118" s="20">
        <f t="shared" si="23"/>
        <v>48708</v>
      </c>
      <c r="S118" s="20">
        <f t="shared" si="23"/>
        <v>46617</v>
      </c>
      <c r="T118" s="20">
        <f t="shared" si="23"/>
        <v>48755</v>
      </c>
      <c r="U118" s="20">
        <f t="shared" si="23"/>
        <v>46617</v>
      </c>
      <c r="V118" s="20">
        <f t="shared" si="23"/>
        <v>48335</v>
      </c>
      <c r="W118" s="20">
        <f t="shared" si="23"/>
        <v>45272</v>
      </c>
      <c r="X118" s="20">
        <f t="shared" si="23"/>
        <v>48437</v>
      </c>
      <c r="Y118" s="20">
        <f t="shared" si="23"/>
        <v>48314</v>
      </c>
      <c r="Z118" s="20">
        <f t="shared" si="23"/>
        <v>45272</v>
      </c>
      <c r="AA118" s="20">
        <f t="shared" si="23"/>
        <v>48437</v>
      </c>
      <c r="AB118" s="20">
        <f t="shared" si="23"/>
        <v>48350</v>
      </c>
      <c r="AC118" s="20">
        <f t="shared" si="23"/>
        <v>44993</v>
      </c>
      <c r="AD118" s="20">
        <f t="shared" si="23"/>
        <v>48448</v>
      </c>
      <c r="AE118" s="20">
        <f t="shared" si="23"/>
        <v>48413</v>
      </c>
      <c r="AF118" s="20">
        <f t="shared" si="23"/>
        <v>45272</v>
      </c>
      <c r="AG118" s="20">
        <f t="shared" si="23"/>
        <v>48437</v>
      </c>
      <c r="AH118" s="20">
        <f t="shared" si="23"/>
        <v>48413</v>
      </c>
      <c r="AI118" s="20">
        <f t="shared" si="23"/>
        <v>45272</v>
      </c>
      <c r="AJ118" s="20">
        <f t="shared" si="23"/>
        <v>48437</v>
      </c>
      <c r="AL118" t="s">
        <v>25</v>
      </c>
      <c r="AM118" s="8">
        <f t="array" ref="AM118">MAX(IF(ISBLANK(A3:A102),"",IF(A3:A102&lt;=AM117+$AM104*(AM117-AM115),A3:A102,"")))</f>
        <v>495</v>
      </c>
      <c r="AN118" s="9">
        <f t="array" ref="AN118">MAX(IF(ISBLANK(B3:B102),"",IF(B3:B102&lt;=AN117+$AM104*(AN117-AN115),B3:B102,"")))</f>
        <v>480</v>
      </c>
      <c r="AO118" s="9">
        <f t="array" ref="AO118">MAX(IF(ISBLANK(C3:C102),"",IF(C3:C102&lt;=AO117+$AM104*(AO117-AO115),C3:C102,"")))</f>
        <v>497</v>
      </c>
      <c r="AP118" s="9">
        <f t="array" ref="AP118">MAX(IF(ISBLANK(D3:D102),"",IF(D3:D102&lt;=AP117+$AM104*(AP117-AP115),D3:D102,"")))</f>
        <v>480</v>
      </c>
      <c r="AQ118" s="9">
        <f t="array" ref="AQ118">MAX(IF(ISBLANK(E3:E102),"",IF(E3:E102&lt;=AQ117+$AM104*(AQ117-AQ115),E3:E102,"")))</f>
        <v>496</v>
      </c>
      <c r="AR118" s="9">
        <f t="array" ref="AR118">MAX(IF(ISBLANK(F3:F102),"",IF(F3:F102&lt;=AR117+$AM104*(AR117-AR115),F3:F102,"")))</f>
        <v>479</v>
      </c>
      <c r="AS118" s="9">
        <f t="array" ref="AS118">MAX(IF(ISBLANK(G3:G102),"",IF(G3:G102&lt;=AS117+$AM104*(AS117-AS115),G3:G102,"")))</f>
        <v>493</v>
      </c>
      <c r="AT118" s="9">
        <f t="array" ref="AT118">MAX(IF(ISBLANK(H3:H102),"",IF(H3:H102&lt;=AT117+$AM104*(AT117-AT115),H3:H102,"")))</f>
        <v>480</v>
      </c>
      <c r="AU118" s="9">
        <f t="array" ref="AU118">MAX(IF(ISBLANK(I3:I102),"",IF(I3:I102&lt;=AU117+$AM104*(AU117-AU115),I3:I102,"")))</f>
        <v>492</v>
      </c>
      <c r="AV118" s="9">
        <f t="array" ref="AV118">MAX(IF(ISBLANK(J3:J102),"",IF(J3:J102&lt;=AV117+$AM104*(AV117-AV115),J3:J102,"")))</f>
        <v>480</v>
      </c>
      <c r="AW118" s="9">
        <f t="array" ref="AW118">MAX(IF(ISBLANK(K3:K102),"",IF(K3:K102&lt;=AW117+$AM104*(AW117-AW115),K3:K102,"")))</f>
        <v>490</v>
      </c>
      <c r="AX118" s="9">
        <f t="array" ref="AX118">MAX(IF(ISBLANK(L3:L102),"",IF(L3:L102&lt;=AX117+$AM104*(AX117-AX115),L3:L102,"")))</f>
        <v>484</v>
      </c>
      <c r="AY118" s="9">
        <f t="array" ref="AY118">MAX(IF(ISBLANK(M3:M102),"",IF(M3:M102&lt;=AY117+$AM104*(AY117-AY115),M3:M102,"")))</f>
        <v>492</v>
      </c>
      <c r="AZ118" s="9">
        <f t="array" ref="AZ118">MAX(IF(ISBLANK(N3:N102),"",IF(N3:N102&lt;=AZ117+$AM104*(AZ117-AZ115),N3:N102,"")))</f>
        <v>486</v>
      </c>
      <c r="BA118" s="9">
        <f t="array" ref="BA118">MAX(IF(ISBLANK(O3:O102),"",IF(O3:O102&lt;=BA117+$AM104*(BA117-BA115),O3:O102,"")))</f>
        <v>493</v>
      </c>
      <c r="BB118" s="9">
        <f t="array" ref="BB118">MAX(IF(ISBLANK(P3:P102),"",IF(P3:P102&lt;=BB117+$AM104*(BB117-BB115),P3:P102,"")))</f>
        <v>483</v>
      </c>
      <c r="BC118" s="9">
        <f t="array" ref="BC118">MAX(IF(ISBLANK(Q3:Q102),"",IF(Q3:Q102&lt;=BC117+$AM104*(BC117-BC115),Q3:Q102,"")))</f>
        <v>496</v>
      </c>
      <c r="BD118" s="9">
        <f t="array" ref="BD118">MAX(IF(ISBLANK(R3:R102),"",IF(R3:R102&lt;=BD117+$AM104*(BD117-BD115),R3:R102,"")))</f>
        <v>484</v>
      </c>
      <c r="BE118" s="9">
        <f t="array" ref="BE118">MAX(IF(ISBLANK(S3:S102),"",IF(S3:S102&lt;=BE117+$AM104*(BE117-BE115),S3:S102,"")))</f>
        <v>496</v>
      </c>
      <c r="BF118" s="9">
        <f t="array" ref="BF118">MAX(IF(ISBLANK(T3:T102),"",IF(T3:T102&lt;=BF117+$AM104*(BF117-BF115),T3:T102,"")))</f>
        <v>484</v>
      </c>
      <c r="BG118" s="9">
        <f t="array" ref="BG118">MAX(IF(ISBLANK(U3:U102),"",IF(U3:U102&lt;=BG117+$AM104*(BG117-BG115),U3:U102,"")))</f>
        <v>491</v>
      </c>
      <c r="BH118" s="9">
        <f t="array" ref="BH118">MAX(IF(ISBLANK(V3:V102),"",IF(V3:V102&lt;=BH117+$AM104*(BH117-BH115),V3:V102,"")))</f>
        <v>480</v>
      </c>
      <c r="BI118" s="9">
        <f t="array" ref="BI118">MAX(IF(ISBLANK(W3:W102),"",IF(W3:W102&lt;=BI117+$AM104*(BI117-BI115),W3:W102,"")))</f>
        <v>486</v>
      </c>
      <c r="BJ118" s="9">
        <f t="array" ref="BJ118">MAX(IF(ISBLANK(X3:X102),"",IF(X3:X102&lt;=BJ117+$AM104*(BJ117-BJ115),X3:X102,"")))</f>
        <v>493</v>
      </c>
      <c r="BK118" s="9">
        <f t="array" ref="BK118">MAX(IF(ISBLANK(Y3:Y102),"",IF(Y3:Y102&lt;=BK117+$AM104*(BK117-BK115),Y3:Y102,"")))</f>
        <v>480</v>
      </c>
      <c r="BL118" s="9">
        <f t="array" ref="BL118">MAX(IF(ISBLANK(Z3:Z102),"",IF(Z3:Z102&lt;=BL117+$AM104*(BL117-BL115),Z3:Z102,"")))</f>
        <v>486</v>
      </c>
      <c r="BM118" s="9">
        <f t="array" ref="BM118">MAX(IF(ISBLANK(AA3:AA102),"",IF(AA3:AA102&lt;=BM117+$AM104*(BM117-BM115),AA3:AA102,"")))</f>
        <v>495</v>
      </c>
      <c r="BN118" s="9">
        <f t="array" ref="BN118">MAX(IF(ISBLANK(AB3:AB102),"",IF(AB3:AB102&lt;=BN117+$AM104*(BN117-BN115),AB3:AB102,"")))</f>
        <v>480</v>
      </c>
      <c r="BO118" s="9">
        <f t="array" ref="BO118">MAX(IF(ISBLANK(AC3:AC102),"",IF(AC3:AC102&lt;=BO117+$AM104*(BO117-BO115),AC3:AC102,"")))</f>
        <v>486</v>
      </c>
      <c r="BP118" s="9">
        <f t="array" ref="BP118">MAX(IF(ISBLANK(AD3:AD102),"",IF(AD3:AD102&lt;=BP117+$AM104*(BP117-BP115),AD3:AD102,"")))</f>
        <v>496</v>
      </c>
      <c r="BQ118" s="9">
        <f t="array" ref="BQ118">MAX(IF(ISBLANK(AE3:AE102),"",IF(AE3:AE102&lt;=BQ117+$AM104*(BQ117-BQ115),AE3:AE102,"")))</f>
        <v>480</v>
      </c>
      <c r="BR118" s="9">
        <f t="array" ref="BR118">MAX(IF(ISBLANK(AF3:AF102),"",IF(AF3:AF102&lt;=BR117+$AM104*(BR117-BR115),AF3:AF102,"")))</f>
        <v>486</v>
      </c>
      <c r="BS118" s="9">
        <f t="array" ref="BS118">MAX(IF(ISBLANK(AG3:AG102),"",IF(AG3:AG102&lt;=BS117+$AM104*(BS117-BS115),AG3:AG102,"")))</f>
        <v>496</v>
      </c>
      <c r="BT118" s="9">
        <f t="array" ref="BT118">MAX(IF(ISBLANK(AH3:AH102),"",IF(AH3:AH102&lt;=BT117+$AM104*(BT117-BT115),AH3:AH102,"")))</f>
        <v>480</v>
      </c>
      <c r="BU118" s="10">
        <f t="array" ref="BU118">MAX(IF(ISBLANK(AI3:AI102),"",IF(AI3:AI102&lt;=BU117+$AM104*(BU117-BU115),AI3:AI102,"")))</f>
        <v>486</v>
      </c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</row>
    <row r="119" spans="1:149" x14ac:dyDescent="0.45">
      <c r="A119" s="20" t="s">
        <v>13</v>
      </c>
      <c r="B119" s="20">
        <f>COUNT(A3:A102)</f>
        <v>100</v>
      </c>
      <c r="C119" s="20">
        <f t="shared" ref="C119:AJ119" si="24">COUNT(B3:B102)</f>
        <v>100</v>
      </c>
      <c r="D119" s="20">
        <f t="shared" si="24"/>
        <v>100</v>
      </c>
      <c r="E119" s="20">
        <f t="shared" si="24"/>
        <v>100</v>
      </c>
      <c r="F119" s="20">
        <f t="shared" si="24"/>
        <v>100</v>
      </c>
      <c r="G119" s="20">
        <f t="shared" si="24"/>
        <v>100</v>
      </c>
      <c r="H119" s="20">
        <f t="shared" si="24"/>
        <v>100</v>
      </c>
      <c r="I119" s="20">
        <f t="shared" si="24"/>
        <v>100</v>
      </c>
      <c r="J119" s="20">
        <f t="shared" si="24"/>
        <v>100</v>
      </c>
      <c r="K119" s="20">
        <f t="shared" si="24"/>
        <v>100</v>
      </c>
      <c r="L119" s="20">
        <f t="shared" si="24"/>
        <v>100</v>
      </c>
      <c r="M119" s="20">
        <f t="shared" si="24"/>
        <v>100</v>
      </c>
      <c r="N119" s="20">
        <f t="shared" si="24"/>
        <v>100</v>
      </c>
      <c r="O119" s="20">
        <f t="shared" si="24"/>
        <v>100</v>
      </c>
      <c r="P119" s="20">
        <f t="shared" si="24"/>
        <v>100</v>
      </c>
      <c r="Q119" s="20">
        <f t="shared" si="24"/>
        <v>100</v>
      </c>
      <c r="R119" s="20">
        <f t="shared" si="24"/>
        <v>100</v>
      </c>
      <c r="S119" s="20">
        <f t="shared" si="24"/>
        <v>100</v>
      </c>
      <c r="T119" s="20">
        <f t="shared" si="24"/>
        <v>100</v>
      </c>
      <c r="U119" s="20">
        <f t="shared" si="24"/>
        <v>100</v>
      </c>
      <c r="V119" s="20">
        <f t="shared" si="24"/>
        <v>100</v>
      </c>
      <c r="W119" s="20">
        <f t="shared" si="24"/>
        <v>100</v>
      </c>
      <c r="X119" s="20">
        <f t="shared" si="24"/>
        <v>100</v>
      </c>
      <c r="Y119" s="20">
        <f t="shared" si="24"/>
        <v>100</v>
      </c>
      <c r="Z119" s="20">
        <f t="shared" si="24"/>
        <v>100</v>
      </c>
      <c r="AA119" s="20">
        <f t="shared" si="24"/>
        <v>100</v>
      </c>
      <c r="AB119" s="20">
        <f t="shared" si="24"/>
        <v>100</v>
      </c>
      <c r="AC119" s="20">
        <f t="shared" si="24"/>
        <v>100</v>
      </c>
      <c r="AD119" s="20">
        <f t="shared" si="24"/>
        <v>100</v>
      </c>
      <c r="AE119" s="20">
        <f t="shared" si="24"/>
        <v>100</v>
      </c>
      <c r="AF119" s="20">
        <f t="shared" si="24"/>
        <v>100</v>
      </c>
      <c r="AG119" s="20">
        <f t="shared" si="24"/>
        <v>100</v>
      </c>
      <c r="AH119" s="20">
        <f t="shared" si="24"/>
        <v>100</v>
      </c>
      <c r="AI119" s="20">
        <f t="shared" si="24"/>
        <v>100</v>
      </c>
      <c r="AJ119" s="20">
        <f t="shared" si="24"/>
        <v>100</v>
      </c>
      <c r="AL119" t="s">
        <v>1</v>
      </c>
      <c r="AM119" s="11">
        <f>AVERAGE(A3:A102)</f>
        <v>485.89</v>
      </c>
      <c r="AN119" s="12">
        <f t="shared" ref="AN119:BU119" si="25">AVERAGE(B3:B102)</f>
        <v>462.34</v>
      </c>
      <c r="AO119" s="12">
        <f t="shared" si="25"/>
        <v>486.28</v>
      </c>
      <c r="AP119" s="12">
        <f t="shared" si="25"/>
        <v>462.48</v>
      </c>
      <c r="AQ119" s="12">
        <f t="shared" si="25"/>
        <v>489.18</v>
      </c>
      <c r="AR119" s="12">
        <f t="shared" si="25"/>
        <v>460.99</v>
      </c>
      <c r="AS119" s="12">
        <f t="shared" si="25"/>
        <v>486.33</v>
      </c>
      <c r="AT119" s="12">
        <f t="shared" si="25"/>
        <v>462.48</v>
      </c>
      <c r="AU119" s="12">
        <f t="shared" si="25"/>
        <v>485.26</v>
      </c>
      <c r="AV119" s="12">
        <f t="shared" si="25"/>
        <v>462.48</v>
      </c>
      <c r="AW119" s="12">
        <f t="shared" si="25"/>
        <v>480.95</v>
      </c>
      <c r="AX119" s="12">
        <f t="shared" si="25"/>
        <v>466.03</v>
      </c>
      <c r="AY119" s="12">
        <f t="shared" si="25"/>
        <v>481.46</v>
      </c>
      <c r="AZ119" s="12">
        <f t="shared" si="25"/>
        <v>466.94</v>
      </c>
      <c r="BA119" s="12">
        <f t="shared" si="25"/>
        <v>482.33</v>
      </c>
      <c r="BB119" s="12">
        <f t="shared" si="25"/>
        <v>461.85</v>
      </c>
      <c r="BC119" s="12">
        <f t="shared" si="25"/>
        <v>487.08</v>
      </c>
      <c r="BD119" s="12">
        <f t="shared" si="25"/>
        <v>466.17</v>
      </c>
      <c r="BE119" s="12">
        <f t="shared" si="25"/>
        <v>487.55</v>
      </c>
      <c r="BF119" s="12">
        <f t="shared" si="25"/>
        <v>466.17</v>
      </c>
      <c r="BG119" s="12">
        <f t="shared" si="25"/>
        <v>483.35</v>
      </c>
      <c r="BH119" s="12">
        <f t="shared" si="25"/>
        <v>452.72</v>
      </c>
      <c r="BI119" s="12">
        <f t="shared" si="25"/>
        <v>484.37</v>
      </c>
      <c r="BJ119" s="12">
        <f t="shared" si="25"/>
        <v>483.14</v>
      </c>
      <c r="BK119" s="12">
        <f t="shared" si="25"/>
        <v>452.72</v>
      </c>
      <c r="BL119" s="12">
        <f t="shared" si="25"/>
        <v>484.37</v>
      </c>
      <c r="BM119" s="12">
        <f t="shared" si="25"/>
        <v>483.5</v>
      </c>
      <c r="BN119" s="12">
        <f t="shared" si="25"/>
        <v>449.93</v>
      </c>
      <c r="BO119" s="12">
        <f t="shared" si="25"/>
        <v>484.48</v>
      </c>
      <c r="BP119" s="12">
        <f t="shared" si="25"/>
        <v>484.13</v>
      </c>
      <c r="BQ119" s="12">
        <f t="shared" si="25"/>
        <v>452.72</v>
      </c>
      <c r="BR119" s="12">
        <f t="shared" si="25"/>
        <v>484.37</v>
      </c>
      <c r="BS119" s="12">
        <f t="shared" si="25"/>
        <v>484.13</v>
      </c>
      <c r="BT119" s="12">
        <f t="shared" si="25"/>
        <v>452.72</v>
      </c>
      <c r="BU119" s="13">
        <f t="shared" si="25"/>
        <v>484.37</v>
      </c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</row>
    <row r="120" spans="1:149" x14ac:dyDescent="0.45">
      <c r="A120" s="20" t="s">
        <v>14</v>
      </c>
      <c r="B120" s="20">
        <f>GEOMEAN(A3:A102)</f>
        <v>485.87340750686457</v>
      </c>
      <c r="C120" s="20">
        <f t="shared" ref="C120:AJ120" si="26">GEOMEAN(B3:B102)</f>
        <v>462.24995743969941</v>
      </c>
      <c r="D120" s="20">
        <f t="shared" si="26"/>
        <v>486.26463216313448</v>
      </c>
      <c r="E120" s="20">
        <f t="shared" si="26"/>
        <v>462.39007649175352</v>
      </c>
      <c r="F120" s="20">
        <f t="shared" si="26"/>
        <v>489.16762898984285</v>
      </c>
      <c r="G120" s="20">
        <f t="shared" si="26"/>
        <v>460.88724678412393</v>
      </c>
      <c r="H120" s="20">
        <f t="shared" si="26"/>
        <v>486.31866939821577</v>
      </c>
      <c r="I120" s="20">
        <f t="shared" si="26"/>
        <v>462.39103411746538</v>
      </c>
      <c r="J120" s="20">
        <f t="shared" si="26"/>
        <v>485.25041695691198</v>
      </c>
      <c r="K120" s="20">
        <f t="shared" si="26"/>
        <v>462.39103411746538</v>
      </c>
      <c r="L120" s="20">
        <f t="shared" si="26"/>
        <v>480.93088716036897</v>
      </c>
      <c r="M120" s="20">
        <f t="shared" si="26"/>
        <v>465.97353531353417</v>
      </c>
      <c r="N120" s="20">
        <f t="shared" si="26"/>
        <v>481.44105121827664</v>
      </c>
      <c r="O120" s="20">
        <f t="shared" si="26"/>
        <v>466.87028758923077</v>
      </c>
      <c r="P120" s="20">
        <f t="shared" si="26"/>
        <v>482.3124784329728</v>
      </c>
      <c r="Q120" s="20">
        <f t="shared" si="26"/>
        <v>461.75594734510071</v>
      </c>
      <c r="R120" s="20">
        <f t="shared" si="26"/>
        <v>487.06829826700351</v>
      </c>
      <c r="S120" s="20">
        <f t="shared" si="26"/>
        <v>466.11218107678906</v>
      </c>
      <c r="T120" s="20">
        <f t="shared" si="26"/>
        <v>487.53929037738379</v>
      </c>
      <c r="U120" s="20">
        <f t="shared" si="26"/>
        <v>466.11218107678906</v>
      </c>
      <c r="V120" s="20">
        <f t="shared" si="26"/>
        <v>483.33249449665493</v>
      </c>
      <c r="W120" s="20">
        <f t="shared" si="26"/>
        <v>452.47948796572928</v>
      </c>
      <c r="X120" s="20">
        <f t="shared" si="26"/>
        <v>484.36874748331451</v>
      </c>
      <c r="Y120" s="20">
        <f t="shared" si="26"/>
        <v>483.12438336611058</v>
      </c>
      <c r="Z120" s="20">
        <f t="shared" si="26"/>
        <v>452.47948796572928</v>
      </c>
      <c r="AA120" s="20">
        <f t="shared" si="26"/>
        <v>484.36874748331451</v>
      </c>
      <c r="AB120" s="20">
        <f t="shared" si="26"/>
        <v>483.47831317031341</v>
      </c>
      <c r="AC120" s="20">
        <f t="shared" si="26"/>
        <v>449.6812817019964</v>
      </c>
      <c r="AD120" s="20">
        <f t="shared" si="26"/>
        <v>484.47916426826839</v>
      </c>
      <c r="AE120" s="20">
        <f t="shared" si="26"/>
        <v>484.11022785922103</v>
      </c>
      <c r="AF120" s="20">
        <f t="shared" si="26"/>
        <v>452.47948796572928</v>
      </c>
      <c r="AG120" s="20">
        <f t="shared" si="26"/>
        <v>484.36874748331451</v>
      </c>
      <c r="AH120" s="20">
        <f t="shared" si="26"/>
        <v>484.11022785922103</v>
      </c>
      <c r="AI120" s="20">
        <f t="shared" si="26"/>
        <v>452.47948796572928</v>
      </c>
      <c r="AJ120" s="20">
        <f t="shared" si="26"/>
        <v>484.36874748331451</v>
      </c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</row>
    <row r="121" spans="1:149" x14ac:dyDescent="0.45">
      <c r="A121" s="20" t="s">
        <v>15</v>
      </c>
      <c r="B121" s="20">
        <f>HARMEAN(A3:A102)</f>
        <v>485.85678759601524</v>
      </c>
      <c r="C121" s="20">
        <f t="shared" ref="C121:AJ121" si="27">HARMEAN(B3:B102)</f>
        <v>462.15896224997192</v>
      </c>
      <c r="D121" s="20">
        <f t="shared" si="27"/>
        <v>486.24925941029505</v>
      </c>
      <c r="E121" s="20">
        <f t="shared" si="27"/>
        <v>462.29916729049592</v>
      </c>
      <c r="F121" s="20">
        <f t="shared" si="27"/>
        <v>489.15524204305132</v>
      </c>
      <c r="G121" s="20">
        <f t="shared" si="27"/>
        <v>460.78358023296931</v>
      </c>
      <c r="H121" s="20">
        <f t="shared" si="27"/>
        <v>486.30733912783342</v>
      </c>
      <c r="I121" s="20">
        <f t="shared" si="27"/>
        <v>462.3011100372168</v>
      </c>
      <c r="J121" s="20">
        <f t="shared" si="27"/>
        <v>485.240825491066</v>
      </c>
      <c r="K121" s="20">
        <f t="shared" si="27"/>
        <v>462.3011100372168</v>
      </c>
      <c r="L121" s="20">
        <f t="shared" si="27"/>
        <v>480.91175635663183</v>
      </c>
      <c r="M121" s="20">
        <f t="shared" si="27"/>
        <v>465.91702569797576</v>
      </c>
      <c r="N121" s="20">
        <f t="shared" si="27"/>
        <v>481.42208388112363</v>
      </c>
      <c r="O121" s="20">
        <f t="shared" si="27"/>
        <v>466.80042878940412</v>
      </c>
      <c r="P121" s="20">
        <f t="shared" si="27"/>
        <v>482.29495562168938</v>
      </c>
      <c r="Q121" s="20">
        <f t="shared" si="27"/>
        <v>461.66116983741335</v>
      </c>
      <c r="R121" s="20">
        <f t="shared" si="27"/>
        <v>487.05661110146622</v>
      </c>
      <c r="S121" s="20">
        <f t="shared" si="27"/>
        <v>466.05431136557888</v>
      </c>
      <c r="T121" s="20">
        <f t="shared" si="27"/>
        <v>487.52860586810289</v>
      </c>
      <c r="U121" s="20">
        <f t="shared" si="27"/>
        <v>466.05431136557888</v>
      </c>
      <c r="V121" s="20">
        <f t="shared" si="27"/>
        <v>483.31493127004597</v>
      </c>
      <c r="W121" s="20">
        <f t="shared" si="27"/>
        <v>452.23589072708461</v>
      </c>
      <c r="X121" s="20">
        <f t="shared" si="27"/>
        <v>484.36749469606087</v>
      </c>
      <c r="Y121" s="20">
        <f t="shared" si="27"/>
        <v>483.10875637539829</v>
      </c>
      <c r="Z121" s="20">
        <f t="shared" si="27"/>
        <v>452.23589072708461</v>
      </c>
      <c r="AA121" s="20">
        <f t="shared" si="27"/>
        <v>484.36749469606087</v>
      </c>
      <c r="AB121" s="20">
        <f t="shared" si="27"/>
        <v>483.45660388394577</v>
      </c>
      <c r="AC121" s="20">
        <f t="shared" si="27"/>
        <v>449.42756155102359</v>
      </c>
      <c r="AD121" s="20">
        <f t="shared" si="27"/>
        <v>484.47832833969682</v>
      </c>
      <c r="AE121" s="20">
        <f t="shared" si="27"/>
        <v>484.09042262179514</v>
      </c>
      <c r="AF121" s="20">
        <f t="shared" si="27"/>
        <v>452.23589072708461</v>
      </c>
      <c r="AG121" s="20">
        <f t="shared" si="27"/>
        <v>484.36749469606087</v>
      </c>
      <c r="AH121" s="20">
        <f t="shared" si="27"/>
        <v>484.09042262179514</v>
      </c>
      <c r="AI121" s="20">
        <f t="shared" si="27"/>
        <v>452.23589072708461</v>
      </c>
      <c r="AJ121" s="20">
        <f t="shared" si="27"/>
        <v>484.36749469606087</v>
      </c>
      <c r="AL121" t="s">
        <v>20</v>
      </c>
      <c r="AM121" s="3">
        <f>IF(MIN(AM114:BU114)&gt;=0,0,MIN(AM114:BU114))</f>
        <v>0</v>
      </c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</row>
    <row r="122" spans="1:149" x14ac:dyDescent="0.45">
      <c r="A122" s="20" t="s">
        <v>16</v>
      </c>
      <c r="B122" s="20">
        <f>AVEDEV(A3:A102)</f>
        <v>3.1610000000000014</v>
      </c>
      <c r="C122" s="20">
        <f t="shared" ref="C122:AJ122" si="28">AVEDEV(B3:B102)</f>
        <v>6.7792000000000057</v>
      </c>
      <c r="D122" s="20">
        <f t="shared" si="28"/>
        <v>3.1855999999999995</v>
      </c>
      <c r="E122" s="20">
        <f t="shared" si="28"/>
        <v>6.8023999999999978</v>
      </c>
      <c r="F122" s="20">
        <f t="shared" si="28"/>
        <v>2.9327999999999999</v>
      </c>
      <c r="G122" s="20">
        <f t="shared" si="28"/>
        <v>7.5309999999999988</v>
      </c>
      <c r="H122" s="20">
        <f t="shared" si="28"/>
        <v>2.7097999999999991</v>
      </c>
      <c r="I122" s="20">
        <f t="shared" si="28"/>
        <v>6.7319999999999984</v>
      </c>
      <c r="J122" s="20">
        <f t="shared" si="28"/>
        <v>2.4451999999999998</v>
      </c>
      <c r="K122" s="20">
        <f t="shared" si="28"/>
        <v>6.7319999999999984</v>
      </c>
      <c r="L122" s="20">
        <f t="shared" si="28"/>
        <v>3.515000000000001</v>
      </c>
      <c r="M122" s="20">
        <f t="shared" si="28"/>
        <v>5.692999999999997</v>
      </c>
      <c r="N122" s="20">
        <f t="shared" si="28"/>
        <v>3.4891999999999994</v>
      </c>
      <c r="O122" s="20">
        <f t="shared" si="28"/>
        <v>6.2987999999999964</v>
      </c>
      <c r="P122" s="20">
        <f t="shared" si="28"/>
        <v>3.3834000000000004</v>
      </c>
      <c r="Q122" s="20">
        <f t="shared" si="28"/>
        <v>7.1879999999999971</v>
      </c>
      <c r="R122" s="20">
        <f t="shared" si="28"/>
        <v>2.7543999999999973</v>
      </c>
      <c r="S122" s="20">
        <f t="shared" si="28"/>
        <v>5.8636000000000017</v>
      </c>
      <c r="T122" s="20">
        <f t="shared" si="28"/>
        <v>2.6540000000000008</v>
      </c>
      <c r="U122" s="20">
        <f t="shared" si="28"/>
        <v>5.8636000000000017</v>
      </c>
      <c r="V122" s="20">
        <f t="shared" si="28"/>
        <v>3.2489999999999988</v>
      </c>
      <c r="W122" s="20">
        <f t="shared" si="28"/>
        <v>11.522399999999998</v>
      </c>
      <c r="X122" s="20">
        <f t="shared" si="28"/>
        <v>0.93960000000000032</v>
      </c>
      <c r="Y122" s="20">
        <f t="shared" si="28"/>
        <v>3.0655999999999994</v>
      </c>
      <c r="Z122" s="20">
        <f t="shared" si="28"/>
        <v>11.522399999999998</v>
      </c>
      <c r="AA122" s="20">
        <f t="shared" si="28"/>
        <v>0.93960000000000032</v>
      </c>
      <c r="AB122" s="20">
        <f t="shared" si="28"/>
        <v>3.67</v>
      </c>
      <c r="AC122" s="20">
        <f t="shared" si="28"/>
        <v>11.439799999999996</v>
      </c>
      <c r="AD122" s="20">
        <f t="shared" si="28"/>
        <v>0.77039999999999964</v>
      </c>
      <c r="AE122" s="20">
        <f t="shared" si="28"/>
        <v>3.4274</v>
      </c>
      <c r="AF122" s="20">
        <f t="shared" si="28"/>
        <v>11.522399999999998</v>
      </c>
      <c r="AG122" s="20">
        <f t="shared" si="28"/>
        <v>0.93960000000000032</v>
      </c>
      <c r="AH122" s="20">
        <f t="shared" si="28"/>
        <v>3.4274</v>
      </c>
      <c r="AI122" s="20">
        <f t="shared" si="28"/>
        <v>11.522399999999998</v>
      </c>
      <c r="AJ122" s="20">
        <f t="shared" si="28"/>
        <v>0.93960000000000032</v>
      </c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</row>
    <row r="123" spans="1:149" x14ac:dyDescent="0.45">
      <c r="A123" s="20" t="s">
        <v>17</v>
      </c>
      <c r="B123" s="20">
        <f>[1]!MAD(A3:A102)</f>
        <v>2</v>
      </c>
      <c r="C123" s="20">
        <f>[1]!MAD(B3:B102)</f>
        <v>5</v>
      </c>
      <c r="D123" s="20">
        <f>[1]!MAD(C3:C102)</f>
        <v>3</v>
      </c>
      <c r="E123" s="20">
        <f>[1]!MAD(D3:D102)</f>
        <v>4.5</v>
      </c>
      <c r="F123" s="20">
        <f>[1]!MAD(E3:E102)</f>
        <v>3</v>
      </c>
      <c r="G123" s="20">
        <f>[1]!MAD(F3:F102)</f>
        <v>7</v>
      </c>
      <c r="H123" s="20">
        <f>[1]!MAD(G3:G102)</f>
        <v>2</v>
      </c>
      <c r="I123" s="20">
        <f>[1]!MAD(H3:H102)</f>
        <v>5</v>
      </c>
      <c r="J123" s="20">
        <f>[1]!MAD(I3:I102)</f>
        <v>2</v>
      </c>
      <c r="K123" s="20">
        <f>[1]!MAD(J3:J102)</f>
        <v>5</v>
      </c>
      <c r="L123" s="20">
        <f>[1]!MAD(K3:K102)</f>
        <v>3</v>
      </c>
      <c r="M123" s="20">
        <f>[1]!MAD(L3:L102)</f>
        <v>4</v>
      </c>
      <c r="N123" s="20">
        <f>[1]!MAD(M3:M102)</f>
        <v>3</v>
      </c>
      <c r="O123" s="20">
        <f>[1]!MAD(N3:N102)</f>
        <v>4</v>
      </c>
      <c r="P123" s="20">
        <f>[1]!MAD(O3:O102)</f>
        <v>3</v>
      </c>
      <c r="Q123" s="20">
        <f>[1]!MAD(P3:P102)</f>
        <v>6</v>
      </c>
      <c r="R123" s="20">
        <f>[1]!MAD(Q3:Q102)</f>
        <v>2.5</v>
      </c>
      <c r="S123" s="20">
        <f>[1]!MAD(R3:R102)</f>
        <v>5</v>
      </c>
      <c r="T123" s="20">
        <f>[1]!MAD(S3:S102)</f>
        <v>2.5</v>
      </c>
      <c r="U123" s="20">
        <f>[1]!MAD(T3:T102)</f>
        <v>5</v>
      </c>
      <c r="V123" s="20">
        <f>[1]!MAD(U3:U102)</f>
        <v>3</v>
      </c>
      <c r="W123" s="20">
        <f>[1]!MAD(V3:V102)</f>
        <v>9</v>
      </c>
      <c r="X123" s="20">
        <f>[1]!MAD(W3:W102)</f>
        <v>1</v>
      </c>
      <c r="Y123" s="20">
        <f>[1]!MAD(X3:X102)</f>
        <v>3</v>
      </c>
      <c r="Z123" s="20">
        <f>[1]!MAD(Y3:Y102)</f>
        <v>9</v>
      </c>
      <c r="AA123" s="20">
        <f>[1]!MAD(Z3:Z102)</f>
        <v>1</v>
      </c>
      <c r="AB123" s="20">
        <f>[1]!MAD(AA3:AA102)</f>
        <v>3</v>
      </c>
      <c r="AC123" s="20">
        <f>[1]!MAD(AB3:AB102)</f>
        <v>9.5</v>
      </c>
      <c r="AD123" s="20">
        <f>[1]!MAD(AC3:AC102)</f>
        <v>1</v>
      </c>
      <c r="AE123" s="20">
        <f>[1]!MAD(AD3:AD102)</f>
        <v>3</v>
      </c>
      <c r="AF123" s="20">
        <f>[1]!MAD(AE3:AE102)</f>
        <v>9</v>
      </c>
      <c r="AG123" s="20">
        <f>[1]!MAD(AF3:AF102)</f>
        <v>1</v>
      </c>
      <c r="AH123" s="20">
        <f>[1]!MAD(AG3:AG102)</f>
        <v>3</v>
      </c>
      <c r="AI123" s="20">
        <f>[1]!MAD(AH3:AH102)</f>
        <v>9</v>
      </c>
      <c r="AJ123" s="20">
        <f>[1]!MAD(AI3:AI102)</f>
        <v>1</v>
      </c>
      <c r="AL123" t="s">
        <v>21</v>
      </c>
      <c r="AM123" t="s">
        <v>30</v>
      </c>
      <c r="AN123" t="s">
        <v>30</v>
      </c>
      <c r="AO123" t="s">
        <v>30</v>
      </c>
      <c r="AP123" t="s">
        <v>30</v>
      </c>
      <c r="AQ123" t="s">
        <v>30</v>
      </c>
      <c r="AR123" t="s">
        <v>30</v>
      </c>
      <c r="AS123">
        <f>G84</f>
        <v>481</v>
      </c>
      <c r="AT123" t="s">
        <v>30</v>
      </c>
      <c r="AU123" t="s">
        <v>30</v>
      </c>
      <c r="AV123" t="s">
        <v>30</v>
      </c>
      <c r="AW123" t="s">
        <v>30</v>
      </c>
      <c r="AX123" t="s">
        <v>30</v>
      </c>
      <c r="AY123" t="s">
        <v>30</v>
      </c>
      <c r="AZ123" t="s">
        <v>30</v>
      </c>
      <c r="BA123" t="s">
        <v>30</v>
      </c>
      <c r="BB123">
        <f>P28</f>
        <v>471</v>
      </c>
      <c r="BC123" t="s">
        <v>30</v>
      </c>
      <c r="BD123" t="s">
        <v>30</v>
      </c>
      <c r="BE123" t="s">
        <v>30</v>
      </c>
      <c r="BF123" t="s">
        <v>30</v>
      </c>
      <c r="BG123" t="s">
        <v>30</v>
      </c>
      <c r="BH123">
        <f>V56</f>
        <v>471</v>
      </c>
      <c r="BI123" t="s">
        <v>30</v>
      </c>
      <c r="BJ123" t="s">
        <v>30</v>
      </c>
      <c r="BK123">
        <f>Y56</f>
        <v>471</v>
      </c>
      <c r="BL123" t="s">
        <v>30</v>
      </c>
      <c r="BM123">
        <f>AA43</f>
        <v>487</v>
      </c>
      <c r="BN123">
        <f>AB56</f>
        <v>447</v>
      </c>
      <c r="BO123" t="s">
        <v>30</v>
      </c>
      <c r="BP123" t="s">
        <v>30</v>
      </c>
      <c r="BQ123">
        <f>AE56</f>
        <v>471</v>
      </c>
      <c r="BR123" t="s">
        <v>30</v>
      </c>
      <c r="BS123" t="s">
        <v>30</v>
      </c>
      <c r="BT123">
        <f>AH56</f>
        <v>471</v>
      </c>
      <c r="BU123" t="s">
        <v>30</v>
      </c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</row>
    <row r="124" spans="1:149" x14ac:dyDescent="0.45">
      <c r="A124" s="21" t="s">
        <v>18</v>
      </c>
      <c r="B124" s="21">
        <f>[1]!IQR(A3:A102,FALSE)</f>
        <v>4.25</v>
      </c>
      <c r="C124" s="21">
        <f>[1]!IQR(B3:B102,FALSE)</f>
        <v>9.25</v>
      </c>
      <c r="D124" s="21">
        <f>[1]!IQR(C3:C102,FALSE)</f>
        <v>5</v>
      </c>
      <c r="E124" s="21">
        <f>[1]!IQR(D3:D102,FALSE)</f>
        <v>9</v>
      </c>
      <c r="F124" s="21">
        <f>[1]!IQR(E3:E102,FALSE)</f>
        <v>5</v>
      </c>
      <c r="G124" s="21">
        <f>[1]!IQR(F3:F102,FALSE)</f>
        <v>11.25</v>
      </c>
      <c r="H124" s="21">
        <f>[1]!IQR(G3:G102,FALSE)</f>
        <v>5</v>
      </c>
      <c r="I124" s="21">
        <f>[1]!IQR(H3:H102,FALSE)</f>
        <v>9</v>
      </c>
      <c r="J124" s="21">
        <f>[1]!IQR(I3:I102,FALSE)</f>
        <v>4</v>
      </c>
      <c r="K124" s="21">
        <f>[1]!IQR(J3:J102,FALSE)</f>
        <v>9</v>
      </c>
      <c r="L124" s="21">
        <f>[1]!IQR(K3:K102,FALSE)</f>
        <v>6</v>
      </c>
      <c r="M124" s="21">
        <f>[1]!IQR(L3:L102,FALSE)</f>
        <v>8</v>
      </c>
      <c r="N124" s="21">
        <f>[1]!IQR(M3:M102,FALSE)</f>
        <v>6</v>
      </c>
      <c r="O124" s="21">
        <f>[1]!IQR(N3:N102,FALSE)</f>
        <v>10</v>
      </c>
      <c r="P124" s="21">
        <f>[1]!IQR(O3:O102,FALSE)</f>
        <v>6</v>
      </c>
      <c r="Q124" s="21">
        <f>[1]!IQR(P3:P102,FALSE)</f>
        <v>11.5</v>
      </c>
      <c r="R124" s="21">
        <f>[1]!IQR(Q3:Q102,FALSE)</f>
        <v>4.25</v>
      </c>
      <c r="S124" s="21">
        <f>[1]!IQR(R3:R102,FALSE)</f>
        <v>9.25</v>
      </c>
      <c r="T124" s="21">
        <f>[1]!IQR(S3:S102,FALSE)</f>
        <v>5</v>
      </c>
      <c r="U124" s="21">
        <f>[1]!IQR(T3:T102,FALSE)</f>
        <v>9.25</v>
      </c>
      <c r="V124" s="21">
        <f>[1]!IQR(U3:U102,FALSE)</f>
        <v>5</v>
      </c>
      <c r="W124" s="21">
        <f>[1]!IQR(V3:V102,FALSE)</f>
        <v>17</v>
      </c>
      <c r="X124" s="21">
        <f>[1]!IQR(W3:W102,FALSE)</f>
        <v>1</v>
      </c>
      <c r="Y124" s="21">
        <f>[1]!IQR(X3:X102,FALSE)</f>
        <v>5</v>
      </c>
      <c r="Z124" s="21">
        <f>[1]!IQR(Y3:Y102,FALSE)</f>
        <v>17</v>
      </c>
      <c r="AA124" s="21">
        <f>[1]!IQR(Z3:Z102,FALSE)</f>
        <v>1</v>
      </c>
      <c r="AB124" s="21">
        <f>[1]!IQR(AA3:AA102,FALSE)</f>
        <v>6</v>
      </c>
      <c r="AC124" s="21">
        <f>[1]!IQR(AB3:AB102,FALSE)</f>
        <v>18.25</v>
      </c>
      <c r="AD124" s="21">
        <f>[1]!IQR(AC3:AC102,FALSE)</f>
        <v>1</v>
      </c>
      <c r="AE124" s="21">
        <f>[1]!IQR(AD3:AD102,FALSE)</f>
        <v>5</v>
      </c>
      <c r="AF124" s="21">
        <f>[1]!IQR(AE3:AE102,FALSE)</f>
        <v>17</v>
      </c>
      <c r="AG124" s="21">
        <f>[1]!IQR(AF3:AF102,FALSE)</f>
        <v>1</v>
      </c>
      <c r="AH124" s="21">
        <f>[1]!IQR(AG3:AG102,FALSE)</f>
        <v>5</v>
      </c>
      <c r="AI124" s="21">
        <f>[1]!IQR(AH3:AH102,FALSE)</f>
        <v>17</v>
      </c>
      <c r="AJ124" s="21">
        <f>[1]!IQR(AI3:AI102,FALSE)</f>
        <v>1</v>
      </c>
      <c r="BB124">
        <f>P56</f>
        <v>460</v>
      </c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</row>
    <row r="125" spans="1:149" x14ac:dyDescent="0.45"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</row>
    <row r="126" spans="1:149" x14ac:dyDescent="0.45">
      <c r="A126" t="s">
        <v>38</v>
      </c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</row>
    <row r="127" spans="1:149" x14ac:dyDescent="0.45"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</row>
    <row r="128" spans="1:149" x14ac:dyDescent="0.45">
      <c r="B128" t="str">
        <f>A2</f>
        <v>UF Bitdiff Cbrt</v>
      </c>
      <c r="C128" t="str">
        <f t="shared" ref="C128:AJ128" si="29">B2</f>
        <v>UF BitdiffVA Cbrt</v>
      </c>
      <c r="D128" t="str">
        <f t="shared" si="29"/>
        <v>UF HardLog Cbrt</v>
      </c>
      <c r="E128" t="str">
        <f t="shared" si="29"/>
        <v>UF HardLogVA Cbrt</v>
      </c>
      <c r="F128" t="str">
        <f t="shared" si="29"/>
        <v>UF Log Cbrt</v>
      </c>
      <c r="G128" t="str">
        <f t="shared" si="29"/>
        <v>UF LogVA Cbrt</v>
      </c>
      <c r="H128" t="str">
        <f t="shared" si="29"/>
        <v>UF Mul Cbrt</v>
      </c>
      <c r="I128" t="str">
        <f t="shared" si="29"/>
        <v>UF MulVA Cbrt</v>
      </c>
      <c r="J128" t="str">
        <f t="shared" si="29"/>
        <v>UF NoLog Cbrt</v>
      </c>
      <c r="K128" t="str">
        <f t="shared" si="29"/>
        <v>UF NoLogVA Cbrt</v>
      </c>
      <c r="L128" t="str">
        <f t="shared" si="29"/>
        <v>UFDistr Bitdiff Cbrt</v>
      </c>
      <c r="M128" t="str">
        <f t="shared" si="29"/>
        <v>UFDistr BitdiffVA Cbrt</v>
      </c>
      <c r="N128" t="str">
        <f t="shared" si="29"/>
        <v>UFDistr HardLog Cbrt</v>
      </c>
      <c r="O128" t="str">
        <f t="shared" si="29"/>
        <v>UFDistr HardLogVA Cbrt</v>
      </c>
      <c r="P128" t="str">
        <f t="shared" si="29"/>
        <v>UFDistr Log Cbrt</v>
      </c>
      <c r="Q128" t="str">
        <f t="shared" si="29"/>
        <v>UFDistr LogVA Cbrt</v>
      </c>
      <c r="R128" t="str">
        <f t="shared" si="29"/>
        <v>UFDistr Mul Cbrt</v>
      </c>
      <c r="S128" t="str">
        <f t="shared" si="29"/>
        <v>UFDistr MulVA Cbrt</v>
      </c>
      <c r="T128" t="str">
        <f t="shared" si="29"/>
        <v>UFDistr NoLog Cbrt</v>
      </c>
      <c r="U128" t="str">
        <f t="shared" si="29"/>
        <v>UFDistr NoLogVA Cbrt</v>
      </c>
      <c r="V128" t="str">
        <f t="shared" si="29"/>
        <v>UFCenter Bitdiff Cbrt</v>
      </c>
      <c r="W128" t="str">
        <f t="shared" si="29"/>
        <v>UFCenter BitdiffVA Cbrt</v>
      </c>
      <c r="X128" t="str">
        <f t="shared" si="29"/>
        <v>UFCenter BitdiffFN Cbrt</v>
      </c>
      <c r="Y128" t="str">
        <f t="shared" si="29"/>
        <v>UFCenter HardLog Cbrt</v>
      </c>
      <c r="Z128" t="str">
        <f t="shared" si="29"/>
        <v>UFCenter HardLogVA Cbrt</v>
      </c>
      <c r="AA128" t="str">
        <f t="shared" si="29"/>
        <v>UFCenter HardLogFN Cbrt</v>
      </c>
      <c r="AB128" t="str">
        <f t="shared" si="29"/>
        <v>UFCenter Log Cbrt</v>
      </c>
      <c r="AC128" t="str">
        <f t="shared" si="29"/>
        <v>UFCenter LogVA Cbrt</v>
      </c>
      <c r="AD128" t="str">
        <f t="shared" si="29"/>
        <v>UFCenter LogFN Cbrt</v>
      </c>
      <c r="AE128" t="str">
        <f t="shared" si="29"/>
        <v>UFCenter Mul Cbrt</v>
      </c>
      <c r="AF128" t="str">
        <f t="shared" si="29"/>
        <v>UFCenter MulVA Cbrt</v>
      </c>
      <c r="AG128" t="str">
        <f t="shared" si="29"/>
        <v>UFCenter MulFN Cbrt</v>
      </c>
      <c r="AH128" t="str">
        <f t="shared" si="29"/>
        <v>UFCenter NoLog Cbrt</v>
      </c>
      <c r="AI128" t="str">
        <f t="shared" si="29"/>
        <v>UFCenter NoLogVA Cbrt</v>
      </c>
      <c r="AJ128" t="str">
        <f t="shared" si="29"/>
        <v>UFCenter NoLogFN Cbrt</v>
      </c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</row>
    <row r="129" spans="1:149" x14ac:dyDescent="0.45">
      <c r="A129" t="s">
        <v>39</v>
      </c>
      <c r="B129" s="5">
        <f>MEDIAN(A3:A102)</f>
        <v>486</v>
      </c>
      <c r="C129" s="6">
        <f t="shared" ref="C129:AJ129" si="30">MEDIAN(B3:B102)</f>
        <v>463</v>
      </c>
      <c r="D129" s="6">
        <f t="shared" si="30"/>
        <v>486</v>
      </c>
      <c r="E129" s="6">
        <f t="shared" si="30"/>
        <v>463.5</v>
      </c>
      <c r="F129" s="6">
        <f t="shared" si="30"/>
        <v>490</v>
      </c>
      <c r="G129" s="6">
        <f t="shared" si="30"/>
        <v>461</v>
      </c>
      <c r="H129" s="6">
        <f t="shared" si="30"/>
        <v>486</v>
      </c>
      <c r="I129" s="6">
        <f t="shared" si="30"/>
        <v>463</v>
      </c>
      <c r="J129" s="6">
        <f t="shared" si="30"/>
        <v>485</v>
      </c>
      <c r="K129" s="6">
        <f t="shared" si="30"/>
        <v>463</v>
      </c>
      <c r="L129" s="6">
        <f t="shared" si="30"/>
        <v>481</v>
      </c>
      <c r="M129" s="6">
        <f t="shared" si="30"/>
        <v>466</v>
      </c>
      <c r="N129" s="6">
        <f t="shared" si="30"/>
        <v>481</v>
      </c>
      <c r="O129" s="6">
        <f t="shared" si="30"/>
        <v>466</v>
      </c>
      <c r="P129" s="6">
        <f t="shared" si="30"/>
        <v>483</v>
      </c>
      <c r="Q129" s="6">
        <f t="shared" si="30"/>
        <v>462</v>
      </c>
      <c r="R129" s="6">
        <f t="shared" si="30"/>
        <v>486.5</v>
      </c>
      <c r="S129" s="6">
        <f t="shared" si="30"/>
        <v>466</v>
      </c>
      <c r="T129" s="6">
        <f t="shared" si="30"/>
        <v>487</v>
      </c>
      <c r="U129" s="6">
        <f t="shared" si="30"/>
        <v>466</v>
      </c>
      <c r="V129" s="6">
        <f t="shared" si="30"/>
        <v>484</v>
      </c>
      <c r="W129" s="6">
        <f t="shared" si="30"/>
        <v>453</v>
      </c>
      <c r="X129" s="6">
        <f t="shared" si="30"/>
        <v>484</v>
      </c>
      <c r="Y129" s="6">
        <f t="shared" si="30"/>
        <v>483</v>
      </c>
      <c r="Z129" s="6">
        <f t="shared" si="30"/>
        <v>453</v>
      </c>
      <c r="AA129" s="6">
        <f t="shared" si="30"/>
        <v>484</v>
      </c>
      <c r="AB129" s="6">
        <f t="shared" si="30"/>
        <v>484</v>
      </c>
      <c r="AC129" s="6">
        <f t="shared" si="30"/>
        <v>451.5</v>
      </c>
      <c r="AD129" s="6">
        <f t="shared" si="30"/>
        <v>485</v>
      </c>
      <c r="AE129" s="6">
        <f t="shared" si="30"/>
        <v>485</v>
      </c>
      <c r="AF129" s="6">
        <f t="shared" si="30"/>
        <v>453</v>
      </c>
      <c r="AG129" s="6">
        <f t="shared" si="30"/>
        <v>484</v>
      </c>
      <c r="AH129" s="6">
        <f t="shared" si="30"/>
        <v>485</v>
      </c>
      <c r="AI129" s="6">
        <f t="shared" si="30"/>
        <v>453</v>
      </c>
      <c r="AJ129" s="7">
        <f t="shared" si="30"/>
        <v>484</v>
      </c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</row>
    <row r="130" spans="1:149" x14ac:dyDescent="0.45">
      <c r="A130" t="s">
        <v>40</v>
      </c>
      <c r="B130" s="8">
        <f>[1]!RANK_SUM(A3:AI102, 1,1)</f>
        <v>269419</v>
      </c>
      <c r="C130" s="9">
        <f>[1]!RANK_SUM(A3:AI102, 2,1)</f>
        <v>82901.5</v>
      </c>
      <c r="D130" s="9">
        <f>[1]!RANK_SUM(A3:AI102, 3,1)</f>
        <v>272381</v>
      </c>
      <c r="E130" s="9">
        <f>[1]!RANK_SUM(A3:AI102, 4,1)</f>
        <v>83565.5</v>
      </c>
      <c r="F130" s="9">
        <f>[1]!RANK_SUM(A3:AI102, 5,1)</f>
        <v>310612.5</v>
      </c>
      <c r="G130" s="9">
        <f>[1]!RANK_SUM(A3:AI102, 6,1)</f>
        <v>76597</v>
      </c>
      <c r="H130" s="9">
        <f>[1]!RANK_SUM(A3:AI102, 7,1)</f>
        <v>275538.5</v>
      </c>
      <c r="I130" s="9">
        <f>[1]!RANK_SUM(A3:AI102, 8,1)</f>
        <v>83386.5</v>
      </c>
      <c r="J130" s="9">
        <f>[1]!RANK_SUM(A3:AI102, 9,1)</f>
        <v>260876.5</v>
      </c>
      <c r="K130" s="9">
        <f>[1]!RANK_SUM(A3:AI102, 10,1)</f>
        <v>83386.5</v>
      </c>
      <c r="L130" s="9">
        <f>[1]!RANK_SUM(A3:AI102, 11,1)</f>
        <v>198811</v>
      </c>
      <c r="M130" s="9">
        <f>[1]!RANK_SUM(A3:AI102, 12,1)</f>
        <v>99250</v>
      </c>
      <c r="N130" s="9">
        <f>[1]!RANK_SUM(A3:AI102, 13,1)</f>
        <v>205248.5</v>
      </c>
      <c r="O130" s="9">
        <f>[1]!RANK_SUM(A3:AI102, 14,1)</f>
        <v>105657</v>
      </c>
      <c r="P130" s="9">
        <f>[1]!RANK_SUM(A3:AI102, 15,1)</f>
        <v>215896.5</v>
      </c>
      <c r="Q130" s="9">
        <f>[1]!RANK_SUM(A3:AI102, 16,1)</f>
        <v>80408.5</v>
      </c>
      <c r="R130" s="9">
        <f>[1]!RANK_SUM(A3:AI102, 17,1)</f>
        <v>286067.5</v>
      </c>
      <c r="S130" s="9">
        <f>[1]!RANK_SUM(A3:AI102, 18,1)</f>
        <v>99807</v>
      </c>
      <c r="T130" s="9">
        <f>[1]!RANK_SUM(A3:AI102, 19,1)</f>
        <v>292773.5</v>
      </c>
      <c r="U130" s="9">
        <f>[1]!RANK_SUM(A3:AI102, 20,1)</f>
        <v>99807</v>
      </c>
      <c r="V130" s="9">
        <f>[1]!RANK_SUM(A3:AI102, 21,1)</f>
        <v>231306.5</v>
      </c>
      <c r="W130" s="9">
        <f>[1]!RANK_SUM(A3:AI102, 22,1)</f>
        <v>52284</v>
      </c>
      <c r="X130" s="9">
        <f>[1]!RANK_SUM(A3:AI102, 23,1)</f>
        <v>242252</v>
      </c>
      <c r="Y130" s="9">
        <f>[1]!RANK_SUM(A3:AI102, 24,1)</f>
        <v>225747.5</v>
      </c>
      <c r="Z130" s="9">
        <f>[1]!RANK_SUM(A3:AI102, 25,1)</f>
        <v>52284</v>
      </c>
      <c r="AA130" s="9">
        <f>[1]!RANK_SUM(A3:AI102, 26,1)</f>
        <v>242252</v>
      </c>
      <c r="AB130" s="9">
        <f>[1]!RANK_SUM(A3:AI102, 27,1)</f>
        <v>234431.5</v>
      </c>
      <c r="AC130" s="9">
        <f>[1]!RANK_SUM(A3:AI102, 28,1)</f>
        <v>43531</v>
      </c>
      <c r="AD130" s="9">
        <f>[1]!RANK_SUM(A3:AI102, 29,1)</f>
        <v>245010.5</v>
      </c>
      <c r="AE130" s="9">
        <f>[1]!RANK_SUM(A3:AI102, 30,1)</f>
        <v>243094</v>
      </c>
      <c r="AF130" s="9">
        <f>[1]!RANK_SUM(A3:AI102, 31,1)</f>
        <v>52284</v>
      </c>
      <c r="AG130" s="9">
        <f>[1]!RANK_SUM(A3:AI102, 32,1)</f>
        <v>242252</v>
      </c>
      <c r="AH130" s="9">
        <f>[1]!RANK_SUM(A3:AI102, 33,1)</f>
        <v>243094</v>
      </c>
      <c r="AI130" s="9">
        <f>[1]!RANK_SUM(A3:AI102, 34,1)</f>
        <v>52284</v>
      </c>
      <c r="AJ130" s="10">
        <f>[1]!RANK_SUM(A3:AI102, 35,1)</f>
        <v>242252</v>
      </c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</row>
    <row r="131" spans="1:149" x14ac:dyDescent="0.45">
      <c r="A131" t="s">
        <v>41</v>
      </c>
      <c r="B131" s="8">
        <f>COUNT(A3:A102)</f>
        <v>100</v>
      </c>
      <c r="C131" s="9">
        <f t="shared" ref="C131:AJ131" si="31">COUNT(B3:B102)</f>
        <v>100</v>
      </c>
      <c r="D131" s="9">
        <f t="shared" si="31"/>
        <v>100</v>
      </c>
      <c r="E131" s="9">
        <f t="shared" si="31"/>
        <v>100</v>
      </c>
      <c r="F131" s="9">
        <f t="shared" si="31"/>
        <v>100</v>
      </c>
      <c r="G131" s="9">
        <f t="shared" si="31"/>
        <v>100</v>
      </c>
      <c r="H131" s="9">
        <f t="shared" si="31"/>
        <v>100</v>
      </c>
      <c r="I131" s="9">
        <f t="shared" si="31"/>
        <v>100</v>
      </c>
      <c r="J131" s="9">
        <f t="shared" si="31"/>
        <v>100</v>
      </c>
      <c r="K131" s="9">
        <f t="shared" si="31"/>
        <v>100</v>
      </c>
      <c r="L131" s="9">
        <f t="shared" si="31"/>
        <v>100</v>
      </c>
      <c r="M131" s="9">
        <f t="shared" si="31"/>
        <v>100</v>
      </c>
      <c r="N131" s="9">
        <f t="shared" si="31"/>
        <v>100</v>
      </c>
      <c r="O131" s="9">
        <f t="shared" si="31"/>
        <v>100</v>
      </c>
      <c r="P131" s="9">
        <f t="shared" si="31"/>
        <v>100</v>
      </c>
      <c r="Q131" s="9">
        <f t="shared" si="31"/>
        <v>100</v>
      </c>
      <c r="R131" s="9">
        <f t="shared" si="31"/>
        <v>100</v>
      </c>
      <c r="S131" s="9">
        <f t="shared" si="31"/>
        <v>100</v>
      </c>
      <c r="T131" s="9">
        <f t="shared" si="31"/>
        <v>100</v>
      </c>
      <c r="U131" s="9">
        <f t="shared" si="31"/>
        <v>100</v>
      </c>
      <c r="V131" s="9">
        <f t="shared" si="31"/>
        <v>100</v>
      </c>
      <c r="W131" s="9">
        <f t="shared" si="31"/>
        <v>100</v>
      </c>
      <c r="X131" s="9">
        <f t="shared" si="31"/>
        <v>100</v>
      </c>
      <c r="Y131" s="9">
        <f t="shared" si="31"/>
        <v>100</v>
      </c>
      <c r="Z131" s="9">
        <f t="shared" si="31"/>
        <v>100</v>
      </c>
      <c r="AA131" s="9">
        <f t="shared" si="31"/>
        <v>100</v>
      </c>
      <c r="AB131" s="9">
        <f t="shared" si="31"/>
        <v>100</v>
      </c>
      <c r="AC131" s="9">
        <f t="shared" si="31"/>
        <v>100</v>
      </c>
      <c r="AD131" s="9">
        <f t="shared" si="31"/>
        <v>100</v>
      </c>
      <c r="AE131" s="9">
        <f t="shared" si="31"/>
        <v>100</v>
      </c>
      <c r="AF131" s="9">
        <f t="shared" si="31"/>
        <v>100</v>
      </c>
      <c r="AG131" s="9">
        <f t="shared" si="31"/>
        <v>100</v>
      </c>
      <c r="AH131" s="9">
        <f t="shared" si="31"/>
        <v>100</v>
      </c>
      <c r="AI131" s="9">
        <f t="shared" si="31"/>
        <v>100</v>
      </c>
      <c r="AJ131" s="10">
        <f t="shared" si="31"/>
        <v>100</v>
      </c>
      <c r="AK131" s="16">
        <f>SUM(B131:AJ131)</f>
        <v>3500</v>
      </c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</row>
    <row r="132" spans="1:149" x14ac:dyDescent="0.45">
      <c r="A132" t="s">
        <v>42</v>
      </c>
      <c r="B132" s="11">
        <f>B130^2/B131</f>
        <v>725865975.61000001</v>
      </c>
      <c r="C132" s="12">
        <f t="shared" ref="C132:AJ132" si="32">C130^2/C131</f>
        <v>68726587.022499993</v>
      </c>
      <c r="D132" s="12">
        <f t="shared" si="32"/>
        <v>741914091.61000001</v>
      </c>
      <c r="E132" s="12">
        <f t="shared" si="32"/>
        <v>69831927.902500004</v>
      </c>
      <c r="F132" s="12">
        <f t="shared" si="32"/>
        <v>964801251.5625</v>
      </c>
      <c r="G132" s="12">
        <f t="shared" si="32"/>
        <v>58671004.090000004</v>
      </c>
      <c r="H132" s="12">
        <f t="shared" si="32"/>
        <v>759214649.82249999</v>
      </c>
      <c r="I132" s="12">
        <f t="shared" si="32"/>
        <v>69533083.822500005</v>
      </c>
      <c r="J132" s="12">
        <f t="shared" si="32"/>
        <v>680565482.52250004</v>
      </c>
      <c r="K132" s="12">
        <f t="shared" si="32"/>
        <v>69533083.822500005</v>
      </c>
      <c r="L132" s="12">
        <f t="shared" si="32"/>
        <v>395258137.20999998</v>
      </c>
      <c r="M132" s="12">
        <f t="shared" si="32"/>
        <v>98505625</v>
      </c>
      <c r="N132" s="12">
        <f t="shared" si="32"/>
        <v>421269467.52249998</v>
      </c>
      <c r="O132" s="12">
        <f t="shared" si="32"/>
        <v>111634016.48999999</v>
      </c>
      <c r="P132" s="12">
        <f t="shared" si="32"/>
        <v>466112987.1225</v>
      </c>
      <c r="Q132" s="12">
        <f t="shared" si="32"/>
        <v>64655268.722499996</v>
      </c>
      <c r="R132" s="12">
        <f t="shared" si="32"/>
        <v>818346145.5625</v>
      </c>
      <c r="S132" s="12">
        <f t="shared" si="32"/>
        <v>99614372.489999995</v>
      </c>
      <c r="T132" s="12">
        <f t="shared" si="32"/>
        <v>857163223.02250004</v>
      </c>
      <c r="U132" s="12">
        <f t="shared" si="32"/>
        <v>99614372.489999995</v>
      </c>
      <c r="V132" s="12">
        <f t="shared" si="32"/>
        <v>535026969.42250001</v>
      </c>
      <c r="W132" s="12">
        <f t="shared" si="32"/>
        <v>27336166.559999999</v>
      </c>
      <c r="X132" s="12">
        <f t="shared" si="32"/>
        <v>586860315.03999996</v>
      </c>
      <c r="Y132" s="12">
        <f t="shared" si="32"/>
        <v>509619337.5625</v>
      </c>
      <c r="Z132" s="12">
        <f t="shared" si="32"/>
        <v>27336166.559999999</v>
      </c>
      <c r="AA132" s="12">
        <f t="shared" si="32"/>
        <v>586860315.03999996</v>
      </c>
      <c r="AB132" s="12">
        <f t="shared" si="32"/>
        <v>549581281.92250001</v>
      </c>
      <c r="AC132" s="12">
        <f t="shared" si="32"/>
        <v>18949479.609999999</v>
      </c>
      <c r="AD132" s="12">
        <f t="shared" si="32"/>
        <v>600301451.10249996</v>
      </c>
      <c r="AE132" s="12">
        <f t="shared" si="32"/>
        <v>590946928.36000001</v>
      </c>
      <c r="AF132" s="12">
        <f t="shared" si="32"/>
        <v>27336166.559999999</v>
      </c>
      <c r="AG132" s="12">
        <f t="shared" si="32"/>
        <v>586860315.03999996</v>
      </c>
      <c r="AH132" s="12">
        <f t="shared" si="32"/>
        <v>590946928.36000001</v>
      </c>
      <c r="AI132" s="12">
        <f t="shared" si="32"/>
        <v>27336166.559999999</v>
      </c>
      <c r="AJ132" s="13">
        <f t="shared" si="32"/>
        <v>586860315.03999996</v>
      </c>
      <c r="AK132" s="17">
        <f>SUM(B132:AJ132)</f>
        <v>13492989056.16</v>
      </c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</row>
    <row r="133" spans="1:149" x14ac:dyDescent="0.45">
      <c r="A133" t="s">
        <v>43</v>
      </c>
      <c r="AK133" s="17">
        <f>12*AK132/(AK131*(AK131+1))-3*(AK131+1)</f>
        <v>2710.8465478369435</v>
      </c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</row>
    <row r="134" spans="1:149" x14ac:dyDescent="0.45">
      <c r="A134" t="s">
        <v>44</v>
      </c>
      <c r="AK134" s="17">
        <f>AK133/(1-[1]!TiesCorrection(A3:AI102)/(3500*(3500^2-1)))</f>
        <v>2716.5279930889651</v>
      </c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</row>
    <row r="135" spans="1:149" x14ac:dyDescent="0.45">
      <c r="A135" t="s">
        <v>45</v>
      </c>
      <c r="AK135" s="17">
        <f>COUNTA(B128:AJ128)-1</f>
        <v>34</v>
      </c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</row>
    <row r="136" spans="1:149" x14ac:dyDescent="0.45">
      <c r="A136" t="s">
        <v>33</v>
      </c>
      <c r="AK136" s="17">
        <f>_xlfn.CHISQ.DIST.RT(AK134,AK135)</f>
        <v>0</v>
      </c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</row>
    <row r="137" spans="1:149" x14ac:dyDescent="0.45">
      <c r="A137" t="s">
        <v>34</v>
      </c>
      <c r="AK137" s="17">
        <v>0.05</v>
      </c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</row>
    <row r="138" spans="1:149" x14ac:dyDescent="0.45">
      <c r="A138" t="s">
        <v>46</v>
      </c>
      <c r="AK138" s="18" t="str">
        <f>IF(AK136&lt;AK137,"yes","no")</f>
        <v>yes</v>
      </c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</row>
    <row r="139" spans="1:149" x14ac:dyDescent="0.45"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</row>
    <row r="140" spans="1:149" x14ac:dyDescent="0.45"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</row>
    <row r="141" spans="1:149" x14ac:dyDescent="0.45"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</row>
    <row r="142" spans="1:149" x14ac:dyDescent="0.45"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</row>
    <row r="143" spans="1:149" x14ac:dyDescent="0.45"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</row>
    <row r="144" spans="1:149" x14ac:dyDescent="0.4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</row>
    <row r="145" spans="1:149" x14ac:dyDescent="0.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</row>
    <row r="146" spans="1:149" x14ac:dyDescent="0.4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</row>
    <row r="147" spans="1:149" x14ac:dyDescent="0.4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</row>
    <row r="148" spans="1:149" x14ac:dyDescent="0.4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</row>
  </sheetData>
  <conditionalFormatting sqref="B107:AJ107">
    <cfRule type="top10" dxfId="9" priority="9" bottom="1" rank="1"/>
    <cfRule type="top10" dxfId="8" priority="10" rank="1"/>
  </conditionalFormatting>
  <conditionalFormatting sqref="B111:AJ111">
    <cfRule type="top10" dxfId="7" priority="7" bottom="1" rank="1"/>
    <cfRule type="top10" dxfId="6" priority="8" rank="1"/>
  </conditionalFormatting>
  <conditionalFormatting sqref="B109:AJ109">
    <cfRule type="top10" dxfId="5" priority="5" bottom="1" rank="1"/>
    <cfRule type="top10" dxfId="4" priority="6" rank="1"/>
  </conditionalFormatting>
  <conditionalFormatting sqref="B116:AJ116">
    <cfRule type="top10" dxfId="3" priority="3" bottom="1" rank="1"/>
    <cfRule type="top10" dxfId="2" priority="4" rank="1"/>
  </conditionalFormatting>
  <conditionalFormatting sqref="B117:AJ117">
    <cfRule type="top10" dxfId="1" priority="1" bottom="1" rank="1"/>
    <cfRule type="top10" dxfId="0" priority="2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 Distribution</vt:lpstr>
      <vt:lpstr>Random Distribution</vt:lpstr>
      <vt:lpstr>Timings</vt:lpstr>
      <vt:lpstr>Even Exact</vt:lpstr>
      <vt:lpstr>Random Exact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Krauss Oliver</dc:creator>
  <cp:lastModifiedBy>Krauss Oliver</cp:lastModifiedBy>
  <dcterms:created xsi:type="dcterms:W3CDTF">2019-09-29T19:38:48Z</dcterms:created>
  <dcterms:modified xsi:type="dcterms:W3CDTF">2019-10-29T16:11:06Z</dcterms:modified>
</cp:coreProperties>
</file>