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500" yWindow="0" windowWidth="25600" windowHeight="19820" tabRatio="862"/>
  </bookViews>
  <sheets>
    <sheet name="ZusammenzugBlätter" sheetId="26" r:id="rId1"/>
    <sheet name="ZahnaerzteAmbulanterSektorNachK" sheetId="30" r:id="rId2"/>
    <sheet name="AerztePer100kEinwohnerNachKanto" sheetId="32" r:id="rId3"/>
    <sheet name="ApothekenNachKanton1990-2011.cs" sheetId="31" r:id="rId4"/>
    <sheet name="AerzteAmbulanterSektorNachKanto" sheetId="27" r:id="rId5"/>
    <sheet name="AerzteAllgemeinmedizinAmbulante" sheetId="28" r:id="rId6"/>
    <sheet name="2011" sheetId="25" r:id="rId7"/>
    <sheet name="2010" sheetId="22" r:id="rId8"/>
    <sheet name="2009" sheetId="21" r:id="rId9"/>
    <sheet name="2008" sheetId="20" r:id="rId10"/>
    <sheet name="2007" sheetId="19" r:id="rId11"/>
    <sheet name="2006" sheetId="18" r:id="rId12"/>
    <sheet name="2005" sheetId="17" r:id="rId13"/>
    <sheet name="2004" sheetId="15" r:id="rId14"/>
    <sheet name="2003" sheetId="14" r:id="rId15"/>
    <sheet name="2002" sheetId="13" r:id="rId16"/>
    <sheet name="2001" sheetId="12" r:id="rId17"/>
    <sheet name="2000" sheetId="11" r:id="rId18"/>
    <sheet name="1999" sheetId="10" r:id="rId19"/>
    <sheet name="1998" sheetId="1" r:id="rId20"/>
    <sheet name="1997" sheetId="2" r:id="rId21"/>
    <sheet name="1996" sheetId="4" r:id="rId22"/>
    <sheet name="1995" sheetId="3" r:id="rId23"/>
    <sheet name="1994" sheetId="8" r:id="rId24"/>
    <sheet name="1993" sheetId="7" r:id="rId25"/>
    <sheet name="1992" sheetId="6" r:id="rId26"/>
    <sheet name="1991" sheetId="5" r:id="rId27"/>
    <sheet name="1990" sheetId="9" r:id="rId28"/>
    <sheet name="Tabelle1" sheetId="23" r:id="rId29"/>
  </sheets>
  <definedNames>
    <definedName name="_xlnm.Print_Area" localSheetId="27">'1990'!$A$1:$H$63</definedName>
    <definedName name="_xlnm.Print_Area" localSheetId="26">'1991'!$A$1:$H$63</definedName>
    <definedName name="_xlnm.Print_Area" localSheetId="25">'1992'!$A$1:$H$63</definedName>
    <definedName name="_xlnm.Print_Area" localSheetId="24">'1993'!$A$1:$H$63</definedName>
    <definedName name="_xlnm.Print_Area" localSheetId="23">'1994'!$A$1:$H$63</definedName>
    <definedName name="_xlnm.Print_Area" localSheetId="22">'1995'!$A$1:$H$63</definedName>
    <definedName name="_xlnm.Print_Area" localSheetId="21">'1996'!$A$1:$H$63</definedName>
    <definedName name="_xlnm.Print_Area" localSheetId="20">'1997'!$A$1:$H$63</definedName>
    <definedName name="_xlnm.Print_Area" localSheetId="19">'1998'!$A$1:$H$63</definedName>
    <definedName name="_xlnm.Print_Area" localSheetId="18">'1999'!$A$1:$H$63</definedName>
    <definedName name="_xlnm.Print_Area" localSheetId="17">'2000'!$A$1:$H$63</definedName>
    <definedName name="_xlnm.Print_Area" localSheetId="16">'2001'!$A$1:$H$64</definedName>
    <definedName name="_xlnm.Print_Area" localSheetId="15">'2002'!$A$1:$H$64</definedName>
    <definedName name="_xlnm.Print_Area" localSheetId="14">'2003'!$A$1:$J$64</definedName>
    <definedName name="_xlnm.Print_Area" localSheetId="13">'2004'!$A$1:$H$65</definedName>
    <definedName name="_xlnm.Print_Area" localSheetId="12">'2005'!$A$1:$I$68</definedName>
    <definedName name="_xlnm.Print_Area" localSheetId="11">'2006'!$A$1:$H$64</definedName>
    <definedName name="_xlnm.Print_Area" localSheetId="10">'2007'!$A$1:$H$64</definedName>
    <definedName name="_xlnm.Print_Area" localSheetId="9">'2008'!$A$1:$H$60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6" l="1"/>
  <c r="C12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5" i="26"/>
  <c r="D9" i="26"/>
  <c r="D12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5" i="26"/>
  <c r="E9" i="26"/>
  <c r="E12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5" i="26"/>
  <c r="F9" i="26"/>
  <c r="F12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5" i="26"/>
  <c r="G9" i="26"/>
  <c r="G12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5" i="26"/>
  <c r="H9" i="26"/>
  <c r="H12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5" i="26"/>
  <c r="I9" i="26"/>
  <c r="I12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5" i="26"/>
  <c r="J9" i="26"/>
  <c r="J12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5" i="26"/>
  <c r="K9" i="26"/>
  <c r="K12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5" i="26"/>
  <c r="L9" i="26"/>
  <c r="L12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5" i="26"/>
  <c r="M9" i="26"/>
  <c r="M12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5" i="26"/>
  <c r="N9" i="26"/>
  <c r="N12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5" i="26"/>
  <c r="O9" i="26"/>
  <c r="O12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5" i="26"/>
  <c r="P9" i="26"/>
  <c r="P12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5" i="26"/>
  <c r="Q9" i="26"/>
  <c r="Q12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5" i="26"/>
  <c r="R9" i="26"/>
  <c r="R12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5" i="26"/>
  <c r="S9" i="26"/>
  <c r="S12" i="26"/>
  <c r="S15" i="26"/>
  <c r="S16" i="26"/>
  <c r="S17" i="26"/>
  <c r="S18" i="26"/>
  <c r="S19" i="26"/>
  <c r="S20" i="26"/>
  <c r="S21" i="26"/>
  <c r="S22" i="26"/>
  <c r="S23" i="26"/>
  <c r="S24" i="26"/>
  <c r="S25" i="26"/>
  <c r="S26" i="26"/>
  <c r="S27" i="26"/>
  <c r="S28" i="26"/>
  <c r="S29" i="26"/>
  <c r="S30" i="26"/>
  <c r="S31" i="26"/>
  <c r="S32" i="26"/>
  <c r="S33" i="26"/>
  <c r="S34" i="26"/>
  <c r="S35" i="26"/>
  <c r="S36" i="26"/>
  <c r="S37" i="26"/>
  <c r="S38" i="26"/>
  <c r="S39" i="26"/>
  <c r="S40" i="26"/>
  <c r="S45" i="26"/>
  <c r="T9" i="26"/>
  <c r="T12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5" i="26"/>
  <c r="U9" i="26"/>
  <c r="U12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5" i="26"/>
  <c r="V9" i="26"/>
  <c r="V12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5" i="26"/>
  <c r="W9" i="26"/>
  <c r="W12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5" i="26"/>
  <c r="B12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5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B12" i="25"/>
</calcChain>
</file>

<file path=xl/sharedStrings.xml><?xml version="1.0" encoding="utf-8"?>
<sst xmlns="http://schemas.openxmlformats.org/spreadsheetml/2006/main" count="1538" uniqueCount="136">
  <si>
    <t>Mit Praxis-</t>
  </si>
  <si>
    <t xml:space="preserve">tätigkeit </t>
  </si>
  <si>
    <t>Allgemein-</t>
  </si>
  <si>
    <t xml:space="preserve">Aerzte </t>
  </si>
  <si>
    <t>Zahnärzte</t>
  </si>
  <si>
    <t>Apotheken</t>
  </si>
  <si>
    <t>Espace Mittelland</t>
  </si>
  <si>
    <t>Bern</t>
  </si>
  <si>
    <t>Jura</t>
  </si>
  <si>
    <t>Solothurn</t>
  </si>
  <si>
    <t>Nordwestschweiz</t>
  </si>
  <si>
    <t>Aargau</t>
  </si>
  <si>
    <t>Basel-Landschaft</t>
  </si>
  <si>
    <t>Basel-Stadt</t>
  </si>
  <si>
    <t>Zürich</t>
  </si>
  <si>
    <t>Ostschweiz</t>
  </si>
  <si>
    <t>Glarus</t>
  </si>
  <si>
    <t>Graubünden</t>
  </si>
  <si>
    <t>Schaffhausen</t>
  </si>
  <si>
    <t>Thurgau</t>
  </si>
  <si>
    <t>Zentralschweiz</t>
  </si>
  <si>
    <t>Luzern</t>
  </si>
  <si>
    <t>Nidwalden</t>
  </si>
  <si>
    <t>Obwalden</t>
  </si>
  <si>
    <t>Schwyz</t>
  </si>
  <si>
    <t>Uri</t>
  </si>
  <si>
    <t>Zug</t>
  </si>
  <si>
    <t>Total</t>
  </si>
  <si>
    <t>Bestand Jahresende</t>
  </si>
  <si>
    <t>und Assistenzärzte. Bestand Jahresende.</t>
  </si>
  <si>
    <t xml:space="preserve">davon </t>
  </si>
  <si>
    <t>Aerzte 1)</t>
  </si>
  <si>
    <t>Zahnärzte 3)</t>
  </si>
  <si>
    <t>Apotheken 4)</t>
  </si>
  <si>
    <t>Bestand auf 100 000 Einwohner 5)</t>
  </si>
  <si>
    <t>praktiker 2)</t>
  </si>
  <si>
    <t>Genferseeregion</t>
  </si>
  <si>
    <t>Genf</t>
  </si>
  <si>
    <t>Wallis</t>
  </si>
  <si>
    <t>Waadt</t>
  </si>
  <si>
    <t>Freiburg</t>
  </si>
  <si>
    <t>Neuenburg</t>
  </si>
  <si>
    <t>Tessin</t>
  </si>
  <si>
    <t>2) Einschliesslich Aerzte ohne FMH-Titel</t>
  </si>
  <si>
    <t xml:space="preserve">4) Schweiz. Medizinisches Jahrbuch, ohne Spitalapotheken </t>
  </si>
  <si>
    <t>5) Mittlere Wohnbevölkerung 1998</t>
  </si>
  <si>
    <t>5) Mittlere Wohnbevölkerung 1990</t>
  </si>
  <si>
    <t>5) Mittlere Wohnbevölkerung 1991</t>
  </si>
  <si>
    <t>5) Mittlere Wohnbevölkerung 1992</t>
  </si>
  <si>
    <t>5) Mittlere Wohnbevölkerung 1993</t>
  </si>
  <si>
    <t>5) Mittlere Wohnbevölkerung 1994</t>
  </si>
  <si>
    <t>5) Mittlere Wohnbevölkerung 1995</t>
  </si>
  <si>
    <t>5) Mittlere Wohnbevölkerung 1996</t>
  </si>
  <si>
    <t>5) Mittlere Wohnbevölkerung 1997</t>
  </si>
  <si>
    <t>mit Praxis-</t>
  </si>
  <si>
    <t>tätigkeit</t>
  </si>
  <si>
    <t>Bundesamt für Statistik, Gesundheit</t>
  </si>
  <si>
    <t>Appenzell A. Rh.</t>
  </si>
  <si>
    <t>Appenzell I. Rh.</t>
  </si>
  <si>
    <t>St. Gallen</t>
  </si>
  <si>
    <t>5) Mittlere Wohnbevölkerung 1999</t>
  </si>
  <si>
    <t>5) Mittlere Wohnbevölkerung 2000</t>
  </si>
  <si>
    <t>Bestand und Dichte der Ärzte, Zahnärzte und Apotheken nach Kanton</t>
  </si>
  <si>
    <t>Auskunft: Erwin Wüest, 032 713 67 00, erwin.wueest@bfs.admin.ch</t>
  </si>
  <si>
    <t>3) Gemäss Schweiz. Medizinisches Jahrbuch. Zahnärzte mit eigener Praxis, ohne Assistenten.</t>
  </si>
  <si>
    <t>1) Gemäss Mitglieder-Statistik der Verbindung der Schweizer Ärzte. Einschliesslich</t>
  </si>
  <si>
    <t>Spitalärzte mit Privatpraxis, ausgenommen nicht mehr berufstätige Ärzte</t>
  </si>
  <si>
    <t xml:space="preserve">Bestand Jahresende. </t>
  </si>
  <si>
    <t>Schweizerischen Zahnärzte-Gesellschaft (SSO) und Nichtmitglieder, die durch die Sozialversicherung anerkannt sind.</t>
  </si>
  <si>
    <t>3) Gemäss Schweiz. Medizinisches Jahrbuch. Zahnärzte mit eigener Praxis, ohne Assistenten. Ab 2001, Mitglieder der</t>
  </si>
  <si>
    <t xml:space="preserve"> </t>
  </si>
  <si>
    <t>5) Mittlere Wohnbevölkerung 2003</t>
  </si>
  <si>
    <t>5) Mittlere Wohnbevölkerung 2001; revidierte Werte (Novembre 2004)</t>
  </si>
  <si>
    <t>5) Mittlere Wohnbevölkerung 2002; revidierte Werte (November 2004)</t>
  </si>
  <si>
    <t>© BFS - Statistisches Lexikon der Schweiz</t>
  </si>
  <si>
    <t>5) Mittlere Wohnbevölkerung 2004</t>
  </si>
  <si>
    <t xml:space="preserve">  </t>
  </si>
  <si>
    <t>1) Gemäss Mitglieder-Statistik der Verbindung der Schweizer Ärzte FMH. Einschliesslich</t>
  </si>
  <si>
    <t>5) Mittlere Wohnbevölkerung 2005</t>
  </si>
  <si>
    <t xml:space="preserve">2)  Aerzte mit FMH-Titel in Allgemeinmedizin. </t>
  </si>
  <si>
    <t>T 14.3.4.2</t>
  </si>
  <si>
    <t>Stand am 26.06.2007</t>
  </si>
  <si>
    <t>5) Mittlere Wohnbevölkerung 2006</t>
  </si>
  <si>
    <t>5) Mittlere Wohnbevölkerung 2007</t>
  </si>
  <si>
    <t>Ambulanter</t>
  </si>
  <si>
    <t>Sektor</t>
  </si>
  <si>
    <t>Aerzte im</t>
  </si>
  <si>
    <t>ambulanten</t>
  </si>
  <si>
    <t>1) Gemäss Mitglieder-Statistik der Verbindung der Schweizer Ärzte FMH. Bestand Jahresende. Ab 2008, Ärzte mit Haupttätigkeit im ambulanten Sektor.</t>
  </si>
  <si>
    <t xml:space="preserve">2)  Aerzte im ambulanten Sektor mit FMH-Titel in Allgemeinmedizin. </t>
  </si>
  <si>
    <t>3) Mitglieder der Schweizerischen Zahnärzte-Gesellschaft (SSO) und Nichtmitglieder, die durch die Sozialversicherung anerkannt sind. Bestand Jahresende.</t>
  </si>
  <si>
    <t xml:space="preserve">4) Schweiz. Apothekerverband, Apotheken ohne Spitalapotheken </t>
  </si>
  <si>
    <t>5) Mittlere Wohnbevölkerung 2008</t>
  </si>
  <si>
    <t>5) Mittlere Wohnbevölkerung 2009</t>
  </si>
  <si>
    <t>T 14.2.2.2</t>
  </si>
  <si>
    <t>mediziner 2)</t>
  </si>
  <si>
    <t>2)  Aerzte im ambulanten Sektor mit FMH-Titel in Allgemeinmedizin. Ab 2011 inkl. Innere Medizin zu 'Allgemeine Innere Medizin'.</t>
  </si>
  <si>
    <t>Stand: 21.06.2012</t>
  </si>
  <si>
    <t>5) Ständige Wohnbevölkerung am 31.12.2011</t>
  </si>
  <si>
    <t>5) Ständige Wohnbevölkerung am 31.12.2010</t>
  </si>
  <si>
    <t>ZH</t>
  </si>
  <si>
    <t>BE</t>
  </si>
  <si>
    <t>LU</t>
  </si>
  <si>
    <t>UR</t>
  </si>
  <si>
    <t>SZ</t>
  </si>
  <si>
    <t>OW</t>
  </si>
  <si>
    <t>NW</t>
  </si>
  <si>
    <t>ZG</t>
  </si>
  <si>
    <t>GL</t>
  </si>
  <si>
    <t>SH</t>
  </si>
  <si>
    <t>AR</t>
  </si>
  <si>
    <t>AI</t>
  </si>
  <si>
    <t>SG</t>
  </si>
  <si>
    <t>GR</t>
  </si>
  <si>
    <t>TG</t>
  </si>
  <si>
    <t>AG</t>
  </si>
  <si>
    <t>BS</t>
  </si>
  <si>
    <t>BL</t>
  </si>
  <si>
    <t>FR</t>
  </si>
  <si>
    <t>SO</t>
  </si>
  <si>
    <t>NE</t>
  </si>
  <si>
    <t>JU</t>
  </si>
  <si>
    <t>GE</t>
  </si>
  <si>
    <t>VS</t>
  </si>
  <si>
    <t>VD</t>
  </si>
  <si>
    <t>TI</t>
  </si>
  <si>
    <t>Ärzte ambulanter Sektor nach Kanton</t>
  </si>
  <si>
    <t>Jahr</t>
  </si>
  <si>
    <t>Aerzte ambulanter Sektor nach Kanton</t>
  </si>
  <si>
    <t>Aerzte (Allgemeinmediziner) ambulanter Sektor nach Kanton</t>
  </si>
  <si>
    <t>Zahnärzte ambulanter Sektor nach Kanton</t>
  </si>
  <si>
    <t>Apotheken nach Kanton</t>
  </si>
  <si>
    <t>F</t>
  </si>
  <si>
    <t>AerztePer100000Einwohner</t>
  </si>
  <si>
    <t>SPALTE</t>
  </si>
  <si>
    <t>Einfügen Spalte für Zusammenzug der Daten aus den einzelnen Jahresblättern in 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</si>
</sst>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CHF&quot;\ * #,##0.00_ ;_ &quot;CHF&quot;\ * \-#,##0.00_ ;_ &quot;CHF&quot;\ * &quot;-&quot;??_ ;_ @_ "/>
    <numFmt numFmtId="176" formatCode="#,###,##0__;\-#,###,##0__;\-__;@__\ "/>
    <numFmt numFmtId="179" formatCode=";;;_W@"/>
    <numFmt numFmtId="180" formatCode="#,###,##0__;\-#,###,##0__;0__;@__\ "/>
  </numFmts>
  <fonts count="12" x14ac:knownFonts="1">
    <font>
      <sz val="10"/>
      <name val="Arial"/>
    </font>
    <font>
      <sz val="8"/>
      <name val="Arial Narrow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sz val="8"/>
      <color indexed="8"/>
      <name val="Arial Narrow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name val="Arial"/>
    </font>
    <font>
      <b/>
      <sz val="8"/>
      <name val="Arial Narrow"/>
      <family val="2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176" fontId="1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1" fillId="3" borderId="1" xfId="0" applyFont="1" applyFill="1" applyBorder="1"/>
    <xf numFmtId="179" fontId="1" fillId="2" borderId="0" xfId="0" applyNumberFormat="1" applyFont="1" applyFill="1" applyBorder="1"/>
    <xf numFmtId="0" fontId="1" fillId="2" borderId="0" xfId="0" applyFont="1" applyFill="1" applyBorder="1" applyAlignment="1"/>
    <xf numFmtId="0" fontId="2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176" fontId="1" fillId="2" borderId="2" xfId="0" applyNumberFormat="1" applyFont="1" applyFill="1" applyBorder="1" applyAlignment="1">
      <alignment horizontal="right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176" fontId="1" fillId="3" borderId="1" xfId="0" applyNumberFormat="1" applyFont="1" applyFill="1" applyBorder="1" applyAlignment="1">
      <alignment horizontal="right"/>
    </xf>
    <xf numFmtId="180" fontId="1" fillId="3" borderId="1" xfId="0" applyNumberFormat="1" applyFont="1" applyFill="1" applyBorder="1" applyAlignment="1">
      <alignment horizontal="right"/>
    </xf>
    <xf numFmtId="180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left" indent="1"/>
    </xf>
    <xf numFmtId="1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right"/>
    </xf>
    <xf numFmtId="180" fontId="6" fillId="3" borderId="1" xfId="0" applyNumberFormat="1" applyFont="1" applyFill="1" applyBorder="1" applyAlignment="1">
      <alignment horizontal="right"/>
    </xf>
    <xf numFmtId="180" fontId="6" fillId="2" borderId="0" xfId="0" applyNumberFormat="1" applyFont="1" applyFill="1" applyBorder="1" applyAlignment="1">
      <alignment horizontal="right"/>
    </xf>
    <xf numFmtId="176" fontId="6" fillId="2" borderId="2" xfId="0" applyNumberFormat="1" applyFont="1" applyFill="1" applyBorder="1" applyAlignment="1">
      <alignment horizontal="right"/>
    </xf>
    <xf numFmtId="0" fontId="6" fillId="2" borderId="0" xfId="0" applyFont="1" applyFill="1" applyBorder="1" applyAlignment="1">
      <alignment horizontal="left"/>
    </xf>
    <xf numFmtId="0" fontId="6" fillId="2" borderId="0" xfId="0" applyFont="1" applyFill="1" applyBorder="1"/>
    <xf numFmtId="176" fontId="6" fillId="2" borderId="0" xfId="0" applyNumberFormat="1" applyFont="1" applyFill="1" applyBorder="1" applyAlignment="1">
      <alignment horizontal="right"/>
    </xf>
    <xf numFmtId="176" fontId="1" fillId="2" borderId="8" xfId="0" applyNumberFormat="1" applyFont="1" applyFill="1" applyBorder="1" applyAlignment="1">
      <alignment horizontal="right"/>
    </xf>
    <xf numFmtId="180" fontId="1" fillId="2" borderId="8" xfId="0" applyNumberFormat="1" applyFont="1" applyFill="1" applyBorder="1" applyAlignment="1">
      <alignment horizontal="right"/>
    </xf>
    <xf numFmtId="180" fontId="1" fillId="2" borderId="2" xfId="0" applyNumberFormat="1" applyFont="1" applyFill="1" applyBorder="1" applyAlignment="1">
      <alignment horizontal="right"/>
    </xf>
    <xf numFmtId="44" fontId="9" fillId="2" borderId="0" xfId="0" applyNumberFormat="1" applyFont="1" applyFill="1" applyBorder="1"/>
    <xf numFmtId="44" fontId="9" fillId="0" borderId="0" xfId="0" applyNumberFormat="1" applyFont="1"/>
    <xf numFmtId="0" fontId="10" fillId="2" borderId="0" xfId="0" applyFont="1" applyFill="1" applyBorder="1"/>
    <xf numFmtId="0" fontId="11" fillId="0" borderId="0" xfId="0" applyFont="1"/>
  </cellXfs>
  <cellStyles count="3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workbookViewId="0">
      <selection activeCell="L14" sqref="L14"/>
    </sheetView>
  </sheetViews>
  <sheetFormatPr baseColWidth="10" defaultRowHeight="12" x14ac:dyDescent="0"/>
  <sheetData>
    <row r="1" spans="1:23">
      <c r="A1" s="7" t="s">
        <v>126</v>
      </c>
    </row>
    <row r="2" spans="1:23">
      <c r="A2" s="37"/>
    </row>
    <row r="3" spans="1:23">
      <c r="A3" s="12"/>
    </row>
    <row r="4" spans="1:23">
      <c r="A4" s="2"/>
    </row>
    <row r="5" spans="1:23" s="53" customFormat="1" ht="21"/>
    <row r="6" spans="1:23">
      <c r="A6" s="1"/>
    </row>
    <row r="7" spans="1:23">
      <c r="A7" s="1"/>
    </row>
    <row r="8" spans="1:23" ht="21">
      <c r="A8" s="52" t="s">
        <v>135</v>
      </c>
    </row>
    <row r="9" spans="1:23">
      <c r="A9" s="54" t="s">
        <v>134</v>
      </c>
      <c r="B9" s="55" t="s">
        <v>132</v>
      </c>
      <c r="C9" t="str">
        <f>B9</f>
        <v>F</v>
      </c>
      <c r="D9" t="str">
        <f t="shared" ref="D9:W9" si="0">C9</f>
        <v>F</v>
      </c>
      <c r="E9" t="str">
        <f t="shared" si="0"/>
        <v>F</v>
      </c>
      <c r="F9" t="str">
        <f t="shared" si="0"/>
        <v>F</v>
      </c>
      <c r="G9" t="str">
        <f t="shared" si="0"/>
        <v>F</v>
      </c>
      <c r="H9" t="str">
        <f t="shared" si="0"/>
        <v>F</v>
      </c>
      <c r="I9" t="str">
        <f t="shared" si="0"/>
        <v>F</v>
      </c>
      <c r="J9" t="str">
        <f t="shared" si="0"/>
        <v>F</v>
      </c>
      <c r="K9" t="str">
        <f t="shared" si="0"/>
        <v>F</v>
      </c>
      <c r="L9" t="str">
        <f t="shared" si="0"/>
        <v>F</v>
      </c>
      <c r="M9" t="str">
        <f t="shared" si="0"/>
        <v>F</v>
      </c>
      <c r="N9" t="str">
        <f t="shared" si="0"/>
        <v>F</v>
      </c>
      <c r="O9" t="str">
        <f t="shared" si="0"/>
        <v>F</v>
      </c>
      <c r="P9" t="str">
        <f t="shared" si="0"/>
        <v>F</v>
      </c>
      <c r="Q9" t="str">
        <f t="shared" si="0"/>
        <v>F</v>
      </c>
      <c r="R9" t="str">
        <f t="shared" si="0"/>
        <v>F</v>
      </c>
      <c r="S9" t="str">
        <f t="shared" si="0"/>
        <v>F</v>
      </c>
      <c r="T9" t="str">
        <f t="shared" si="0"/>
        <v>F</v>
      </c>
      <c r="U9" t="str">
        <f t="shared" si="0"/>
        <v>F</v>
      </c>
      <c r="V9" t="str">
        <f t="shared" si="0"/>
        <v>F</v>
      </c>
      <c r="W9" t="str">
        <f t="shared" si="0"/>
        <v>F</v>
      </c>
    </row>
    <row r="10" spans="1:23">
      <c r="A10" s="15" t="s">
        <v>127</v>
      </c>
      <c r="B10">
        <v>2011</v>
      </c>
      <c r="C10">
        <f>B10-1</f>
        <v>2010</v>
      </c>
      <c r="D10">
        <f t="shared" ref="D10:W10" si="1">C10-1</f>
        <v>2009</v>
      </c>
      <c r="E10">
        <f t="shared" si="1"/>
        <v>2008</v>
      </c>
      <c r="F10">
        <f t="shared" si="1"/>
        <v>2007</v>
      </c>
      <c r="G10">
        <f t="shared" si="1"/>
        <v>2006</v>
      </c>
      <c r="H10">
        <f t="shared" si="1"/>
        <v>2005</v>
      </c>
      <c r="I10">
        <f t="shared" si="1"/>
        <v>2004</v>
      </c>
      <c r="J10">
        <f t="shared" si="1"/>
        <v>2003</v>
      </c>
      <c r="K10">
        <f t="shared" si="1"/>
        <v>2002</v>
      </c>
      <c r="L10">
        <f t="shared" si="1"/>
        <v>2001</v>
      </c>
      <c r="M10">
        <f t="shared" si="1"/>
        <v>2000</v>
      </c>
      <c r="N10">
        <f t="shared" si="1"/>
        <v>1999</v>
      </c>
      <c r="O10">
        <f t="shared" si="1"/>
        <v>1998</v>
      </c>
      <c r="P10">
        <f t="shared" si="1"/>
        <v>1997</v>
      </c>
      <c r="Q10">
        <f t="shared" si="1"/>
        <v>1996</v>
      </c>
      <c r="R10">
        <f t="shared" si="1"/>
        <v>1995</v>
      </c>
      <c r="S10">
        <f t="shared" si="1"/>
        <v>1994</v>
      </c>
      <c r="T10">
        <f t="shared" si="1"/>
        <v>1993</v>
      </c>
      <c r="U10">
        <f t="shared" si="1"/>
        <v>1992</v>
      </c>
      <c r="V10">
        <f t="shared" si="1"/>
        <v>1991</v>
      </c>
      <c r="W10">
        <f t="shared" si="1"/>
        <v>1990</v>
      </c>
    </row>
    <row r="11" spans="1:23">
      <c r="A11" s="1"/>
    </row>
    <row r="12" spans="1:23">
      <c r="A12" s="9"/>
      <c r="B12">
        <f ca="1">INDIRECT("" &amp; B$10 &amp; "!"&amp;B$9&amp;"12")</f>
        <v>204.11050285097053</v>
      </c>
      <c r="C12">
        <f t="shared" ref="C12:W12" ca="1" si="2">INDIRECT("" &amp; C$10 &amp; "!"&amp;C$9&amp;"12")</f>
        <v>204.5001473336674</v>
      </c>
      <c r="D12">
        <f t="shared" ca="1" si="2"/>
        <v>204.03479054761902</v>
      </c>
      <c r="E12">
        <f t="shared" ca="1" si="2"/>
        <v>195.96888497210853</v>
      </c>
      <c r="F12">
        <f t="shared" ca="1" si="2"/>
        <v>204.60454737150491</v>
      </c>
      <c r="G12">
        <f t="shared" ca="1" si="2"/>
        <v>205.51473356189769</v>
      </c>
      <c r="H12">
        <f t="shared" ca="1" si="2"/>
        <v>204.13917404487648</v>
      </c>
      <c r="I12">
        <f t="shared" ca="1" si="2"/>
        <v>203.85318600573831</v>
      </c>
      <c r="J12">
        <f t="shared" ca="1" si="2"/>
        <v>200.9304189802339</v>
      </c>
      <c r="K12">
        <f t="shared" ca="1" si="2"/>
        <v>196.21458914301974</v>
      </c>
      <c r="L12">
        <f t="shared" ca="1" si="2"/>
        <v>194.61336345095697</v>
      </c>
      <c r="M12">
        <f t="shared" ca="1" si="2"/>
        <v>193.2989154453532</v>
      </c>
      <c r="N12">
        <f t="shared" ca="1" si="2"/>
        <v>190.07252671996659</v>
      </c>
      <c r="O12">
        <f t="shared" ca="1" si="2"/>
        <v>187.28561076674228</v>
      </c>
      <c r="P12">
        <f t="shared" ca="1" si="2"/>
        <v>183.3</v>
      </c>
      <c r="Q12">
        <f t="shared" ca="1" si="2"/>
        <v>178.9</v>
      </c>
      <c r="R12">
        <f t="shared" ca="1" si="2"/>
        <v>174.1</v>
      </c>
      <c r="S12">
        <f t="shared" ca="1" si="2"/>
        <v>167.9</v>
      </c>
      <c r="T12">
        <f t="shared" ca="1" si="2"/>
        <v>165.4</v>
      </c>
      <c r="U12">
        <f t="shared" ca="1" si="2"/>
        <v>160.19999999999999</v>
      </c>
      <c r="V12">
        <f t="shared" ca="1" si="2"/>
        <v>156.9</v>
      </c>
      <c r="W12">
        <f t="shared" ca="1" si="2"/>
        <v>153</v>
      </c>
    </row>
    <row r="13" spans="1:23">
      <c r="A13" s="10"/>
    </row>
    <row r="14" spans="1:23">
      <c r="A14" s="7" t="s">
        <v>133</v>
      </c>
      <c r="B14">
        <v>2011</v>
      </c>
      <c r="C14">
        <f>B14-1</f>
        <v>2010</v>
      </c>
      <c r="D14">
        <f t="shared" ref="D14:W14" si="3">C14-1</f>
        <v>2009</v>
      </c>
      <c r="E14">
        <f t="shared" si="3"/>
        <v>2008</v>
      </c>
      <c r="F14">
        <f t="shared" si="3"/>
        <v>2007</v>
      </c>
      <c r="G14">
        <f t="shared" si="3"/>
        <v>2006</v>
      </c>
      <c r="H14">
        <f t="shared" si="3"/>
        <v>2005</v>
      </c>
      <c r="I14">
        <f t="shared" si="3"/>
        <v>2004</v>
      </c>
      <c r="J14">
        <f t="shared" si="3"/>
        <v>2003</v>
      </c>
      <c r="K14">
        <f t="shared" si="3"/>
        <v>2002</v>
      </c>
      <c r="L14">
        <f t="shared" si="3"/>
        <v>2001</v>
      </c>
      <c r="M14">
        <f t="shared" si="3"/>
        <v>2000</v>
      </c>
      <c r="N14">
        <f t="shared" si="3"/>
        <v>1999</v>
      </c>
      <c r="O14">
        <f t="shared" si="3"/>
        <v>1998</v>
      </c>
      <c r="P14">
        <f t="shared" si="3"/>
        <v>1997</v>
      </c>
      <c r="Q14">
        <f t="shared" si="3"/>
        <v>1996</v>
      </c>
      <c r="R14">
        <f t="shared" si="3"/>
        <v>1995</v>
      </c>
      <c r="S14">
        <f t="shared" si="3"/>
        <v>1994</v>
      </c>
      <c r="T14">
        <f t="shared" si="3"/>
        <v>1993</v>
      </c>
      <c r="U14">
        <f t="shared" si="3"/>
        <v>1992</v>
      </c>
      <c r="V14">
        <f t="shared" si="3"/>
        <v>1991</v>
      </c>
      <c r="W14">
        <f t="shared" si="3"/>
        <v>1990</v>
      </c>
    </row>
    <row r="15" spans="1:23">
      <c r="A15" t="s">
        <v>124</v>
      </c>
      <c r="B15">
        <f ca="1">INDIRECT("" &amp; B$10 &amp; "!"&amp;B$9&amp;15)</f>
        <v>232.9871822604579</v>
      </c>
      <c r="C15">
        <f t="shared" ref="C15:W15" ca="1" si="4">INDIRECT("" &amp; C$10 &amp; "!"&amp;C$9&amp;15)</f>
        <v>234.81497085878803</v>
      </c>
      <c r="D15">
        <f t="shared" ca="1" si="4"/>
        <v>237.1457360600599</v>
      </c>
      <c r="E15">
        <f t="shared" ca="1" si="4"/>
        <v>227.88207647193812</v>
      </c>
      <c r="F15">
        <f t="shared" ca="1" si="4"/>
        <v>245.52343679725368</v>
      </c>
      <c r="G15">
        <f t="shared" ca="1" si="4"/>
        <v>246.48810303947383</v>
      </c>
      <c r="H15">
        <f t="shared" ca="1" si="4"/>
        <v>243.99801064006149</v>
      </c>
      <c r="I15">
        <f t="shared" ca="1" si="4"/>
        <v>241.11396785553268</v>
      </c>
      <c r="J15">
        <f t="shared" ca="1" si="4"/>
        <v>241.16226643187784</v>
      </c>
      <c r="K15">
        <f t="shared" ca="1" si="4"/>
        <v>236.09563667799551</v>
      </c>
      <c r="L15">
        <f t="shared" ca="1" si="4"/>
        <v>238.31462886394959</v>
      </c>
      <c r="M15">
        <f t="shared" ca="1" si="4"/>
        <v>237.54934359690756</v>
      </c>
      <c r="N15">
        <f t="shared" ca="1" si="4"/>
        <v>236.09098719050121</v>
      </c>
      <c r="O15">
        <f t="shared" ca="1" si="4"/>
        <v>234.39529080018647</v>
      </c>
      <c r="P15">
        <f t="shared" ca="1" si="4"/>
        <v>228.9</v>
      </c>
      <c r="Q15">
        <f t="shared" ca="1" si="4"/>
        <v>220.8</v>
      </c>
      <c r="R15">
        <f t="shared" ca="1" si="4"/>
        <v>212.6</v>
      </c>
      <c r="S15">
        <f t="shared" ca="1" si="4"/>
        <v>204.2</v>
      </c>
      <c r="T15">
        <f t="shared" ca="1" si="4"/>
        <v>196.1</v>
      </c>
      <c r="U15">
        <f t="shared" ca="1" si="4"/>
        <v>189.7</v>
      </c>
      <c r="V15">
        <f t="shared" ca="1" si="4"/>
        <v>186.4</v>
      </c>
      <c r="W15">
        <f t="shared" ca="1" si="4"/>
        <v>180.7</v>
      </c>
    </row>
    <row r="16" spans="1:23">
      <c r="A16" t="s">
        <v>123</v>
      </c>
      <c r="B16">
        <f ca="1">INDIRECT("" &amp; B$10 &amp; "!"&amp;B$9&amp;16)</f>
        <v>147.10849725197539</v>
      </c>
      <c r="C16">
        <f t="shared" ref="C16:W16" ca="1" si="5">INDIRECT("" &amp; C$10 &amp; "!"&amp;C$9&amp;16)</f>
        <v>146.90961697878291</v>
      </c>
      <c r="D16">
        <f t="shared" ca="1" si="5"/>
        <v>152.17555286624622</v>
      </c>
      <c r="E16">
        <f t="shared" ca="1" si="5"/>
        <v>152.37718300103893</v>
      </c>
      <c r="F16">
        <f t="shared" ca="1" si="5"/>
        <v>169.74097661683331</v>
      </c>
      <c r="G16">
        <f t="shared" ca="1" si="5"/>
        <v>175.24479720699344</v>
      </c>
      <c r="H16">
        <f t="shared" ca="1" si="5"/>
        <v>175.80398373899499</v>
      </c>
      <c r="I16">
        <f t="shared" ca="1" si="5"/>
        <v>173.55121329025917</v>
      </c>
      <c r="J16">
        <f t="shared" ca="1" si="5"/>
        <v>174.19514087238619</v>
      </c>
      <c r="K16">
        <f t="shared" ca="1" si="5"/>
        <v>165.73277562938995</v>
      </c>
      <c r="L16">
        <f t="shared" ca="1" si="5"/>
        <v>168.62183380777111</v>
      </c>
      <c r="M16">
        <f t="shared" ca="1" si="5"/>
        <v>168.42553316405161</v>
      </c>
      <c r="N16">
        <f t="shared" ca="1" si="5"/>
        <v>164.30644994916076</v>
      </c>
      <c r="O16">
        <f t="shared" ca="1" si="5"/>
        <v>162.75379419782723</v>
      </c>
      <c r="P16">
        <f t="shared" ca="1" si="5"/>
        <v>160</v>
      </c>
      <c r="Q16">
        <f t="shared" ca="1" si="5"/>
        <v>158.9</v>
      </c>
      <c r="R16">
        <f t="shared" ca="1" si="5"/>
        <v>158.5</v>
      </c>
      <c r="S16">
        <f t="shared" ca="1" si="5"/>
        <v>149.69999999999999</v>
      </c>
      <c r="T16">
        <f t="shared" ca="1" si="5"/>
        <v>148.5</v>
      </c>
      <c r="U16">
        <f t="shared" ca="1" si="5"/>
        <v>141.69999999999999</v>
      </c>
      <c r="V16">
        <f t="shared" ca="1" si="5"/>
        <v>142.69999999999999</v>
      </c>
      <c r="W16">
        <f t="shared" ca="1" si="5"/>
        <v>139.4</v>
      </c>
    </row>
    <row r="17" spans="1:23">
      <c r="A17" t="s">
        <v>122</v>
      </c>
      <c r="B17">
        <f ca="1">INDIRECT("" &amp; B$10 &amp; "!"&amp;B$9&amp;17)</f>
        <v>336.91902647562279</v>
      </c>
      <c r="C17">
        <f t="shared" ref="C17:W17" ca="1" si="6">INDIRECT("" &amp; C$10 &amp; "!"&amp;C$9&amp;17)</f>
        <v>337.75886289305976</v>
      </c>
      <c r="D17">
        <f t="shared" ca="1" si="6"/>
        <v>332.07876458766702</v>
      </c>
      <c r="E17">
        <f t="shared" ca="1" si="6"/>
        <v>330.20179995872479</v>
      </c>
      <c r="F17">
        <f t="shared" ca="1" si="6"/>
        <v>329.59371236610258</v>
      </c>
      <c r="G17">
        <f t="shared" ca="1" si="6"/>
        <v>329.47917732528396</v>
      </c>
      <c r="H17">
        <f t="shared" ca="1" si="6"/>
        <v>329.04302747062769</v>
      </c>
      <c r="I17">
        <f t="shared" ca="1" si="6"/>
        <v>329.9294458569629</v>
      </c>
      <c r="J17">
        <f t="shared" ca="1" si="6"/>
        <v>329.97284501091343</v>
      </c>
      <c r="K17">
        <f t="shared" ca="1" si="6"/>
        <v>332.54933170374687</v>
      </c>
      <c r="L17">
        <f t="shared" ca="1" si="6"/>
        <v>325.68282911738993</v>
      </c>
      <c r="M17">
        <f t="shared" ca="1" si="6"/>
        <v>320.50028358530051</v>
      </c>
      <c r="N17">
        <f t="shared" ca="1" si="6"/>
        <v>311.07701445258368</v>
      </c>
      <c r="O17">
        <f t="shared" ca="1" si="6"/>
        <v>310.01714829153593</v>
      </c>
      <c r="P17">
        <f t="shared" ca="1" si="6"/>
        <v>300.3</v>
      </c>
      <c r="Q17">
        <f t="shared" ca="1" si="6"/>
        <v>290.2</v>
      </c>
      <c r="R17">
        <f t="shared" ca="1" si="6"/>
        <v>281.7</v>
      </c>
      <c r="S17">
        <f t="shared" ca="1" si="6"/>
        <v>268.5</v>
      </c>
      <c r="T17">
        <f t="shared" ca="1" si="6"/>
        <v>263.39999999999998</v>
      </c>
      <c r="U17">
        <f t="shared" ca="1" si="6"/>
        <v>250.5</v>
      </c>
      <c r="V17">
        <f t="shared" ca="1" si="6"/>
        <v>243.6</v>
      </c>
      <c r="W17">
        <f t="shared" ca="1" si="6"/>
        <v>235.1</v>
      </c>
    </row>
    <row r="18" spans="1:23">
      <c r="A18" s="1" t="s">
        <v>101</v>
      </c>
      <c r="B18">
        <f ca="1">INDIRECT("" &amp; B$10 &amp; "!"&amp;B$9&amp;20)</f>
        <v>208.68749276448474</v>
      </c>
      <c r="C18">
        <f t="shared" ref="C18:W18" ca="1" si="7">INDIRECT("" &amp; C$10 &amp; "!"&amp;C$9&amp;20)</f>
        <v>209.20224415096459</v>
      </c>
      <c r="D18">
        <f t="shared" ca="1" si="7"/>
        <v>205.97753547929858</v>
      </c>
      <c r="E18">
        <f t="shared" ca="1" si="7"/>
        <v>197.08276237803568</v>
      </c>
      <c r="F18">
        <f t="shared" ca="1" si="7"/>
        <v>211.25736797445529</v>
      </c>
      <c r="G18">
        <f t="shared" ca="1" si="7"/>
        <v>213.08662178055596</v>
      </c>
      <c r="H18">
        <f t="shared" ca="1" si="7"/>
        <v>211.58980840693317</v>
      </c>
      <c r="I18">
        <f t="shared" ca="1" si="7"/>
        <v>210.59699987630285</v>
      </c>
      <c r="J18">
        <f t="shared" ca="1" si="7"/>
        <v>206.22836792726409</v>
      </c>
      <c r="K18">
        <f t="shared" ca="1" si="7"/>
        <v>200.32906718245647</v>
      </c>
      <c r="L18">
        <f t="shared" ca="1" si="7"/>
        <v>199.60603519656789</v>
      </c>
      <c r="M18">
        <f t="shared" ca="1" si="7"/>
        <v>198.81991439172151</v>
      </c>
      <c r="N18">
        <f t="shared" ca="1" si="7"/>
        <v>192.67315578624863</v>
      </c>
      <c r="O18">
        <f t="shared" ca="1" si="7"/>
        <v>188.8387734874162</v>
      </c>
      <c r="P18">
        <f t="shared" ca="1" si="7"/>
        <v>185.4</v>
      </c>
      <c r="Q18">
        <f t="shared" ca="1" si="7"/>
        <v>282</v>
      </c>
      <c r="R18">
        <f t="shared" ca="1" si="7"/>
        <v>176.1</v>
      </c>
      <c r="S18">
        <f t="shared" ca="1" si="7"/>
        <v>170</v>
      </c>
      <c r="T18">
        <f t="shared" ca="1" si="7"/>
        <v>164.5</v>
      </c>
      <c r="U18">
        <f t="shared" ca="1" si="7"/>
        <v>160.4</v>
      </c>
      <c r="V18">
        <f t="shared" ca="1" si="7"/>
        <v>157.30000000000001</v>
      </c>
      <c r="W18">
        <f t="shared" ca="1" si="7"/>
        <v>154.69999999999999</v>
      </c>
    </row>
    <row r="19" spans="1:23">
      <c r="A19" t="s">
        <v>118</v>
      </c>
      <c r="B19">
        <f ca="1">INDIRECT("" &amp; B$10 &amp; "!"&amp;B$9&amp;21)</f>
        <v>133.89750690573757</v>
      </c>
      <c r="C19">
        <f t="shared" ref="C19:W19" ca="1" si="8">INDIRECT("" &amp; C$10 &amp; "!"&amp;C$9&amp;21)</f>
        <v>138.28774626892479</v>
      </c>
      <c r="D19">
        <f t="shared" ca="1" si="8"/>
        <v>143.51550916965505</v>
      </c>
      <c r="E19">
        <f t="shared" ca="1" si="8"/>
        <v>141.71595647082515</v>
      </c>
      <c r="F19">
        <f t="shared" ca="1" si="8"/>
        <v>153.69996706429276</v>
      </c>
      <c r="G19">
        <f t="shared" ca="1" si="8"/>
        <v>154.74930228081993</v>
      </c>
      <c r="H19">
        <f t="shared" ca="1" si="8"/>
        <v>153.44747946857066</v>
      </c>
      <c r="I19">
        <f t="shared" ca="1" si="8"/>
        <v>154.23081356754156</v>
      </c>
      <c r="J19">
        <f t="shared" ca="1" si="8"/>
        <v>150.49635629811155</v>
      </c>
      <c r="K19">
        <f t="shared" ca="1" si="8"/>
        <v>144.38254031698904</v>
      </c>
      <c r="L19">
        <f t="shared" ca="1" si="8"/>
        <v>140.59928377070739</v>
      </c>
      <c r="M19">
        <f t="shared" ca="1" si="8"/>
        <v>142.53544409489993</v>
      </c>
      <c r="N19">
        <f t="shared" ca="1" si="8"/>
        <v>143.31216962717573</v>
      </c>
      <c r="O19">
        <f t="shared" ca="1" si="8"/>
        <v>142.09240728577745</v>
      </c>
      <c r="P19">
        <f t="shared" ca="1" si="8"/>
        <v>140.69999999999999</v>
      </c>
      <c r="Q19">
        <f t="shared" ca="1" si="8"/>
        <v>139.9</v>
      </c>
      <c r="R19">
        <f t="shared" ca="1" si="8"/>
        <v>139.30000000000001</v>
      </c>
      <c r="S19">
        <f t="shared" ca="1" si="8"/>
        <v>135.69999999999999</v>
      </c>
      <c r="T19">
        <f t="shared" ca="1" si="8"/>
        <v>132.9</v>
      </c>
      <c r="U19">
        <f t="shared" ca="1" si="8"/>
        <v>128.69999999999999</v>
      </c>
      <c r="V19">
        <f t="shared" ca="1" si="8"/>
        <v>127.5</v>
      </c>
      <c r="W19">
        <f t="shared" ca="1" si="8"/>
        <v>128.30000000000001</v>
      </c>
    </row>
    <row r="20" spans="1:23">
      <c r="A20" t="s">
        <v>119</v>
      </c>
      <c r="B20">
        <f ca="1">INDIRECT("" &amp; B$10 &amp; "!"&amp;B$9&amp;22)</f>
        <v>159.56970666417581</v>
      </c>
      <c r="C20">
        <f t="shared" ref="C20:W20" ca="1" si="9">INDIRECT("" &amp; C$10 &amp; "!"&amp;C$9&amp;22)</f>
        <v>160.65956629754152</v>
      </c>
      <c r="D20">
        <f t="shared" ca="1" si="9"/>
        <v>163.06353129748581</v>
      </c>
      <c r="E20">
        <f t="shared" ca="1" si="9"/>
        <v>158.12600815262735</v>
      </c>
      <c r="F20">
        <f t="shared" ca="1" si="9"/>
        <v>162.64733639886748</v>
      </c>
      <c r="G20">
        <f t="shared" ca="1" si="9"/>
        <v>164.80719981257221</v>
      </c>
      <c r="H20">
        <f t="shared" ca="1" si="9"/>
        <v>162.85061494336688</v>
      </c>
      <c r="I20">
        <f t="shared" ca="1" si="9"/>
        <v>160.05069626115073</v>
      </c>
      <c r="J20">
        <f t="shared" ca="1" si="9"/>
        <v>159.1546486589898</v>
      </c>
      <c r="K20">
        <f t="shared" ca="1" si="9"/>
        <v>156.062326881123</v>
      </c>
      <c r="L20">
        <f t="shared" ca="1" si="9"/>
        <v>155.74403734569421</v>
      </c>
      <c r="M20">
        <f t="shared" ca="1" si="9"/>
        <v>152.77072417452197</v>
      </c>
      <c r="N20">
        <f t="shared" ca="1" si="9"/>
        <v>152.22526029278544</v>
      </c>
      <c r="O20">
        <f t="shared" ca="1" si="9"/>
        <v>147.50978550830627</v>
      </c>
      <c r="P20">
        <f t="shared" ca="1" si="9"/>
        <v>142.1</v>
      </c>
      <c r="Q20">
        <f t="shared" ca="1" si="9"/>
        <v>136.6</v>
      </c>
      <c r="R20">
        <f t="shared" ca="1" si="9"/>
        <v>135.9</v>
      </c>
      <c r="S20">
        <f t="shared" ca="1" si="9"/>
        <v>136.6</v>
      </c>
      <c r="T20">
        <f t="shared" ca="1" si="9"/>
        <v>135.19999999999999</v>
      </c>
      <c r="U20">
        <f t="shared" ca="1" si="9"/>
        <v>132.6</v>
      </c>
      <c r="V20">
        <f t="shared" ca="1" si="9"/>
        <v>138.4</v>
      </c>
      <c r="W20">
        <f t="shared" ca="1" si="9"/>
        <v>136.5</v>
      </c>
    </row>
    <row r="21" spans="1:23">
      <c r="A21" t="s">
        <v>120</v>
      </c>
      <c r="B21">
        <f ca="1">INDIRECT("" &amp; B$10 &amp; "!"&amp;B$9&amp;23)</f>
        <v>193.50404047989002</v>
      </c>
      <c r="C21">
        <f t="shared" ref="C21:W21" ca="1" si="10">INDIRECT("" &amp; C$10 &amp; "!"&amp;C$9&amp;23)</f>
        <v>195.88923248622382</v>
      </c>
      <c r="D21">
        <f t="shared" ca="1" si="10"/>
        <v>188.62996604660611</v>
      </c>
      <c r="E21">
        <f t="shared" ca="1" si="10"/>
        <v>188.45991263914331</v>
      </c>
      <c r="F21">
        <f t="shared" ca="1" si="10"/>
        <v>210.71838488478178</v>
      </c>
      <c r="G21">
        <f t="shared" ca="1" si="10"/>
        <v>207.78362169213787</v>
      </c>
      <c r="H21">
        <f t="shared" ca="1" si="10"/>
        <v>210.9193602703549</v>
      </c>
      <c r="I21">
        <f t="shared" ca="1" si="10"/>
        <v>210.11146591327264</v>
      </c>
      <c r="J21">
        <f t="shared" ca="1" si="10"/>
        <v>208.12149538267596</v>
      </c>
      <c r="K21">
        <f t="shared" ca="1" si="10"/>
        <v>203.51769290910937</v>
      </c>
      <c r="L21">
        <f t="shared" ca="1" si="10"/>
        <v>204.86525018120392</v>
      </c>
      <c r="M21">
        <f t="shared" ca="1" si="10"/>
        <v>201.09336993955156</v>
      </c>
      <c r="N21">
        <f t="shared" ca="1" si="10"/>
        <v>190.85348232347559</v>
      </c>
      <c r="O21">
        <f t="shared" ca="1" si="10"/>
        <v>191.01448576731181</v>
      </c>
      <c r="P21">
        <f t="shared" ca="1" si="10"/>
        <v>187.5</v>
      </c>
      <c r="Q21">
        <f t="shared" ca="1" si="10"/>
        <v>181.8</v>
      </c>
      <c r="R21">
        <f t="shared" ca="1" si="10"/>
        <v>175.1</v>
      </c>
      <c r="S21">
        <f t="shared" ca="1" si="10"/>
        <v>169.1</v>
      </c>
      <c r="T21">
        <f t="shared" ca="1" si="10"/>
        <v>165</v>
      </c>
      <c r="U21">
        <f t="shared" ca="1" si="10"/>
        <v>159.30000000000001</v>
      </c>
      <c r="V21">
        <f t="shared" ca="1" si="10"/>
        <v>164.3</v>
      </c>
      <c r="W21">
        <f t="shared" ca="1" si="10"/>
        <v>165.5</v>
      </c>
    </row>
    <row r="22" spans="1:23">
      <c r="A22" t="s">
        <v>121</v>
      </c>
      <c r="B22">
        <f ca="1">INDIRECT("" &amp; B$10 &amp; "!"&amp;B$9&amp;24)</f>
        <v>146.03300629501504</v>
      </c>
      <c r="C22">
        <f t="shared" ref="C22:W22" ca="1" si="11">INDIRECT("" &amp; C$10 &amp; "!"&amp;C$9&amp;24)</f>
        <v>142.93065004859642</v>
      </c>
      <c r="D22">
        <f t="shared" ca="1" si="11"/>
        <v>148.79866956483684</v>
      </c>
      <c r="E22">
        <f t="shared" ca="1" si="11"/>
        <v>147.05042544686196</v>
      </c>
      <c r="F22">
        <f t="shared" ca="1" si="11"/>
        <v>164.14344965046237</v>
      </c>
      <c r="G22">
        <f t="shared" ca="1" si="11"/>
        <v>169.05052405662457</v>
      </c>
      <c r="H22">
        <f t="shared" ca="1" si="11"/>
        <v>163.48051488998203</v>
      </c>
      <c r="I22">
        <f t="shared" ca="1" si="11"/>
        <v>166.54139216813311</v>
      </c>
      <c r="J22">
        <f t="shared" ca="1" si="11"/>
        <v>166.38200129571825</v>
      </c>
      <c r="K22">
        <f t="shared" ca="1" si="11"/>
        <v>148.93679771138704</v>
      </c>
      <c r="L22">
        <f t="shared" ca="1" si="11"/>
        <v>147.45565271244675</v>
      </c>
      <c r="M22">
        <f t="shared" ca="1" si="11"/>
        <v>148.88928592698468</v>
      </c>
      <c r="N22">
        <f t="shared" ca="1" si="11"/>
        <v>150.11667484133707</v>
      </c>
      <c r="O22">
        <f t="shared" ca="1" si="11"/>
        <v>145.46534065607838</v>
      </c>
      <c r="P22">
        <f t="shared" ca="1" si="11"/>
        <v>136.5</v>
      </c>
      <c r="Q22">
        <f t="shared" ca="1" si="11"/>
        <v>130.1</v>
      </c>
      <c r="R22">
        <f t="shared" ca="1" si="11"/>
        <v>134.30000000000001</v>
      </c>
      <c r="S22">
        <f t="shared" ca="1" si="11"/>
        <v>129</v>
      </c>
      <c r="T22">
        <f t="shared" ca="1" si="11"/>
        <v>129.6</v>
      </c>
      <c r="U22">
        <f t="shared" ca="1" si="11"/>
        <v>124.3</v>
      </c>
      <c r="V22">
        <f t="shared" ca="1" si="11"/>
        <v>128.69999999999999</v>
      </c>
      <c r="W22">
        <f t="shared" ca="1" si="11"/>
        <v>130.5</v>
      </c>
    </row>
    <row r="23" spans="1:23">
      <c r="A23" t="s">
        <v>116</v>
      </c>
      <c r="B23">
        <f ca="1">INDIRECT("" &amp; B$10 &amp; "!"&amp;B$9&amp;27)</f>
        <v>402.21027703642449</v>
      </c>
      <c r="C23">
        <f t="shared" ref="C23:W23" ca="1" si="12">INDIRECT("" &amp; C$10 &amp; "!"&amp;C$9&amp;27)</f>
        <v>409.45035211648508</v>
      </c>
      <c r="D23">
        <f t="shared" ca="1" si="12"/>
        <v>385.69443215473581</v>
      </c>
      <c r="E23">
        <f t="shared" ca="1" si="12"/>
        <v>367.66682075704966</v>
      </c>
      <c r="F23">
        <f t="shared" ca="1" si="12"/>
        <v>387.29666924864443</v>
      </c>
      <c r="G23">
        <f t="shared" ca="1" si="12"/>
        <v>380.929362560686</v>
      </c>
      <c r="H23">
        <f t="shared" ca="1" si="12"/>
        <v>374.73233404710919</v>
      </c>
      <c r="I23">
        <f t="shared" ca="1" si="12"/>
        <v>375.95362889502098</v>
      </c>
      <c r="J23">
        <f t="shared" ca="1" si="12"/>
        <v>363.36370977044641</v>
      </c>
      <c r="K23">
        <f t="shared" ca="1" si="12"/>
        <v>353.72407422957423</v>
      </c>
      <c r="L23">
        <f t="shared" ca="1" si="12"/>
        <v>355.29648157063025</v>
      </c>
      <c r="M23">
        <f t="shared" ca="1" si="12"/>
        <v>356.22475211164152</v>
      </c>
      <c r="N23">
        <f t="shared" ca="1" si="12"/>
        <v>350.40837652783767</v>
      </c>
      <c r="O23">
        <f t="shared" ca="1" si="12"/>
        <v>343.40095269382391</v>
      </c>
      <c r="P23">
        <f t="shared" ca="1" si="12"/>
        <v>340.9</v>
      </c>
      <c r="Q23">
        <f t="shared" ca="1" si="12"/>
        <v>330.5</v>
      </c>
      <c r="R23">
        <f t="shared" ca="1" si="12"/>
        <v>315.60000000000002</v>
      </c>
      <c r="S23">
        <f t="shared" ca="1" si="12"/>
        <v>305.8</v>
      </c>
      <c r="T23">
        <f t="shared" ca="1" si="12"/>
        <v>307.60000000000002</v>
      </c>
      <c r="U23">
        <f t="shared" ca="1" si="12"/>
        <v>298.3</v>
      </c>
      <c r="V23">
        <f t="shared" ca="1" si="12"/>
        <v>279.5</v>
      </c>
      <c r="W23">
        <f t="shared" ca="1" si="12"/>
        <v>268.8</v>
      </c>
    </row>
    <row r="24" spans="1:23">
      <c r="A24" t="s">
        <v>117</v>
      </c>
      <c r="B24">
        <f ca="1">INDIRECT("" &amp; B$10 &amp; "!"&amp;B$9&amp;28)</f>
        <v>217.20101263615925</v>
      </c>
      <c r="C24">
        <f t="shared" ref="C24:W24" ca="1" si="13">INDIRECT("" &amp; C$10 &amp; "!"&amp;C$9&amp;28)</f>
        <v>218.00471006831788</v>
      </c>
      <c r="D24">
        <f t="shared" ca="1" si="13"/>
        <v>216.52047538601138</v>
      </c>
      <c r="E24">
        <f t="shared" ca="1" si="13"/>
        <v>202.08564161270968</v>
      </c>
      <c r="F24">
        <f t="shared" ca="1" si="13"/>
        <v>199.81515227486184</v>
      </c>
      <c r="G24">
        <f t="shared" ca="1" si="13"/>
        <v>200.50483581550546</v>
      </c>
      <c r="H24">
        <f t="shared" ca="1" si="13"/>
        <v>196.85336879968563</v>
      </c>
      <c r="I24">
        <f t="shared" ca="1" si="13"/>
        <v>195.26150283242703</v>
      </c>
      <c r="J24">
        <f t="shared" ca="1" si="13"/>
        <v>192.8394563981241</v>
      </c>
      <c r="K24">
        <f t="shared" ca="1" si="13"/>
        <v>191.49971083543664</v>
      </c>
      <c r="L24">
        <f t="shared" ca="1" si="13"/>
        <v>186.35597070668953</v>
      </c>
      <c r="M24">
        <f t="shared" ca="1" si="13"/>
        <v>186.38132295719845</v>
      </c>
      <c r="N24">
        <f t="shared" ca="1" si="13"/>
        <v>183.96383349316005</v>
      </c>
      <c r="O24">
        <f t="shared" ca="1" si="13"/>
        <v>179.2234700027179</v>
      </c>
      <c r="P24">
        <f t="shared" ca="1" si="13"/>
        <v>177.4</v>
      </c>
      <c r="Q24">
        <f t="shared" ca="1" si="13"/>
        <v>178.5</v>
      </c>
      <c r="R24">
        <f t="shared" ca="1" si="13"/>
        <v>171.4</v>
      </c>
      <c r="S24">
        <f t="shared" ca="1" si="13"/>
        <v>165.6</v>
      </c>
      <c r="T24">
        <f t="shared" ca="1" si="13"/>
        <v>174.1</v>
      </c>
      <c r="U24">
        <f t="shared" ca="1" si="13"/>
        <v>160.6</v>
      </c>
      <c r="V24">
        <f t="shared" ca="1" si="13"/>
        <v>158</v>
      </c>
      <c r="W24">
        <f t="shared" ca="1" si="13"/>
        <v>148.6</v>
      </c>
    </row>
    <row r="25" spans="1:23">
      <c r="A25" t="s">
        <v>115</v>
      </c>
      <c r="B25">
        <f ca="1">INDIRECT("" &amp; B$10 &amp; "!"&amp;B$9&amp;29)</f>
        <v>154.97931721742563</v>
      </c>
      <c r="C25">
        <f t="shared" ref="C25:W25" ca="1" si="14">INDIRECT("" &amp; C$10 &amp; "!"&amp;C$9&amp;29)</f>
        <v>156.05191916052573</v>
      </c>
      <c r="D25">
        <f t="shared" ca="1" si="14"/>
        <v>154.22966473488424</v>
      </c>
      <c r="E25">
        <f t="shared" ca="1" si="14"/>
        <v>148.21975733873708</v>
      </c>
      <c r="F25">
        <f t="shared" ca="1" si="14"/>
        <v>152.9051987767584</v>
      </c>
      <c r="G25">
        <f t="shared" ca="1" si="14"/>
        <v>151.03392763292294</v>
      </c>
      <c r="H25">
        <f t="shared" ca="1" si="14"/>
        <v>150.73303856650236</v>
      </c>
      <c r="I25">
        <f t="shared" ca="1" si="14"/>
        <v>150.14322172568868</v>
      </c>
      <c r="J25">
        <f t="shared" ca="1" si="14"/>
        <v>146.36284745520098</v>
      </c>
      <c r="K25">
        <f t="shared" ca="1" si="14"/>
        <v>140.76515529342035</v>
      </c>
      <c r="L25">
        <f t="shared" ca="1" si="14"/>
        <v>137.65981958165293</v>
      </c>
      <c r="M25">
        <f t="shared" ca="1" si="14"/>
        <v>139.14459380695536</v>
      </c>
      <c r="N25">
        <f t="shared" ca="1" si="14"/>
        <v>136.93627898484573</v>
      </c>
      <c r="O25">
        <f t="shared" ca="1" si="14"/>
        <v>133.53388422312162</v>
      </c>
      <c r="P25">
        <f t="shared" ca="1" si="14"/>
        <v>132.19999999999999</v>
      </c>
      <c r="Q25">
        <f t="shared" ca="1" si="14"/>
        <v>131.80000000000001</v>
      </c>
      <c r="R25">
        <f t="shared" ca="1" si="14"/>
        <v>129.19999999999999</v>
      </c>
      <c r="S25">
        <f t="shared" ca="1" si="14"/>
        <v>127.1</v>
      </c>
      <c r="T25">
        <f t="shared" ca="1" si="14"/>
        <v>124</v>
      </c>
      <c r="U25">
        <f t="shared" ca="1" si="14"/>
        <v>121.8</v>
      </c>
      <c r="V25">
        <f t="shared" ca="1" si="14"/>
        <v>117.7</v>
      </c>
      <c r="W25">
        <f t="shared" ca="1" si="14"/>
        <v>108.5</v>
      </c>
    </row>
    <row r="26" spans="1:23">
      <c r="A26" s="9" t="s">
        <v>100</v>
      </c>
      <c r="B26">
        <f ca="1">INDIRECT("" &amp; B$10 &amp; "!"&amp;B$9&amp;31)</f>
        <v>241.15928869144685</v>
      </c>
      <c r="C26">
        <f t="shared" ref="C26:W26" ca="1" si="15">INDIRECT("" &amp; C$10 &amp; "!"&amp;C$9&amp;31)</f>
        <v>239.79941929496638</v>
      </c>
      <c r="D26">
        <f t="shared" ca="1" si="15"/>
        <v>240.1577740746647</v>
      </c>
      <c r="E26">
        <f t="shared" ca="1" si="15"/>
        <v>227.99174458322673</v>
      </c>
      <c r="F26">
        <f t="shared" ca="1" si="15"/>
        <v>227.01123792561773</v>
      </c>
      <c r="G26">
        <f t="shared" ca="1" si="15"/>
        <v>231.21024519306937</v>
      </c>
      <c r="H26">
        <f t="shared" ca="1" si="15"/>
        <v>229.94535316186466</v>
      </c>
      <c r="I26">
        <f t="shared" ca="1" si="15"/>
        <v>231.93089692697416</v>
      </c>
      <c r="J26">
        <f t="shared" ca="1" si="15"/>
        <v>227.06333776812318</v>
      </c>
      <c r="K26">
        <f t="shared" ca="1" si="15"/>
        <v>225.13283791389625</v>
      </c>
      <c r="L26">
        <f t="shared" ca="1" si="15"/>
        <v>222.13812982077584</v>
      </c>
      <c r="M26">
        <f t="shared" ca="1" si="15"/>
        <v>219.11128202191111</v>
      </c>
      <c r="N26">
        <f t="shared" ca="1" si="15"/>
        <v>215.04220647689598</v>
      </c>
      <c r="O26">
        <f t="shared" ca="1" si="15"/>
        <v>212.20728880837572</v>
      </c>
      <c r="P26">
        <f t="shared" ca="1" si="15"/>
        <v>208.2</v>
      </c>
      <c r="Q26">
        <f t="shared" ca="1" si="15"/>
        <v>203.3</v>
      </c>
      <c r="R26">
        <f t="shared" ca="1" si="15"/>
        <v>198.8</v>
      </c>
      <c r="S26">
        <f t="shared" ca="1" si="15"/>
        <v>188.5</v>
      </c>
      <c r="T26">
        <f t="shared" ca="1" si="15"/>
        <v>187.6</v>
      </c>
      <c r="U26">
        <f t="shared" ca="1" si="15"/>
        <v>191</v>
      </c>
      <c r="V26">
        <f t="shared" ca="1" si="15"/>
        <v>176.5</v>
      </c>
      <c r="W26">
        <f t="shared" ca="1" si="15"/>
        <v>172.7</v>
      </c>
    </row>
    <row r="27" spans="1:23">
      <c r="A27" t="s">
        <v>108</v>
      </c>
      <c r="B27">
        <f ca="1">INDIRECT("" &amp; B$10 &amp; "!"&amp;B$9&amp;34)</f>
        <v>145.3562503187637</v>
      </c>
      <c r="C27">
        <f t="shared" ref="C27:W27" ca="1" si="16">INDIRECT("" &amp; C$10 &amp; "!"&amp;C$9&amp;34)</f>
        <v>142.49812161566962</v>
      </c>
      <c r="D27">
        <f t="shared" ca="1" si="16"/>
        <v>151.64588072267105</v>
      </c>
      <c r="E27">
        <f t="shared" ca="1" si="16"/>
        <v>137.8556937002549</v>
      </c>
      <c r="F27">
        <f t="shared" ca="1" si="16"/>
        <v>149.86590944943998</v>
      </c>
      <c r="G27">
        <f t="shared" ca="1" si="16"/>
        <v>144.73303334122787</v>
      </c>
      <c r="H27">
        <f t="shared" ca="1" si="16"/>
        <v>152.23896267520604</v>
      </c>
      <c r="I27">
        <f t="shared" ca="1" si="16"/>
        <v>143.3150063840321</v>
      </c>
      <c r="J27">
        <f t="shared" ca="1" si="16"/>
        <v>138.44265078494371</v>
      </c>
      <c r="K27">
        <f t="shared" ca="1" si="16"/>
        <v>125.79935003669146</v>
      </c>
      <c r="L27">
        <f t="shared" ca="1" si="16"/>
        <v>128.75085395974565</v>
      </c>
      <c r="M27">
        <f t="shared" ca="1" si="16"/>
        <v>125.6314287957704</v>
      </c>
      <c r="N27">
        <f t="shared" ca="1" si="16"/>
        <v>122.69938650306749</v>
      </c>
      <c r="O27">
        <f t="shared" ca="1" si="16"/>
        <v>122.77631200856823</v>
      </c>
      <c r="P27">
        <f t="shared" ca="1" si="16"/>
        <v>116.8</v>
      </c>
      <c r="Q27">
        <f t="shared" ca="1" si="16"/>
        <v>110.2</v>
      </c>
      <c r="R27">
        <f t="shared" ca="1" si="16"/>
        <v>109.5</v>
      </c>
      <c r="S27">
        <f t="shared" ca="1" si="16"/>
        <v>114.9</v>
      </c>
      <c r="T27">
        <f t="shared" ca="1" si="16"/>
        <v>118.2</v>
      </c>
      <c r="U27">
        <f t="shared" ca="1" si="16"/>
        <v>115.9</v>
      </c>
      <c r="V27">
        <f t="shared" ca="1" si="16"/>
        <v>111.7</v>
      </c>
      <c r="W27">
        <f t="shared" ca="1" si="16"/>
        <v>113.2</v>
      </c>
    </row>
    <row r="28" spans="1:23">
      <c r="A28" t="s">
        <v>109</v>
      </c>
      <c r="B28">
        <f ca="1">INDIRECT("" &amp; B$10 &amp; "!"&amp;B$9&amp;35)</f>
        <v>194.53486713268575</v>
      </c>
      <c r="C28">
        <f t="shared" ref="C28:W28" ca="1" si="17">INDIRECT("" &amp; C$10 &amp; "!"&amp;C$9&amp;35)</f>
        <v>185.89793941298146</v>
      </c>
      <c r="D28">
        <f t="shared" ca="1" si="17"/>
        <v>187.47854558897311</v>
      </c>
      <c r="E28">
        <f t="shared" ca="1" si="17"/>
        <v>188.58402613615235</v>
      </c>
      <c r="F28">
        <f t="shared" ca="1" si="17"/>
        <v>198.39673985897744</v>
      </c>
      <c r="G28">
        <f t="shared" ca="1" si="17"/>
        <v>199.09867491760275</v>
      </c>
      <c r="H28">
        <f t="shared" ca="1" si="17"/>
        <v>196.98850450644935</v>
      </c>
      <c r="I28">
        <f t="shared" ca="1" si="17"/>
        <v>185.98132100645543</v>
      </c>
      <c r="J28">
        <f t="shared" ca="1" si="17"/>
        <v>187.39467475564544</v>
      </c>
      <c r="K28">
        <f t="shared" ca="1" si="17"/>
        <v>185.92153297053756</v>
      </c>
      <c r="L28">
        <f t="shared" ca="1" si="17"/>
        <v>182.58618340373346</v>
      </c>
      <c r="M28">
        <f t="shared" ca="1" si="17"/>
        <v>186.67984406742437</v>
      </c>
      <c r="N28">
        <f t="shared" ca="1" si="17"/>
        <v>186.00834302126788</v>
      </c>
      <c r="O28">
        <f t="shared" ca="1" si="17"/>
        <v>180.2466101347753</v>
      </c>
      <c r="P28">
        <f t="shared" ca="1" si="17"/>
        <v>173.2</v>
      </c>
      <c r="Q28">
        <f t="shared" ca="1" si="17"/>
        <v>172.7</v>
      </c>
      <c r="R28">
        <f t="shared" ca="1" si="17"/>
        <v>167</v>
      </c>
      <c r="S28">
        <f t="shared" ca="1" si="17"/>
        <v>163.19999999999999</v>
      </c>
      <c r="T28">
        <f t="shared" ca="1" si="17"/>
        <v>161.5</v>
      </c>
      <c r="U28">
        <f t="shared" ca="1" si="17"/>
        <v>151.5</v>
      </c>
      <c r="V28">
        <f t="shared" ca="1" si="17"/>
        <v>152.9</v>
      </c>
      <c r="W28">
        <f t="shared" ca="1" si="17"/>
        <v>147.4</v>
      </c>
    </row>
    <row r="29" spans="1:23">
      <c r="A29" t="s">
        <v>110</v>
      </c>
      <c r="B29">
        <f ca="1">INDIRECT("" &amp; B$10 &amp; "!"&amp;B$9&amp;36)</f>
        <v>155.70187780216483</v>
      </c>
      <c r="C29">
        <f t="shared" ref="C29:W29" ca="1" si="18">INDIRECT("" &amp; C$10 &amp; "!"&amp;C$9&amp;36)</f>
        <v>160.46818954124976</v>
      </c>
      <c r="D29">
        <f t="shared" ca="1" si="18"/>
        <v>149.78290958041825</v>
      </c>
      <c r="E29">
        <f t="shared" ca="1" si="18"/>
        <v>149.62971380949676</v>
      </c>
      <c r="F29">
        <f t="shared" ca="1" si="18"/>
        <v>183.39860540643807</v>
      </c>
      <c r="G29">
        <f t="shared" ca="1" si="18"/>
        <v>187.45218056618211</v>
      </c>
      <c r="H29">
        <f t="shared" ca="1" si="18"/>
        <v>171.72295363480251</v>
      </c>
      <c r="I29">
        <f t="shared" ca="1" si="18"/>
        <v>173.23104452608936</v>
      </c>
      <c r="J29">
        <f t="shared" ca="1" si="18"/>
        <v>166.9797537048633</v>
      </c>
      <c r="K29">
        <f t="shared" ca="1" si="18"/>
        <v>149.81415459303648</v>
      </c>
      <c r="L29">
        <f t="shared" ca="1" si="18"/>
        <v>153.04965611064921</v>
      </c>
      <c r="M29">
        <f t="shared" ca="1" si="18"/>
        <v>152.35014200537927</v>
      </c>
      <c r="N29">
        <f t="shared" ca="1" si="18"/>
        <v>149.84079415620903</v>
      </c>
      <c r="O29">
        <f t="shared" ca="1" si="18"/>
        <v>142.06669657544489</v>
      </c>
      <c r="P29">
        <f t="shared" ca="1" si="18"/>
        <v>132.30000000000001</v>
      </c>
      <c r="Q29">
        <f t="shared" ca="1" si="18"/>
        <v>131.9</v>
      </c>
      <c r="R29">
        <f t="shared" ca="1" si="18"/>
        <v>124.1</v>
      </c>
      <c r="S29">
        <f t="shared" ca="1" si="18"/>
        <v>129.6</v>
      </c>
      <c r="T29">
        <f t="shared" ca="1" si="18"/>
        <v>128.6</v>
      </c>
      <c r="U29">
        <f t="shared" ca="1" si="18"/>
        <v>128.19999999999999</v>
      </c>
      <c r="V29">
        <f t="shared" ca="1" si="18"/>
        <v>112.4</v>
      </c>
      <c r="W29">
        <f t="shared" ca="1" si="18"/>
        <v>104.7</v>
      </c>
    </row>
    <row r="30" spans="1:23">
      <c r="A30" t="s">
        <v>111</v>
      </c>
      <c r="B30">
        <f ca="1">INDIRECT("" &amp; B$10 &amp; "!"&amp;B$9&amp;37)</f>
        <v>101.64538466425259</v>
      </c>
      <c r="C30">
        <f t="shared" ref="C30:W30" ca="1" si="19">INDIRECT("" &amp; C$10 &amp; "!"&amp;C$9&amp;37)</f>
        <v>101.99528271817428</v>
      </c>
      <c r="D30">
        <f t="shared" ca="1" si="19"/>
        <v>104.91803278688525</v>
      </c>
      <c r="E30">
        <f t="shared" ca="1" si="19"/>
        <v>102.39344681940356</v>
      </c>
      <c r="F30">
        <f t="shared" ca="1" si="19"/>
        <v>113.12217194570135</v>
      </c>
      <c r="G30">
        <f t="shared" ca="1" si="19"/>
        <v>118.89035667107001</v>
      </c>
      <c r="H30">
        <f t="shared" ca="1" si="19"/>
        <v>120.10409021151665</v>
      </c>
      <c r="I30">
        <f t="shared" ca="1" si="19"/>
        <v>122.12497455729697</v>
      </c>
      <c r="J30">
        <f t="shared" ca="1" si="19"/>
        <v>129.46306895611883</v>
      </c>
      <c r="K30">
        <f t="shared" ca="1" si="19"/>
        <v>108.79912960696313</v>
      </c>
      <c r="L30">
        <f t="shared" ca="1" si="19"/>
        <v>108.66612333604999</v>
      </c>
      <c r="M30">
        <f t="shared" ca="1" si="19"/>
        <v>109.1181886380686</v>
      </c>
      <c r="N30">
        <f t="shared" ca="1" si="19"/>
        <v>103.30578512396696</v>
      </c>
      <c r="O30">
        <f t="shared" ca="1" si="19"/>
        <v>89.735625043142122</v>
      </c>
      <c r="P30">
        <f t="shared" ca="1" si="19"/>
        <v>83</v>
      </c>
      <c r="Q30">
        <f t="shared" ca="1" si="19"/>
        <v>76.2</v>
      </c>
      <c r="R30">
        <f t="shared" ca="1" si="19"/>
        <v>76.5</v>
      </c>
      <c r="S30">
        <f t="shared" ca="1" si="19"/>
        <v>62.6</v>
      </c>
      <c r="T30">
        <f t="shared" ca="1" si="19"/>
        <v>69.900000000000006</v>
      </c>
      <c r="U30">
        <f t="shared" ca="1" si="19"/>
        <v>70.7</v>
      </c>
      <c r="V30">
        <f t="shared" ca="1" si="19"/>
        <v>71.900000000000006</v>
      </c>
      <c r="W30">
        <f t="shared" ca="1" si="19"/>
        <v>72.5</v>
      </c>
    </row>
    <row r="31" spans="1:23">
      <c r="A31" t="s">
        <v>112</v>
      </c>
      <c r="B31">
        <f ca="1">INDIRECT("" &amp; B$10 &amp; "!"&amp;B$9&amp;38)</f>
        <v>168.70178285700092</v>
      </c>
      <c r="C31">
        <f t="shared" ref="C31:W31" ca="1" si="20">INDIRECT("" &amp; C$10 &amp; "!"&amp;C$9&amp;38)</f>
        <v>166.44321091299426</v>
      </c>
      <c r="D31">
        <f t="shared" ca="1" si="20"/>
        <v>166.2471808655402</v>
      </c>
      <c r="E31">
        <f t="shared" ca="1" si="20"/>
        <v>157.57161332520701</v>
      </c>
      <c r="F31">
        <f t="shared" ca="1" si="20"/>
        <v>165.07388612692444</v>
      </c>
      <c r="G31">
        <f t="shared" ca="1" si="20"/>
        <v>163.49185780311865</v>
      </c>
      <c r="H31">
        <f t="shared" ca="1" si="20"/>
        <v>160.54951325292839</v>
      </c>
      <c r="I31">
        <f t="shared" ca="1" si="20"/>
        <v>161.46967873627128</v>
      </c>
      <c r="J31">
        <f t="shared" ca="1" si="20"/>
        <v>161.17795312735461</v>
      </c>
      <c r="K31">
        <f t="shared" ca="1" si="20"/>
        <v>155.00165759563009</v>
      </c>
      <c r="L31">
        <f t="shared" ca="1" si="20"/>
        <v>155.22395969034696</v>
      </c>
      <c r="M31">
        <f t="shared" ca="1" si="20"/>
        <v>153.68463377041124</v>
      </c>
      <c r="N31">
        <f t="shared" ca="1" si="20"/>
        <v>150.29262197816493</v>
      </c>
      <c r="O31">
        <f t="shared" ca="1" si="20"/>
        <v>149.15351997801</v>
      </c>
      <c r="P31">
        <f t="shared" ca="1" si="20"/>
        <v>143.69999999999999</v>
      </c>
      <c r="Q31">
        <f t="shared" ca="1" si="20"/>
        <v>139.19999999999999</v>
      </c>
      <c r="R31">
        <f t="shared" ca="1" si="20"/>
        <v>135.30000000000001</v>
      </c>
      <c r="S31">
        <f t="shared" ca="1" si="20"/>
        <v>132.4</v>
      </c>
      <c r="T31">
        <f t="shared" ca="1" si="20"/>
        <v>132.80000000000001</v>
      </c>
      <c r="U31">
        <f t="shared" ca="1" si="20"/>
        <v>129.80000000000001</v>
      </c>
      <c r="V31">
        <f t="shared" ca="1" si="20"/>
        <v>127.3</v>
      </c>
      <c r="W31">
        <f t="shared" ca="1" si="20"/>
        <v>123.8</v>
      </c>
    </row>
    <row r="32" spans="1:23">
      <c r="A32" t="s">
        <v>113</v>
      </c>
      <c r="B32">
        <f ca="1">INDIRECT("" &amp; B$10 &amp; "!"&amp;B$9&amp;39)</f>
        <v>170.15862507693342</v>
      </c>
      <c r="C32">
        <f t="shared" ref="C32:W32" ca="1" si="21">INDIRECT("" &amp; C$10 &amp; "!"&amp;C$9&amp;39)</f>
        <v>169.83395744283035</v>
      </c>
      <c r="D32">
        <f t="shared" ca="1" si="21"/>
        <v>164.95629429025112</v>
      </c>
      <c r="E32">
        <f t="shared" ca="1" si="21"/>
        <v>161.62125004591513</v>
      </c>
      <c r="F32">
        <f t="shared" ca="1" si="21"/>
        <v>173.02661065885616</v>
      </c>
      <c r="G32">
        <f t="shared" ca="1" si="21"/>
        <v>174.98863879733182</v>
      </c>
      <c r="H32">
        <f t="shared" ca="1" si="21"/>
        <v>175.64310992854044</v>
      </c>
      <c r="I32">
        <f t="shared" ca="1" si="21"/>
        <v>174.8443363483108</v>
      </c>
      <c r="J32">
        <f t="shared" ca="1" si="21"/>
        <v>171.55170610263812</v>
      </c>
      <c r="K32">
        <f t="shared" ca="1" si="21"/>
        <v>165.6639178727701</v>
      </c>
      <c r="L32">
        <f t="shared" ca="1" si="21"/>
        <v>162.13342317349856</v>
      </c>
      <c r="M32">
        <f t="shared" ca="1" si="21"/>
        <v>165.33934438431029</v>
      </c>
      <c r="N32">
        <f t="shared" ca="1" si="21"/>
        <v>172.73367027061607</v>
      </c>
      <c r="O32">
        <f t="shared" ca="1" si="21"/>
        <v>168.72410405365</v>
      </c>
      <c r="P32">
        <f t="shared" ca="1" si="21"/>
        <v>164</v>
      </c>
      <c r="Q32">
        <f t="shared" ca="1" si="21"/>
        <v>157.4</v>
      </c>
      <c r="R32">
        <f t="shared" ca="1" si="21"/>
        <v>154.30000000000001</v>
      </c>
      <c r="S32">
        <f t="shared" ca="1" si="21"/>
        <v>153.30000000000001</v>
      </c>
      <c r="T32">
        <f t="shared" ca="1" si="21"/>
        <v>149.6</v>
      </c>
      <c r="U32">
        <f t="shared" ca="1" si="21"/>
        <v>146.4</v>
      </c>
      <c r="V32">
        <f t="shared" ca="1" si="21"/>
        <v>138</v>
      </c>
      <c r="W32">
        <f t="shared" ca="1" si="21"/>
        <v>138.9</v>
      </c>
    </row>
    <row r="33" spans="1:23">
      <c r="A33" t="s">
        <v>114</v>
      </c>
      <c r="B33">
        <f ca="1">INDIRECT("" &amp; B$10 &amp; "!"&amp;B$9&amp;40)</f>
        <v>141.70096729763949</v>
      </c>
      <c r="C33">
        <f t="shared" ref="C33:W33" ca="1" si="22">INDIRECT("" &amp; C$10 &amp; "!"&amp;C$9&amp;40)</f>
        <v>136.46903481369358</v>
      </c>
      <c r="D33">
        <f t="shared" ca="1" si="22"/>
        <v>137.35869480538119</v>
      </c>
      <c r="E33">
        <f t="shared" ca="1" si="22"/>
        <v>130.37162120215052</v>
      </c>
      <c r="F33">
        <f t="shared" ca="1" si="22"/>
        <v>136.4737697414557</v>
      </c>
      <c r="G33">
        <f t="shared" ca="1" si="22"/>
        <v>134.36644314646367</v>
      </c>
      <c r="H33">
        <f t="shared" ca="1" si="22"/>
        <v>132.03943235863449</v>
      </c>
      <c r="I33">
        <f t="shared" ca="1" si="22"/>
        <v>132.5719385106465</v>
      </c>
      <c r="J33">
        <f t="shared" ca="1" si="22"/>
        <v>133.06777383662907</v>
      </c>
      <c r="K33">
        <f t="shared" ca="1" si="22"/>
        <v>126.06160006630229</v>
      </c>
      <c r="L33">
        <f t="shared" ca="1" si="22"/>
        <v>125.34294003698932</v>
      </c>
      <c r="M33">
        <f t="shared" ca="1" si="22"/>
        <v>125.96510854580769</v>
      </c>
      <c r="N33">
        <f t="shared" ca="1" si="22"/>
        <v>124.43793327126144</v>
      </c>
      <c r="O33">
        <f t="shared" ca="1" si="22"/>
        <v>120.06184735753178</v>
      </c>
      <c r="P33">
        <f t="shared" ca="1" si="22"/>
        <v>115.6</v>
      </c>
      <c r="Q33">
        <f t="shared" ca="1" si="22"/>
        <v>113.7</v>
      </c>
      <c r="R33">
        <f t="shared" ca="1" si="22"/>
        <v>113.3</v>
      </c>
      <c r="S33">
        <f t="shared" ca="1" si="22"/>
        <v>110.4</v>
      </c>
      <c r="T33">
        <f t="shared" ca="1" si="22"/>
        <v>110.3</v>
      </c>
      <c r="U33">
        <f t="shared" ca="1" si="22"/>
        <v>109.9</v>
      </c>
      <c r="V33">
        <f t="shared" ca="1" si="22"/>
        <v>106.1</v>
      </c>
      <c r="W33">
        <f t="shared" ca="1" si="22"/>
        <v>98.4</v>
      </c>
    </row>
    <row r="34" spans="1:23">
      <c r="A34" t="s">
        <v>102</v>
      </c>
      <c r="B34">
        <f ca="1">INDIRECT("" &amp; B$10 &amp; "!"&amp;B$9&amp;43)</f>
        <v>150.0475281437314</v>
      </c>
      <c r="C34">
        <f t="shared" ref="C34:W34" ca="1" si="23">INDIRECT("" &amp; C$10 &amp; "!"&amp;C$9&amp;43)</f>
        <v>152.61512373483123</v>
      </c>
      <c r="D34">
        <f t="shared" ca="1" si="23"/>
        <v>151.8690958528677</v>
      </c>
      <c r="E34">
        <f t="shared" ca="1" si="23"/>
        <v>141.01388986815201</v>
      </c>
      <c r="F34">
        <f t="shared" ca="1" si="23"/>
        <v>150.58410052939291</v>
      </c>
      <c r="G34">
        <f t="shared" ca="1" si="23"/>
        <v>149.0550079970524</v>
      </c>
      <c r="H34">
        <f t="shared" ca="1" si="23"/>
        <v>150.9419112562752</v>
      </c>
      <c r="I34">
        <f t="shared" ca="1" si="23"/>
        <v>151.70605750704854</v>
      </c>
      <c r="J34">
        <f t="shared" ca="1" si="23"/>
        <v>145.4460913843746</v>
      </c>
      <c r="K34">
        <f t="shared" ca="1" si="23"/>
        <v>146.55913305292634</v>
      </c>
      <c r="L34">
        <f t="shared" ca="1" si="23"/>
        <v>144.75596437570047</v>
      </c>
      <c r="M34">
        <f t="shared" ca="1" si="23"/>
        <v>141.45460553586076</v>
      </c>
      <c r="N34">
        <f t="shared" ca="1" si="23"/>
        <v>141.32525205431551</v>
      </c>
      <c r="O34">
        <f t="shared" ca="1" si="23"/>
        <v>138.64797746531607</v>
      </c>
      <c r="P34">
        <f t="shared" ca="1" si="23"/>
        <v>137.69999999999999</v>
      </c>
      <c r="Q34">
        <f t="shared" ca="1" si="23"/>
        <v>136.1</v>
      </c>
      <c r="R34">
        <f t="shared" ca="1" si="23"/>
        <v>133.1</v>
      </c>
      <c r="S34">
        <f t="shared" ca="1" si="23"/>
        <v>131.30000000000001</v>
      </c>
      <c r="T34">
        <f t="shared" ca="1" si="23"/>
        <v>131.5</v>
      </c>
      <c r="U34">
        <f t="shared" ca="1" si="23"/>
        <v>122.7</v>
      </c>
      <c r="V34">
        <f t="shared" ca="1" si="23"/>
        <v>125.7</v>
      </c>
      <c r="W34">
        <f t="shared" ca="1" si="23"/>
        <v>125.4</v>
      </c>
    </row>
    <row r="35" spans="1:23">
      <c r="A35" t="s">
        <v>103</v>
      </c>
      <c r="B35">
        <f ca="1">INDIRECT("" &amp; B$10 &amp; "!"&amp;B$9&amp;44)</f>
        <v>96.096775105282489</v>
      </c>
      <c r="C35">
        <f t="shared" ref="C35:W35" ca="1" si="24">INDIRECT("" &amp; C$10 &amp; "!"&amp;C$9&amp;44)</f>
        <v>98.805860599045815</v>
      </c>
      <c r="D35">
        <f t="shared" ca="1" si="24"/>
        <v>100.78322967058281</v>
      </c>
      <c r="E35">
        <f t="shared" ca="1" si="24"/>
        <v>105.31409216406227</v>
      </c>
      <c r="F35">
        <f t="shared" ca="1" si="24"/>
        <v>124.82944813771881</v>
      </c>
      <c r="G35">
        <f t="shared" ca="1" si="24"/>
        <v>118.58279103398409</v>
      </c>
      <c r="H35">
        <f t="shared" ca="1" si="24"/>
        <v>124.09096156066028</v>
      </c>
      <c r="I35">
        <f t="shared" ca="1" si="24"/>
        <v>126.5458728789186</v>
      </c>
      <c r="J35">
        <f t="shared" ca="1" si="24"/>
        <v>126.65515256188831</v>
      </c>
      <c r="K35">
        <f t="shared" ca="1" si="24"/>
        <v>130.26864289022697</v>
      </c>
      <c r="L35">
        <f t="shared" ca="1" si="24"/>
        <v>127.30744748567793</v>
      </c>
      <c r="M35">
        <f t="shared" ca="1" si="24"/>
        <v>130.78733978550878</v>
      </c>
      <c r="N35">
        <f t="shared" ca="1" si="24"/>
        <v>124.42129629629628</v>
      </c>
      <c r="O35">
        <f t="shared" ca="1" si="24"/>
        <v>120.99562111085504</v>
      </c>
      <c r="P35">
        <f t="shared" ca="1" si="24"/>
        <v>114.7</v>
      </c>
      <c r="Q35">
        <f t="shared" ca="1" si="24"/>
        <v>114.1</v>
      </c>
      <c r="R35">
        <f t="shared" ca="1" si="24"/>
        <v>113.7</v>
      </c>
      <c r="S35">
        <f t="shared" ca="1" si="24"/>
        <v>113.7</v>
      </c>
      <c r="T35">
        <f t="shared" ca="1" si="24"/>
        <v>108.7</v>
      </c>
      <c r="U35">
        <f t="shared" ca="1" si="24"/>
        <v>106.1</v>
      </c>
      <c r="V35">
        <f t="shared" ca="1" si="24"/>
        <v>104.7</v>
      </c>
      <c r="W35">
        <f t="shared" ca="1" si="24"/>
        <v>108.5</v>
      </c>
    </row>
    <row r="36" spans="1:23">
      <c r="A36" t="s">
        <v>104</v>
      </c>
      <c r="B36">
        <f ca="1">INDIRECT("" &amp; B$10 &amp; "!"&amp;B$9&amp;45)</f>
        <v>130.51034277561013</v>
      </c>
      <c r="C36">
        <f t="shared" ref="C36:W36" ca="1" si="25">INDIRECT("" &amp; C$10 &amp; "!"&amp;C$9&amp;45)</f>
        <v>128.81767187617146</v>
      </c>
      <c r="D36">
        <f t="shared" ca="1" si="25"/>
        <v>132.60849944110029</v>
      </c>
      <c r="E36">
        <f t="shared" ca="1" si="25"/>
        <v>124.74128378990501</v>
      </c>
      <c r="F36">
        <f t="shared" ca="1" si="25"/>
        <v>134.40668029798246</v>
      </c>
      <c r="G36">
        <f t="shared" ca="1" si="25"/>
        <v>135.35031847133757</v>
      </c>
      <c r="H36">
        <f t="shared" ca="1" si="25"/>
        <v>131.12688540682299</v>
      </c>
      <c r="I36">
        <f t="shared" ca="1" si="25"/>
        <v>129.1837066127294</v>
      </c>
      <c r="J36">
        <f t="shared" ca="1" si="25"/>
        <v>122.68011160897959</v>
      </c>
      <c r="K36">
        <f t="shared" ca="1" si="25"/>
        <v>120.00607625702568</v>
      </c>
      <c r="L36">
        <f t="shared" ca="1" si="25"/>
        <v>118.04098259474138</v>
      </c>
      <c r="M36">
        <f t="shared" ca="1" si="25"/>
        <v>115.23966736225745</v>
      </c>
      <c r="N36">
        <f t="shared" ca="1" si="25"/>
        <v>103.41016735080517</v>
      </c>
      <c r="O36">
        <f t="shared" ca="1" si="25"/>
        <v>107.09461889500732</v>
      </c>
      <c r="P36">
        <f t="shared" ca="1" si="25"/>
        <v>104.2</v>
      </c>
      <c r="Q36">
        <f t="shared" ca="1" si="25"/>
        <v>99.5</v>
      </c>
      <c r="R36">
        <f t="shared" ca="1" si="25"/>
        <v>95.6</v>
      </c>
      <c r="S36">
        <f t="shared" ca="1" si="25"/>
        <v>87.9</v>
      </c>
      <c r="T36">
        <f t="shared" ca="1" si="25"/>
        <v>89.4</v>
      </c>
      <c r="U36">
        <f t="shared" ca="1" si="25"/>
        <v>86.7</v>
      </c>
      <c r="V36">
        <f t="shared" ca="1" si="25"/>
        <v>85.7</v>
      </c>
      <c r="W36">
        <f t="shared" ca="1" si="25"/>
        <v>88.4</v>
      </c>
    </row>
    <row r="37" spans="1:23">
      <c r="A37" t="s">
        <v>105</v>
      </c>
      <c r="B37">
        <f ca="1">INDIRECT("" &amp; B$10 &amp; "!"&amp;B$9&amp;46)</f>
        <v>114.27615809130944</v>
      </c>
      <c r="C37">
        <f t="shared" ref="C37:W37" ca="1" si="26">INDIRECT("" &amp; C$10 &amp; "!"&amp;C$9&amp;46)</f>
        <v>115.22680006744983</v>
      </c>
      <c r="D37">
        <f t="shared" ca="1" si="26"/>
        <v>115.51679325381927</v>
      </c>
      <c r="E37">
        <f t="shared" ca="1" si="26"/>
        <v>113.54703467551751</v>
      </c>
      <c r="F37">
        <f t="shared" ca="1" si="26"/>
        <v>112.47595086576884</v>
      </c>
      <c r="G37">
        <f t="shared" ca="1" si="26"/>
        <v>116.74898967220476</v>
      </c>
      <c r="H37">
        <f t="shared" ca="1" si="26"/>
        <v>117.90313803736622</v>
      </c>
      <c r="I37">
        <f t="shared" ca="1" si="26"/>
        <v>114.75508848221295</v>
      </c>
      <c r="J37">
        <f t="shared" ca="1" si="26"/>
        <v>109.04134484325307</v>
      </c>
      <c r="K37">
        <f t="shared" ca="1" si="26"/>
        <v>106.80826390796182</v>
      </c>
      <c r="L37">
        <f t="shared" ca="1" si="26"/>
        <v>104.66691294175594</v>
      </c>
      <c r="M37">
        <f t="shared" ca="1" si="26"/>
        <v>99.474649507289641</v>
      </c>
      <c r="N37">
        <f t="shared" ca="1" si="26"/>
        <v>100.15022533800702</v>
      </c>
      <c r="O37">
        <f t="shared" ca="1" si="26"/>
        <v>100.69225928256765</v>
      </c>
      <c r="P37">
        <f t="shared" ca="1" si="26"/>
        <v>95.1</v>
      </c>
      <c r="Q37">
        <f t="shared" ca="1" si="26"/>
        <v>95.5</v>
      </c>
      <c r="R37">
        <f t="shared" ca="1" si="26"/>
        <v>92.6</v>
      </c>
      <c r="S37">
        <f t="shared" ca="1" si="26"/>
        <v>93.4</v>
      </c>
      <c r="T37">
        <f t="shared" ca="1" si="26"/>
        <v>87.6</v>
      </c>
      <c r="U37">
        <f t="shared" ca="1" si="26"/>
        <v>98.7</v>
      </c>
      <c r="V37">
        <f t="shared" ca="1" si="26"/>
        <v>93.6</v>
      </c>
      <c r="W37">
        <f t="shared" ca="1" si="26"/>
        <v>92.2</v>
      </c>
    </row>
    <row r="38" spans="1:23">
      <c r="A38" t="s">
        <v>106</v>
      </c>
      <c r="B38">
        <f ca="1">INDIRECT("" &amp; B$10 &amp; "!"&amp;B$9&amp;47)</f>
        <v>116.1918133184866</v>
      </c>
      <c r="C38">
        <f t="shared" ref="C38:W38" ca="1" si="27">INDIRECT("" &amp; C$10 &amp; "!"&amp;C$9&amp;47)</f>
        <v>119.47431302270013</v>
      </c>
      <c r="D38">
        <f t="shared" ca="1" si="27"/>
        <v>124.18966245249746</v>
      </c>
      <c r="E38">
        <f t="shared" ca="1" si="27"/>
        <v>115.72364209385925</v>
      </c>
      <c r="F38">
        <f t="shared" ca="1" si="27"/>
        <v>121.31628165596725</v>
      </c>
      <c r="G38">
        <f t="shared" ca="1" si="27"/>
        <v>114.28861685376137</v>
      </c>
      <c r="H38">
        <f t="shared" ca="1" si="27"/>
        <v>117.66511485138385</v>
      </c>
      <c r="I38">
        <f t="shared" ca="1" si="27"/>
        <v>121.32163138874549</v>
      </c>
      <c r="J38">
        <f t="shared" ca="1" si="27"/>
        <v>122.44366288914941</v>
      </c>
      <c r="K38">
        <f t="shared" ca="1" si="27"/>
        <v>115.42194590907897</v>
      </c>
      <c r="L38">
        <f t="shared" ca="1" si="27"/>
        <v>108.85437408734899</v>
      </c>
      <c r="M38">
        <f t="shared" ca="1" si="27"/>
        <v>105.77992351297839</v>
      </c>
      <c r="N38">
        <f t="shared" ca="1" si="27"/>
        <v>98.497906919477956</v>
      </c>
      <c r="O38">
        <f t="shared" ca="1" si="27"/>
        <v>101.9396076702667</v>
      </c>
      <c r="P38">
        <f t="shared" ca="1" si="27"/>
        <v>91.3</v>
      </c>
      <c r="Q38">
        <f t="shared" ca="1" si="27"/>
        <v>92.1</v>
      </c>
      <c r="R38">
        <f t="shared" ca="1" si="27"/>
        <v>90.2</v>
      </c>
      <c r="S38">
        <f t="shared" ca="1" si="27"/>
        <v>88.7</v>
      </c>
      <c r="T38">
        <f t="shared" ca="1" si="27"/>
        <v>84.3</v>
      </c>
      <c r="U38">
        <f t="shared" ca="1" si="27"/>
        <v>82.5</v>
      </c>
      <c r="V38">
        <f t="shared" ca="1" si="27"/>
        <v>86.6</v>
      </c>
      <c r="W38">
        <f t="shared" ca="1" si="27"/>
        <v>91.2</v>
      </c>
    </row>
    <row r="39" spans="1:23">
      <c r="A39" t="s">
        <v>107</v>
      </c>
      <c r="B39">
        <f ca="1">INDIRECT("" &amp; B$10 &amp; "!"&amp;B$9&amp;48)</f>
        <v>197.2472281116402</v>
      </c>
      <c r="C39">
        <f t="shared" ref="C39:W39" ca="1" si="28">INDIRECT("" &amp; C$10 &amp; "!"&amp;C$9&amp;48)</f>
        <v>201.59151193633954</v>
      </c>
      <c r="D39">
        <f t="shared" ca="1" si="28"/>
        <v>206.87918255738649</v>
      </c>
      <c r="E39">
        <f t="shared" ca="1" si="28"/>
        <v>186.79781618012001</v>
      </c>
      <c r="F39">
        <f t="shared" ca="1" si="28"/>
        <v>184.69850954735082</v>
      </c>
      <c r="G39">
        <f t="shared" ca="1" si="28"/>
        <v>181.64542812430136</v>
      </c>
      <c r="H39">
        <f t="shared" ca="1" si="28"/>
        <v>183.35684062059238</v>
      </c>
      <c r="I39">
        <f t="shared" ca="1" si="28"/>
        <v>178.66697240694032</v>
      </c>
      <c r="J39">
        <f t="shared" ca="1" si="28"/>
        <v>173.52359533134282</v>
      </c>
      <c r="K39">
        <f t="shared" ca="1" si="28"/>
        <v>160.02827493446694</v>
      </c>
      <c r="L39">
        <f t="shared" ca="1" si="28"/>
        <v>157.12481478166612</v>
      </c>
      <c r="M39">
        <f t="shared" ca="1" si="28"/>
        <v>165.51416009179437</v>
      </c>
      <c r="N39">
        <f t="shared" ca="1" si="28"/>
        <v>159.7131346021082</v>
      </c>
      <c r="O39">
        <f t="shared" ca="1" si="28"/>
        <v>161.88834926105801</v>
      </c>
      <c r="P39">
        <f t="shared" ca="1" si="28"/>
        <v>156.69999999999999</v>
      </c>
      <c r="Q39">
        <f t="shared" ca="1" si="28"/>
        <v>152.30000000000001</v>
      </c>
      <c r="R39">
        <f t="shared" ca="1" si="28"/>
        <v>144.1</v>
      </c>
      <c r="S39">
        <f t="shared" ca="1" si="28"/>
        <v>143.6</v>
      </c>
      <c r="T39">
        <f t="shared" ca="1" si="28"/>
        <v>141.69999999999999</v>
      </c>
      <c r="U39">
        <f t="shared" ca="1" si="28"/>
        <v>141.4</v>
      </c>
      <c r="V39">
        <f t="shared" ca="1" si="28"/>
        <v>132.80000000000001</v>
      </c>
      <c r="W39">
        <f t="shared" ca="1" si="28"/>
        <v>132.30000000000001</v>
      </c>
    </row>
    <row r="40" spans="1:23">
      <c r="A40" s="9" t="s">
        <v>125</v>
      </c>
      <c r="B40">
        <f ca="1">INDIRECT("" &amp; B$10 &amp; "!"&amp;B$9&amp;50)</f>
        <v>194.42663437106694</v>
      </c>
      <c r="C40">
        <f t="shared" ref="C40:W40" ca="1" si="29">INDIRECT("" &amp; C$10 &amp; "!"&amp;C$9&amp;50)</f>
        <v>194.7744038222601</v>
      </c>
      <c r="D40">
        <f t="shared" ca="1" si="29"/>
        <v>193.32473444156813</v>
      </c>
      <c r="E40">
        <f t="shared" ca="1" si="29"/>
        <v>193.02117219773547</v>
      </c>
      <c r="F40">
        <f t="shared" ca="1" si="29"/>
        <v>204.19250866826195</v>
      </c>
      <c r="G40">
        <f t="shared" ca="1" si="29"/>
        <v>204.41021189088681</v>
      </c>
      <c r="H40">
        <f t="shared" ca="1" si="29"/>
        <v>201.46207453165499</v>
      </c>
      <c r="I40">
        <f t="shared" ca="1" si="29"/>
        <v>202.90856550554386</v>
      </c>
      <c r="J40">
        <f t="shared" ca="1" si="29"/>
        <v>203.46201357887787</v>
      </c>
      <c r="K40">
        <f t="shared" ca="1" si="29"/>
        <v>192.35562144924941</v>
      </c>
      <c r="L40">
        <f t="shared" ca="1" si="29"/>
        <v>190.69731544487465</v>
      </c>
      <c r="M40">
        <f t="shared" ca="1" si="29"/>
        <v>185.10894196137676</v>
      </c>
      <c r="N40">
        <f t="shared" ca="1" si="29"/>
        <v>189.90508037230612</v>
      </c>
      <c r="O40">
        <f t="shared" ca="1" si="29"/>
        <v>184.23956445236777</v>
      </c>
      <c r="P40">
        <f t="shared" ca="1" si="29"/>
        <v>182.3</v>
      </c>
      <c r="Q40">
        <f t="shared" ca="1" si="29"/>
        <v>173.2</v>
      </c>
      <c r="R40">
        <f t="shared" ca="1" si="29"/>
        <v>165.8</v>
      </c>
      <c r="S40">
        <f t="shared" ca="1" si="29"/>
        <v>153.69999999999999</v>
      </c>
      <c r="T40">
        <f t="shared" ca="1" si="29"/>
        <v>145.80000000000001</v>
      </c>
      <c r="U40">
        <f t="shared" ca="1" si="29"/>
        <v>143.80000000000001</v>
      </c>
      <c r="V40">
        <f t="shared" ca="1" si="29"/>
        <v>139.80000000000001</v>
      </c>
      <c r="W40">
        <f t="shared" ca="1" si="29"/>
        <v>137.30000000000001</v>
      </c>
    </row>
    <row r="41" spans="1:23">
      <c r="A41" s="15"/>
    </row>
    <row r="45" spans="1:23">
      <c r="B45">
        <f ca="1">B12-SUM(B15:B40)</f>
        <v>-4446.7420868944118</v>
      </c>
      <c r="C45">
        <f t="shared" ref="C45:W45" ca="1" si="30">C12-SUM(C15:C40)</f>
        <v>-4460.1705648059014</v>
      </c>
      <c r="D45">
        <f t="shared" ca="1" si="30"/>
        <v>-4451.5115571844744</v>
      </c>
      <c r="E45">
        <f t="shared" ca="1" si="30"/>
        <v>-4301.0774998467414</v>
      </c>
      <c r="F45">
        <f t="shared" ca="1" si="30"/>
        <v>-4561.6095154976638</v>
      </c>
      <c r="G45">
        <f t="shared" ca="1" si="30"/>
        <v>-4561.9555341212736</v>
      </c>
      <c r="H45">
        <f t="shared" ca="1" si="30"/>
        <v>-4535.0912131920113</v>
      </c>
      <c r="I45">
        <f t="shared" ca="1" si="30"/>
        <v>-4514.1882540147699</v>
      </c>
      <c r="J45">
        <f t="shared" ca="1" si="30"/>
        <v>-4455.7416077556563</v>
      </c>
      <c r="K45">
        <f t="shared" ca="1" si="30"/>
        <v>-4291.0226592843719</v>
      </c>
      <c r="L45">
        <f t="shared" ca="1" si="30"/>
        <v>-4254.9275406472998</v>
      </c>
      <c r="M45">
        <f t="shared" ca="1" si="30"/>
        <v>-4240.2749122905298</v>
      </c>
      <c r="N45">
        <f t="shared" ca="1" si="30"/>
        <v>-4163.6749604839106</v>
      </c>
      <c r="O45">
        <f t="shared" ca="1" si="30"/>
        <v>-4091.429724244299</v>
      </c>
      <c r="P45">
        <f t="shared" ca="1" si="30"/>
        <v>-3967.3999999999987</v>
      </c>
      <c r="Q45">
        <f t="shared" ca="1" si="30"/>
        <v>-3969.6</v>
      </c>
      <c r="R45">
        <f t="shared" ca="1" si="30"/>
        <v>-3769.5</v>
      </c>
      <c r="S45">
        <f t="shared" ca="1" si="30"/>
        <v>-3660.599999999999</v>
      </c>
      <c r="T45">
        <f t="shared" ca="1" si="30"/>
        <v>-3622.9999999999995</v>
      </c>
      <c r="U45">
        <f t="shared" ca="1" si="30"/>
        <v>-3532.9999999999995</v>
      </c>
      <c r="V45">
        <f t="shared" ca="1" si="30"/>
        <v>-3452.9</v>
      </c>
      <c r="W45">
        <f t="shared" ca="1" si="30"/>
        <v>-3390.5000000000005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A5" sqref="A5"/>
    </sheetView>
  </sheetViews>
  <sheetFormatPr baseColWidth="10" defaultColWidth="11.5" defaultRowHeight="10" x14ac:dyDescent="0"/>
  <cols>
    <col min="1" max="1" width="21.83203125" style="1" customWidth="1"/>
    <col min="2" max="2" width="9.83203125" style="2" customWidth="1"/>
    <col min="3" max="3" width="9.5" style="39" customWidth="1"/>
    <col min="4" max="4" width="10.83203125" style="2" customWidth="1"/>
    <col min="5" max="5" width="11.5" style="2" customWidth="1"/>
    <col min="6" max="8" width="9" style="2" customWidth="1"/>
    <col min="9" max="11" width="5.5" style="1" customWidth="1"/>
    <col min="12" max="16384" width="11.5" style="1"/>
  </cols>
  <sheetData>
    <row r="1" spans="1:10" s="5" customFormat="1" ht="12.75" customHeight="1">
      <c r="A1" s="7" t="s">
        <v>62</v>
      </c>
      <c r="B1" s="6"/>
      <c r="C1" s="36"/>
      <c r="D1" s="6"/>
      <c r="E1" s="6"/>
      <c r="H1" s="8" t="s">
        <v>80</v>
      </c>
    </row>
    <row r="2" spans="1:10" s="5" customFormat="1" ht="12.75" customHeight="1">
      <c r="A2" s="37">
        <v>2008</v>
      </c>
      <c r="B2" s="6"/>
      <c r="C2" s="36"/>
      <c r="D2" s="6"/>
      <c r="E2" s="6"/>
      <c r="H2" s="6"/>
    </row>
    <row r="3" spans="1:10" s="5" customFormat="1" ht="3.75" customHeight="1">
      <c r="A3" s="12"/>
      <c r="B3" s="13"/>
      <c r="C3" s="38"/>
      <c r="D3" s="13"/>
      <c r="E3" s="13"/>
      <c r="F3" s="13"/>
      <c r="G3" s="13"/>
      <c r="H3" s="13"/>
    </row>
    <row r="4" spans="1:10" ht="3.75" customHeight="1">
      <c r="A4" s="2"/>
      <c r="B4" s="22"/>
      <c r="D4" s="22"/>
      <c r="E4" s="22"/>
      <c r="F4" s="22"/>
    </row>
    <row r="5" spans="1:10" ht="12.75" customHeight="1">
      <c r="A5" s="1" t="s">
        <v>70</v>
      </c>
      <c r="B5" s="23" t="s">
        <v>31</v>
      </c>
      <c r="D5" s="23" t="s">
        <v>32</v>
      </c>
      <c r="E5" s="23" t="s">
        <v>33</v>
      </c>
      <c r="F5" s="23" t="s">
        <v>34</v>
      </c>
    </row>
    <row r="6" spans="1:10" ht="3.75" customHeight="1">
      <c r="B6" s="24"/>
      <c r="C6" s="40"/>
      <c r="D6" s="23"/>
      <c r="E6" s="18"/>
      <c r="F6" s="24"/>
      <c r="G6" s="14"/>
      <c r="H6" s="14"/>
    </row>
    <row r="7" spans="1:10" ht="12.75" customHeight="1">
      <c r="B7" s="18" t="s">
        <v>84</v>
      </c>
      <c r="C7" s="41" t="s">
        <v>30</v>
      </c>
      <c r="D7" s="18"/>
      <c r="E7" s="18"/>
      <c r="F7" s="18" t="s">
        <v>86</v>
      </c>
      <c r="G7" s="18" t="s">
        <v>4</v>
      </c>
      <c r="H7" s="2" t="s">
        <v>5</v>
      </c>
    </row>
    <row r="8" spans="1:10" ht="12.75" customHeight="1">
      <c r="B8" s="18" t="s">
        <v>85</v>
      </c>
      <c r="C8" s="41" t="s">
        <v>2</v>
      </c>
      <c r="D8" s="18"/>
      <c r="E8" s="18"/>
      <c r="F8" s="18" t="s">
        <v>87</v>
      </c>
      <c r="G8" s="18"/>
    </row>
    <row r="9" spans="1:10" ht="12.75" customHeight="1">
      <c r="B9" s="18"/>
      <c r="C9" s="41" t="s">
        <v>35</v>
      </c>
      <c r="D9" s="18"/>
      <c r="E9" s="18"/>
      <c r="F9" s="18" t="s">
        <v>85</v>
      </c>
      <c r="G9" s="18"/>
    </row>
    <row r="10" spans="1:10" ht="3.75" customHeight="1">
      <c r="A10" s="15"/>
      <c r="B10" s="20"/>
      <c r="C10" s="42"/>
      <c r="D10" s="21"/>
      <c r="E10" s="21"/>
      <c r="F10" s="21"/>
      <c r="G10" s="21"/>
      <c r="H10" s="16"/>
    </row>
    <row r="11" spans="1:10" ht="3.75" customHeight="1">
      <c r="D11" s="3"/>
      <c r="E11" s="3"/>
      <c r="F11" s="3"/>
      <c r="G11" s="3"/>
      <c r="H11" s="3"/>
    </row>
    <row r="12" spans="1:10" ht="12.75" customHeight="1">
      <c r="A12" s="9" t="s">
        <v>27</v>
      </c>
      <c r="B12" s="26">
        <v>15090</v>
      </c>
      <c r="C12" s="43">
        <v>3507</v>
      </c>
      <c r="D12" s="26">
        <v>3987</v>
      </c>
      <c r="E12" s="26">
        <v>1721</v>
      </c>
      <c r="F12" s="26">
        <v>195.96888497210853</v>
      </c>
      <c r="G12" s="26">
        <v>51.777862450881159</v>
      </c>
      <c r="H12" s="26">
        <v>22.350063024320661</v>
      </c>
      <c r="I12" s="29"/>
      <c r="J12" s="29"/>
    </row>
    <row r="13" spans="1:10" ht="12.75" customHeight="1">
      <c r="A13" s="10"/>
      <c r="B13" s="27"/>
      <c r="C13" s="44"/>
      <c r="D13" s="27"/>
      <c r="E13" s="27"/>
      <c r="F13" s="27"/>
      <c r="G13" s="27"/>
      <c r="H13" s="27"/>
      <c r="I13" s="29"/>
      <c r="J13" s="29"/>
    </row>
    <row r="14" spans="1:10" ht="12.75" customHeight="1">
      <c r="A14" s="9" t="s">
        <v>36</v>
      </c>
      <c r="B14" s="26">
        <v>3503</v>
      </c>
      <c r="C14" s="43">
        <v>552</v>
      </c>
      <c r="D14" s="26">
        <v>732</v>
      </c>
      <c r="E14" s="26">
        <v>527</v>
      </c>
      <c r="F14" s="26">
        <v>243.68746508688366</v>
      </c>
      <c r="G14" s="26">
        <v>50.92184540211214</v>
      </c>
      <c r="H14" s="26">
        <v>36.660946075017897</v>
      </c>
      <c r="I14" s="29"/>
      <c r="J14" s="29"/>
    </row>
    <row r="15" spans="1:10" ht="12.75" customHeight="1">
      <c r="A15" s="1" t="s">
        <v>39</v>
      </c>
      <c r="B15" s="27">
        <v>1569</v>
      </c>
      <c r="C15" s="44">
        <v>280</v>
      </c>
      <c r="D15" s="27">
        <v>347</v>
      </c>
      <c r="E15" s="27">
        <v>244</v>
      </c>
      <c r="F15" s="27">
        <v>227.88207647193812</v>
      </c>
      <c r="G15" s="27">
        <v>50.398394222920665</v>
      </c>
      <c r="H15" s="27">
        <v>35.438640318134418</v>
      </c>
      <c r="I15" s="29"/>
      <c r="J15" s="29"/>
    </row>
    <row r="16" spans="1:10" ht="12.75" customHeight="1">
      <c r="A16" s="1" t="s">
        <v>38</v>
      </c>
      <c r="B16" s="27">
        <v>462</v>
      </c>
      <c r="C16" s="44">
        <v>125</v>
      </c>
      <c r="D16" s="27">
        <v>126</v>
      </c>
      <c r="E16" s="27">
        <v>110</v>
      </c>
      <c r="F16" s="27">
        <v>152.37718300103893</v>
      </c>
      <c r="G16" s="27">
        <v>41.557413545737894</v>
      </c>
      <c r="H16" s="27">
        <v>36.280281666914036</v>
      </c>
      <c r="I16" s="29"/>
      <c r="J16" s="29"/>
    </row>
    <row r="17" spans="1:10" ht="12.75" customHeight="1">
      <c r="A17" s="1" t="s">
        <v>37</v>
      </c>
      <c r="B17" s="27">
        <v>1472</v>
      </c>
      <c r="C17" s="44">
        <v>147</v>
      </c>
      <c r="D17" s="27">
        <v>259</v>
      </c>
      <c r="E17" s="27">
        <v>173</v>
      </c>
      <c r="F17" s="27">
        <v>330.20179995872479</v>
      </c>
      <c r="G17" s="27">
        <v>58.099365617737583</v>
      </c>
      <c r="H17" s="27">
        <v>38.80768437014904</v>
      </c>
      <c r="I17" s="29"/>
      <c r="J17" s="29"/>
    </row>
    <row r="18" spans="1:10" ht="12.75" customHeight="1">
      <c r="B18" s="27"/>
      <c r="C18" s="44"/>
      <c r="D18" s="27"/>
      <c r="E18" s="27"/>
      <c r="F18" s="27"/>
      <c r="G18" s="27"/>
      <c r="H18" s="27"/>
      <c r="I18" s="29"/>
      <c r="J18" s="29"/>
    </row>
    <row r="19" spans="1:10" ht="12.75" customHeight="1">
      <c r="A19" s="9" t="s">
        <v>6</v>
      </c>
      <c r="B19" s="26">
        <v>3112</v>
      </c>
      <c r="C19" s="43">
        <v>821</v>
      </c>
      <c r="D19" s="26">
        <v>843</v>
      </c>
      <c r="E19" s="26">
        <v>352</v>
      </c>
      <c r="F19" s="26">
        <v>179.95221320405147</v>
      </c>
      <c r="G19" s="26">
        <v>48.746695286315997</v>
      </c>
      <c r="H19" s="26">
        <v>20.354491981949266</v>
      </c>
      <c r="I19" s="29"/>
      <c r="J19" s="29"/>
    </row>
    <row r="20" spans="1:10" ht="12.75" customHeight="1">
      <c r="A20" s="1" t="s">
        <v>7</v>
      </c>
      <c r="B20" s="27">
        <v>1910</v>
      </c>
      <c r="C20" s="44">
        <v>485</v>
      </c>
      <c r="D20" s="27">
        <v>530</v>
      </c>
      <c r="E20" s="27">
        <v>179</v>
      </c>
      <c r="F20" s="27">
        <v>197.08276237803568</v>
      </c>
      <c r="G20" s="27">
        <v>54.687886942596293</v>
      </c>
      <c r="H20" s="27">
        <v>18.470059929669315</v>
      </c>
      <c r="I20" s="29"/>
      <c r="J20" s="29"/>
    </row>
    <row r="21" spans="1:10" ht="12.75" customHeight="1">
      <c r="A21" s="1" t="s">
        <v>40</v>
      </c>
      <c r="B21" s="27">
        <v>380</v>
      </c>
      <c r="C21" s="44">
        <v>95</v>
      </c>
      <c r="D21" s="27">
        <v>102</v>
      </c>
      <c r="E21" s="27">
        <v>70</v>
      </c>
      <c r="F21" s="27">
        <v>141.71595647082515</v>
      </c>
      <c r="G21" s="27">
        <v>38.039546210589911</v>
      </c>
      <c r="H21" s="27">
        <v>26.105570928836215</v>
      </c>
      <c r="I21" s="29"/>
      <c r="J21" s="29"/>
    </row>
    <row r="22" spans="1:10" ht="12.75" customHeight="1">
      <c r="A22" s="1" t="s">
        <v>9</v>
      </c>
      <c r="B22" s="27">
        <v>398</v>
      </c>
      <c r="C22" s="44">
        <v>132</v>
      </c>
      <c r="D22" s="27">
        <v>112</v>
      </c>
      <c r="E22" s="27">
        <v>26</v>
      </c>
      <c r="F22" s="27">
        <v>158.12600815262735</v>
      </c>
      <c r="G22" s="27">
        <v>44.497771138427801</v>
      </c>
      <c r="H22" s="27">
        <v>10.329839728563597</v>
      </c>
      <c r="I22" s="29"/>
      <c r="J22" s="29"/>
    </row>
    <row r="23" spans="1:10" ht="12.75" customHeight="1">
      <c r="A23" s="1" t="s">
        <v>41</v>
      </c>
      <c r="B23" s="27">
        <v>321</v>
      </c>
      <c r="C23" s="44">
        <v>74</v>
      </c>
      <c r="D23" s="27">
        <v>81</v>
      </c>
      <c r="E23" s="27">
        <v>57</v>
      </c>
      <c r="F23" s="27">
        <v>188.45991263914331</v>
      </c>
      <c r="G23" s="27">
        <v>47.555305058475412</v>
      </c>
      <c r="H23" s="27">
        <v>33.464844300408622</v>
      </c>
      <c r="I23" s="29"/>
      <c r="J23" s="29"/>
    </row>
    <row r="24" spans="1:10" ht="12.75" customHeight="1">
      <c r="A24" s="11" t="s">
        <v>8</v>
      </c>
      <c r="B24" s="27">
        <v>103</v>
      </c>
      <c r="C24" s="44">
        <v>35</v>
      </c>
      <c r="D24" s="27">
        <v>18</v>
      </c>
      <c r="E24" s="27">
        <v>20</v>
      </c>
      <c r="F24" s="27">
        <v>147.05042544686196</v>
      </c>
      <c r="G24" s="27">
        <v>25.698132602364229</v>
      </c>
      <c r="H24" s="27">
        <v>28.553480669293588</v>
      </c>
      <c r="I24" s="29"/>
      <c r="J24" s="29"/>
    </row>
    <row r="25" spans="1:10" ht="12.75" customHeight="1">
      <c r="B25" s="27"/>
      <c r="C25" s="44"/>
      <c r="D25" s="27"/>
      <c r="E25" s="27"/>
      <c r="F25" s="27"/>
      <c r="G25" s="27"/>
      <c r="H25" s="27"/>
      <c r="I25" s="29"/>
      <c r="J25" s="29"/>
    </row>
    <row r="26" spans="1:10" ht="12.75" customHeight="1">
      <c r="A26" s="9" t="s">
        <v>10</v>
      </c>
      <c r="B26" s="26">
        <v>2110</v>
      </c>
      <c r="C26" s="43">
        <v>447</v>
      </c>
      <c r="D26" s="26">
        <v>556</v>
      </c>
      <c r="E26" s="26">
        <v>225</v>
      </c>
      <c r="F26" s="26">
        <v>201.0684261583352</v>
      </c>
      <c r="G26" s="26">
        <v>52.982959689115816</v>
      </c>
      <c r="H26" s="26">
        <v>21.440945917358018</v>
      </c>
      <c r="I26" s="29"/>
      <c r="J26" s="29"/>
    </row>
    <row r="27" spans="1:10" ht="12.75" customHeight="1">
      <c r="A27" s="1" t="s">
        <v>13</v>
      </c>
      <c r="B27" s="27">
        <v>684</v>
      </c>
      <c r="C27" s="44">
        <v>88</v>
      </c>
      <c r="D27" s="27">
        <v>157</v>
      </c>
      <c r="E27" s="27">
        <v>70</v>
      </c>
      <c r="F27" s="27">
        <v>367.66682075704966</v>
      </c>
      <c r="G27" s="27">
        <v>84.391360904761399</v>
      </c>
      <c r="H27" s="27">
        <v>37.626721422505078</v>
      </c>
      <c r="I27" s="29"/>
      <c r="J27" s="29"/>
    </row>
    <row r="28" spans="1:10" ht="12.75" customHeight="1">
      <c r="A28" s="1" t="s">
        <v>12</v>
      </c>
      <c r="B28" s="27">
        <v>549</v>
      </c>
      <c r="C28" s="44">
        <v>130</v>
      </c>
      <c r="D28" s="27">
        <v>137</v>
      </c>
      <c r="E28" s="27">
        <v>42</v>
      </c>
      <c r="F28" s="27">
        <v>202.08564161270968</v>
      </c>
      <c r="G28" s="27">
        <v>50.429385976213524</v>
      </c>
      <c r="H28" s="27">
        <v>15.460103729934074</v>
      </c>
      <c r="I28" s="29"/>
      <c r="J28" s="29"/>
    </row>
    <row r="29" spans="1:10" ht="12.75" customHeight="1">
      <c r="A29" s="1" t="s">
        <v>11</v>
      </c>
      <c r="B29" s="27">
        <v>877</v>
      </c>
      <c r="C29" s="44">
        <v>229</v>
      </c>
      <c r="D29" s="27">
        <v>262</v>
      </c>
      <c r="E29" s="27">
        <v>113</v>
      </c>
      <c r="F29" s="27">
        <v>148.21975733873708</v>
      </c>
      <c r="G29" s="27">
        <v>44.280018726053719</v>
      </c>
      <c r="H29" s="27">
        <v>19.097870671923932</v>
      </c>
      <c r="I29" s="29"/>
      <c r="J29" s="29"/>
    </row>
    <row r="30" spans="1:10" ht="12.75" customHeight="1">
      <c r="B30" s="27"/>
      <c r="C30" s="44"/>
      <c r="D30" s="27"/>
      <c r="E30" s="27"/>
      <c r="F30" s="27"/>
      <c r="G30" s="27"/>
      <c r="H30" s="27"/>
      <c r="I30" s="29"/>
      <c r="J30" s="29"/>
    </row>
    <row r="31" spans="1:10" ht="12.75" customHeight="1">
      <c r="A31" s="9" t="s">
        <v>14</v>
      </c>
      <c r="B31" s="26">
        <v>3039</v>
      </c>
      <c r="C31" s="43">
        <v>704</v>
      </c>
      <c r="D31" s="26">
        <v>761</v>
      </c>
      <c r="E31" s="26">
        <v>224</v>
      </c>
      <c r="F31" s="26">
        <v>227.99174458322673</v>
      </c>
      <c r="G31" s="26">
        <v>57.091713599156151</v>
      </c>
      <c r="H31" s="26">
        <v>16.804919640224675</v>
      </c>
      <c r="I31" s="29"/>
      <c r="J31" s="29"/>
    </row>
    <row r="32" spans="1:10" ht="12.75" customHeight="1">
      <c r="B32" s="27"/>
      <c r="C32" s="44"/>
      <c r="D32" s="27"/>
      <c r="E32" s="27"/>
      <c r="F32" s="27"/>
      <c r="G32" s="27"/>
      <c r="H32" s="27"/>
      <c r="I32" s="29"/>
      <c r="J32" s="29"/>
    </row>
    <row r="33" spans="1:10" ht="12.75" customHeight="1">
      <c r="A33" s="9" t="s">
        <v>15</v>
      </c>
      <c r="B33" s="26">
        <v>1655</v>
      </c>
      <c r="C33" s="43">
        <v>524</v>
      </c>
      <c r="D33" s="26">
        <v>541</v>
      </c>
      <c r="E33" s="26">
        <v>140</v>
      </c>
      <c r="F33" s="26">
        <v>152.49942409583045</v>
      </c>
      <c r="G33" s="26">
        <v>49.85026491591799</v>
      </c>
      <c r="H33" s="26">
        <v>12.9002533978346</v>
      </c>
      <c r="I33" s="29"/>
      <c r="J33" s="29"/>
    </row>
    <row r="34" spans="1:10" ht="12.75" customHeight="1">
      <c r="A34" s="1" t="s">
        <v>16</v>
      </c>
      <c r="B34" s="27">
        <v>53</v>
      </c>
      <c r="C34" s="44">
        <v>22</v>
      </c>
      <c r="D34" s="27">
        <v>15</v>
      </c>
      <c r="E34" s="27">
        <v>2</v>
      </c>
      <c r="F34" s="27">
        <v>137.8556937002549</v>
      </c>
      <c r="G34" s="27">
        <v>39.015762367996672</v>
      </c>
      <c r="H34" s="27">
        <v>5.2021016490662229</v>
      </c>
      <c r="I34" s="29"/>
      <c r="J34" s="29"/>
    </row>
    <row r="35" spans="1:10" ht="12.75" customHeight="1">
      <c r="A35" s="1" t="s">
        <v>18</v>
      </c>
      <c r="B35" s="27">
        <v>142</v>
      </c>
      <c r="C35" s="44">
        <v>46</v>
      </c>
      <c r="D35" s="27">
        <v>33</v>
      </c>
      <c r="E35" s="27">
        <v>13</v>
      </c>
      <c r="F35" s="27">
        <v>188.58402613615235</v>
      </c>
      <c r="G35" s="27">
        <v>43.825865228824142</v>
      </c>
      <c r="H35" s="27">
        <v>17.264734787112541</v>
      </c>
      <c r="I35" s="29"/>
      <c r="J35" s="29"/>
    </row>
    <row r="36" spans="1:10" ht="12.75" customHeight="1">
      <c r="A36" s="1" t="s">
        <v>57</v>
      </c>
      <c r="B36" s="27">
        <v>79</v>
      </c>
      <c r="C36" s="44">
        <v>28</v>
      </c>
      <c r="D36" s="27">
        <v>97</v>
      </c>
      <c r="E36" s="27">
        <v>6</v>
      </c>
      <c r="F36" s="27">
        <v>149.62971380949676</v>
      </c>
      <c r="G36" s="27">
        <v>183.72255999393906</v>
      </c>
      <c r="H36" s="27">
        <v>11.364282061480766</v>
      </c>
      <c r="I36" s="29"/>
      <c r="J36" s="29"/>
    </row>
    <row r="37" spans="1:10" ht="12.75" customHeight="1">
      <c r="A37" s="1" t="s">
        <v>58</v>
      </c>
      <c r="B37" s="27">
        <v>16</v>
      </c>
      <c r="C37" s="44">
        <v>7</v>
      </c>
      <c r="D37" s="27">
        <v>6</v>
      </c>
      <c r="E37" s="27">
        <v>1</v>
      </c>
      <c r="F37" s="27">
        <v>102.39344681940356</v>
      </c>
      <c r="G37" s="27">
        <v>38.397542557276331</v>
      </c>
      <c r="H37" s="27">
        <v>6.3995904262127228</v>
      </c>
      <c r="I37" s="29"/>
      <c r="J37" s="29"/>
    </row>
    <row r="38" spans="1:10" ht="12.75" customHeight="1">
      <c r="A38" s="1" t="s">
        <v>59</v>
      </c>
      <c r="B38" s="27">
        <v>742</v>
      </c>
      <c r="C38" s="44">
        <v>205</v>
      </c>
      <c r="D38" s="27">
        <v>217</v>
      </c>
      <c r="E38" s="27">
        <v>51</v>
      </c>
      <c r="F38" s="27">
        <v>157.57161332520701</v>
      </c>
      <c r="G38" s="27">
        <v>46.082264274352987</v>
      </c>
      <c r="H38" s="27">
        <v>10.830393907797246</v>
      </c>
      <c r="I38" s="29"/>
      <c r="J38" s="29"/>
    </row>
    <row r="39" spans="1:10" ht="12.75" customHeight="1">
      <c r="A39" s="1" t="s">
        <v>17</v>
      </c>
      <c r="B39" s="27">
        <v>308</v>
      </c>
      <c r="C39" s="44">
        <v>109</v>
      </c>
      <c r="D39" s="27">
        <v>86</v>
      </c>
      <c r="E39" s="27">
        <v>41</v>
      </c>
      <c r="F39" s="27">
        <v>161.62125004591513</v>
      </c>
      <c r="G39" s="27">
        <v>45.128011376456818</v>
      </c>
      <c r="H39" s="27">
        <v>21.514517051566624</v>
      </c>
      <c r="I39" s="29"/>
      <c r="J39" s="29"/>
    </row>
    <row r="40" spans="1:10" ht="12.75" customHeight="1">
      <c r="A40" s="1" t="s">
        <v>19</v>
      </c>
      <c r="B40" s="27">
        <v>315</v>
      </c>
      <c r="C40" s="44">
        <v>107</v>
      </c>
      <c r="D40" s="27">
        <v>87</v>
      </c>
      <c r="E40" s="27">
        <v>26</v>
      </c>
      <c r="F40" s="27">
        <v>130.37162120215052</v>
      </c>
      <c r="G40" s="27">
        <v>36.007400141546334</v>
      </c>
      <c r="H40" s="27">
        <v>10.760832226209249</v>
      </c>
      <c r="I40" s="29"/>
      <c r="J40" s="29"/>
    </row>
    <row r="41" spans="1:10" ht="12.75" customHeight="1">
      <c r="B41" s="27"/>
      <c r="C41" s="44"/>
      <c r="D41" s="27"/>
      <c r="E41" s="27"/>
      <c r="F41" s="27"/>
      <c r="G41" s="27"/>
      <c r="H41" s="27"/>
      <c r="I41" s="29"/>
      <c r="J41" s="29"/>
    </row>
    <row r="42" spans="1:10" ht="12.75" customHeight="1">
      <c r="A42" s="9" t="s">
        <v>20</v>
      </c>
      <c r="B42" s="26">
        <v>1029</v>
      </c>
      <c r="C42" s="43">
        <v>338</v>
      </c>
      <c r="D42" s="26">
        <v>352</v>
      </c>
      <c r="E42" s="26">
        <v>68</v>
      </c>
      <c r="F42" s="26">
        <v>140.35059004533775</v>
      </c>
      <c r="G42" s="26">
        <v>48.011086196267136</v>
      </c>
      <c r="H42" s="26">
        <v>9.2748689242788789</v>
      </c>
      <c r="I42" s="29"/>
      <c r="J42" s="29"/>
    </row>
    <row r="43" spans="1:10" ht="12.75" customHeight="1">
      <c r="A43" s="1" t="s">
        <v>21</v>
      </c>
      <c r="B43" s="27">
        <v>520</v>
      </c>
      <c r="C43" s="44">
        <v>169</v>
      </c>
      <c r="D43" s="27">
        <v>187</v>
      </c>
      <c r="E43" s="27">
        <v>33</v>
      </c>
      <c r="F43" s="27">
        <v>141.01388986815201</v>
      </c>
      <c r="G43" s="27">
        <v>50.710764241046974</v>
      </c>
      <c r="H43" s="27">
        <v>8.9489583954788774</v>
      </c>
      <c r="I43" s="29"/>
      <c r="J43" s="29"/>
    </row>
    <row r="44" spans="1:10" ht="12.75" customHeight="1">
      <c r="A44" s="1" t="s">
        <v>25</v>
      </c>
      <c r="B44" s="27">
        <v>37</v>
      </c>
      <c r="C44" s="44">
        <v>17</v>
      </c>
      <c r="D44" s="27">
        <v>12</v>
      </c>
      <c r="E44" s="27">
        <v>4</v>
      </c>
      <c r="F44" s="27">
        <v>105.31409216406227</v>
      </c>
      <c r="G44" s="27">
        <v>34.155921782939117</v>
      </c>
      <c r="H44" s="27">
        <v>11.385307260979706</v>
      </c>
      <c r="I44" s="29"/>
      <c r="J44" s="29"/>
    </row>
    <row r="45" spans="1:10" ht="12.75" customHeight="1">
      <c r="A45" s="1" t="s">
        <v>24</v>
      </c>
      <c r="B45" s="27">
        <v>179</v>
      </c>
      <c r="C45" s="44">
        <v>66</v>
      </c>
      <c r="D45" s="27">
        <v>64</v>
      </c>
      <c r="E45" s="27">
        <v>12</v>
      </c>
      <c r="F45" s="27">
        <v>124.74128378990501</v>
      </c>
      <c r="G45" s="27">
        <v>44.600235544993971</v>
      </c>
      <c r="H45" s="27">
        <v>8.3625441646863692</v>
      </c>
      <c r="I45" s="29"/>
      <c r="J45" s="29"/>
    </row>
    <row r="46" spans="1:10" ht="12.75" customHeight="1">
      <c r="A46" s="1" t="s">
        <v>23</v>
      </c>
      <c r="B46" s="27">
        <v>39</v>
      </c>
      <c r="C46" s="44">
        <v>19</v>
      </c>
      <c r="D46" s="27">
        <v>14</v>
      </c>
      <c r="E46" s="27">
        <v>3</v>
      </c>
      <c r="F46" s="27">
        <v>113.54703467551751</v>
      </c>
      <c r="G46" s="27">
        <v>40.760473986083213</v>
      </c>
      <c r="H46" s="27">
        <v>8.7343872827321167</v>
      </c>
      <c r="I46" s="29"/>
      <c r="J46" s="29"/>
    </row>
    <row r="47" spans="1:10" ht="12.75" customHeight="1">
      <c r="A47" s="1" t="s">
        <v>22</v>
      </c>
      <c r="B47" s="27">
        <v>47</v>
      </c>
      <c r="C47" s="44">
        <v>12</v>
      </c>
      <c r="D47" s="27">
        <v>18</v>
      </c>
      <c r="E47" s="27">
        <v>2</v>
      </c>
      <c r="F47" s="27">
        <v>115.72364209385925</v>
      </c>
      <c r="G47" s="27">
        <v>44.319692716797164</v>
      </c>
      <c r="H47" s="27">
        <v>4.9244103018663514</v>
      </c>
      <c r="I47" s="29"/>
      <c r="J47" s="29"/>
    </row>
    <row r="48" spans="1:10" ht="12.75" customHeight="1">
      <c r="A48" s="1" t="s">
        <v>26</v>
      </c>
      <c r="B48" s="27">
        <v>207</v>
      </c>
      <c r="C48" s="44">
        <v>55</v>
      </c>
      <c r="D48" s="27">
        <v>57</v>
      </c>
      <c r="E48" s="27">
        <v>14</v>
      </c>
      <c r="F48" s="27">
        <v>186.79781618012001</v>
      </c>
      <c r="G48" s="27">
        <v>51.437079817714206</v>
      </c>
      <c r="H48" s="27">
        <v>12.633668727157875</v>
      </c>
      <c r="I48" s="29"/>
      <c r="J48" s="29"/>
    </row>
    <row r="49" spans="1:10" ht="12.75" customHeight="1">
      <c r="B49" s="27"/>
      <c r="C49" s="44"/>
      <c r="D49" s="27"/>
      <c r="E49" s="27"/>
      <c r="F49" s="27"/>
      <c r="G49" s="27"/>
      <c r="H49" s="27"/>
      <c r="I49" s="29"/>
      <c r="J49" s="29"/>
    </row>
    <row r="50" spans="1:10" ht="12.75" customHeight="1">
      <c r="A50" s="9" t="s">
        <v>42</v>
      </c>
      <c r="B50" s="26">
        <v>642</v>
      </c>
      <c r="C50" s="43">
        <v>121</v>
      </c>
      <c r="D50" s="26">
        <v>202</v>
      </c>
      <c r="E50" s="26">
        <v>185</v>
      </c>
      <c r="F50" s="26">
        <v>193.02117219773547</v>
      </c>
      <c r="G50" s="26">
        <v>60.732518355050722</v>
      </c>
      <c r="H50" s="26">
        <v>55.621365820219722</v>
      </c>
      <c r="I50" s="29"/>
      <c r="J50" s="29"/>
    </row>
    <row r="51" spans="1:10" ht="3.75" customHeight="1">
      <c r="A51" s="15"/>
      <c r="B51" s="17"/>
      <c r="C51" s="45"/>
      <c r="D51" s="17"/>
      <c r="E51" s="17"/>
      <c r="F51" s="17"/>
      <c r="G51" s="17"/>
      <c r="H51" s="17"/>
    </row>
    <row r="52" spans="1:10" s="47" customFormat="1" ht="12.75" customHeight="1">
      <c r="A52" s="46" t="s">
        <v>88</v>
      </c>
      <c r="B52" s="46"/>
      <c r="C52" s="39"/>
      <c r="D52" s="46"/>
      <c r="E52" s="46"/>
      <c r="F52" s="46"/>
      <c r="G52" s="46"/>
    </row>
    <row r="53" spans="1:10" ht="12.75" customHeight="1">
      <c r="A53" s="46" t="s">
        <v>89</v>
      </c>
      <c r="H53" s="1"/>
    </row>
    <row r="54" spans="1:10" ht="12.75" customHeight="1">
      <c r="A54" s="2" t="s">
        <v>90</v>
      </c>
      <c r="H54" s="1"/>
    </row>
    <row r="55" spans="1:10" s="47" customFormat="1" ht="12.75" customHeight="1">
      <c r="A55" s="2" t="s">
        <v>91</v>
      </c>
      <c r="B55" s="46"/>
      <c r="C55" s="39"/>
      <c r="D55" s="46"/>
      <c r="E55" s="46"/>
      <c r="F55" s="46"/>
      <c r="G55" s="46"/>
    </row>
    <row r="56" spans="1:10" ht="12.75" customHeight="1">
      <c r="A56" s="2" t="s">
        <v>92</v>
      </c>
      <c r="H56" s="1"/>
    </row>
    <row r="57" spans="1:10" ht="12.75" customHeight="1">
      <c r="A57" s="2"/>
      <c r="B57" s="4"/>
      <c r="C57" s="48"/>
      <c r="D57" s="4"/>
      <c r="E57" s="4"/>
      <c r="F57" s="4"/>
      <c r="G57" s="4"/>
      <c r="H57" s="4"/>
    </row>
    <row r="58" spans="1:10" ht="12.75" customHeight="1">
      <c r="A58" s="2" t="s">
        <v>56</v>
      </c>
      <c r="B58" s="4"/>
      <c r="C58" s="48"/>
      <c r="D58" s="4"/>
      <c r="E58" s="4"/>
      <c r="F58" s="4"/>
      <c r="G58" s="4"/>
      <c r="H58" s="4"/>
    </row>
    <row r="59" spans="1:10" ht="12.75" customHeight="1">
      <c r="A59" s="1" t="s">
        <v>63</v>
      </c>
      <c r="B59" s="4"/>
      <c r="C59" s="48"/>
      <c r="D59" s="4"/>
      <c r="E59" s="4"/>
      <c r="F59" s="4"/>
      <c r="G59" s="4"/>
      <c r="H59" s="4"/>
    </row>
    <row r="60" spans="1:10" ht="12.75" customHeight="1">
      <c r="A60" s="30" t="s">
        <v>74</v>
      </c>
      <c r="B60" s="4"/>
      <c r="C60" s="48"/>
      <c r="D60" s="4"/>
      <c r="E60" s="4"/>
      <c r="F60" s="4"/>
      <c r="G60" s="4"/>
      <c r="H60" s="4"/>
    </row>
    <row r="61" spans="1:10" ht="12.75" customHeight="1">
      <c r="B61" s="4"/>
      <c r="C61" s="48"/>
      <c r="D61" s="4"/>
      <c r="E61" s="4"/>
      <c r="F61" s="4"/>
      <c r="G61" s="4"/>
      <c r="H61" s="4"/>
    </row>
    <row r="62" spans="1:10" ht="12.75" customHeight="1">
      <c r="B62" s="4"/>
      <c r="C62" s="48"/>
      <c r="D62" s="4"/>
      <c r="E62" s="4"/>
      <c r="F62" s="4"/>
      <c r="G62" s="4"/>
      <c r="H62" s="4"/>
    </row>
    <row r="63" spans="1:10" ht="12.75" customHeight="1">
      <c r="B63" s="4"/>
      <c r="C63" s="48"/>
      <c r="D63" s="4"/>
      <c r="E63" s="4"/>
      <c r="F63" s="4"/>
      <c r="G63" s="4"/>
      <c r="H63" s="4"/>
    </row>
    <row r="64" spans="1:10" ht="12.75" customHeight="1">
      <c r="B64" s="4"/>
      <c r="C64" s="48"/>
      <c r="D64" s="4"/>
      <c r="E64" s="4"/>
      <c r="F64" s="4"/>
      <c r="G64" s="4"/>
      <c r="H64" s="4"/>
    </row>
    <row r="65" spans="2:8" ht="12.75" customHeight="1">
      <c r="B65" s="4"/>
      <c r="C65" s="48"/>
      <c r="D65" s="4"/>
      <c r="E65" s="4"/>
      <c r="F65" s="4"/>
      <c r="G65" s="4"/>
      <c r="H65" s="4"/>
    </row>
    <row r="66" spans="2:8" ht="12.75" customHeight="1">
      <c r="B66" s="4"/>
      <c r="C66" s="48"/>
      <c r="D66" s="4"/>
      <c r="E66" s="4"/>
      <c r="F66" s="4"/>
      <c r="G66" s="4"/>
      <c r="H66" s="4"/>
    </row>
    <row r="67" spans="2:8" ht="12.75" customHeight="1">
      <c r="B67" s="4"/>
      <c r="C67" s="48"/>
      <c r="D67" s="4"/>
      <c r="E67" s="4"/>
      <c r="F67" s="4"/>
      <c r="G67" s="4"/>
      <c r="H67" s="4"/>
    </row>
    <row r="68" spans="2:8" ht="12.75" customHeight="1">
      <c r="B68" s="4"/>
      <c r="C68" s="48"/>
      <c r="D68" s="4"/>
      <c r="E68" s="4"/>
      <c r="F68" s="4"/>
      <c r="G68" s="4"/>
      <c r="H68" s="4"/>
    </row>
    <row r="69" spans="2:8" ht="12.75" customHeight="1">
      <c r="B69" s="4"/>
      <c r="C69" s="48"/>
      <c r="D69" s="4"/>
      <c r="E69" s="4"/>
      <c r="F69" s="4"/>
      <c r="G69" s="4"/>
      <c r="H69" s="4"/>
    </row>
    <row r="70" spans="2:8" ht="12.75" customHeight="1">
      <c r="B70" s="4"/>
      <c r="C70" s="48"/>
      <c r="D70" s="4"/>
      <c r="E70" s="4"/>
      <c r="F70" s="4"/>
      <c r="G70" s="4"/>
      <c r="H70" s="4"/>
    </row>
    <row r="71" spans="2:8" ht="12.75" customHeight="1">
      <c r="B71" s="4"/>
      <c r="C71" s="48"/>
      <c r="D71" s="4"/>
      <c r="E71" s="4"/>
      <c r="F71" s="4"/>
      <c r="G71" s="4"/>
      <c r="H71" s="4"/>
    </row>
    <row r="72" spans="2:8" ht="12.75" customHeight="1">
      <c r="B72" s="4"/>
      <c r="C72" s="48"/>
      <c r="D72" s="4"/>
      <c r="E72" s="4"/>
      <c r="F72" s="4"/>
      <c r="G72" s="4"/>
      <c r="H72" s="4"/>
    </row>
    <row r="73" spans="2:8" ht="12.75" customHeight="1">
      <c r="B73" s="4"/>
      <c r="C73" s="48"/>
      <c r="D73" s="4"/>
      <c r="E73" s="4"/>
      <c r="F73" s="4"/>
      <c r="G73" s="4"/>
      <c r="H73" s="4"/>
    </row>
    <row r="74" spans="2:8" ht="12.75" customHeight="1">
      <c r="B74" s="4"/>
      <c r="C74" s="48"/>
      <c r="D74" s="4"/>
      <c r="E74" s="4"/>
      <c r="F74" s="4"/>
      <c r="G74" s="4"/>
      <c r="H74" s="4"/>
    </row>
    <row r="75" spans="2:8" ht="12.75" customHeight="1">
      <c r="B75" s="4"/>
      <c r="C75" s="48"/>
      <c r="D75" s="4"/>
      <c r="E75" s="4"/>
      <c r="F75" s="4"/>
      <c r="G75" s="4"/>
      <c r="H75" s="4"/>
    </row>
    <row r="76" spans="2:8" ht="12.75" customHeight="1">
      <c r="B76" s="4"/>
      <c r="C76" s="48"/>
      <c r="D76" s="4"/>
      <c r="E76" s="4"/>
      <c r="F76" s="4"/>
      <c r="G76" s="4"/>
      <c r="H76" s="4"/>
    </row>
    <row r="77" spans="2:8" ht="12.75" customHeight="1">
      <c r="B77" s="4"/>
      <c r="C77" s="48"/>
      <c r="D77" s="4"/>
      <c r="E77" s="4"/>
      <c r="F77" s="4"/>
      <c r="G77" s="4"/>
      <c r="H77" s="4"/>
    </row>
    <row r="78" spans="2:8" ht="12.75" customHeight="1">
      <c r="B78" s="4"/>
      <c r="C78" s="48"/>
      <c r="D78" s="4"/>
      <c r="E78" s="4"/>
      <c r="F78" s="4"/>
      <c r="G78" s="4"/>
      <c r="H78" s="4"/>
    </row>
    <row r="79" spans="2:8" ht="12.75" customHeight="1">
      <c r="B79" s="4"/>
      <c r="C79" s="48"/>
      <c r="D79" s="4"/>
      <c r="E79" s="4"/>
      <c r="F79" s="4"/>
      <c r="G79" s="4"/>
      <c r="H79" s="4"/>
    </row>
    <row r="80" spans="2:8" ht="12.75" customHeight="1">
      <c r="B80" s="4"/>
      <c r="C80" s="48"/>
      <c r="D80" s="4"/>
      <c r="E80" s="4"/>
      <c r="F80" s="4"/>
      <c r="G80" s="4"/>
      <c r="H80" s="4"/>
    </row>
    <row r="81" spans="2:8" ht="12.75" customHeight="1">
      <c r="B81" s="4"/>
      <c r="C81" s="48"/>
      <c r="D81" s="4"/>
      <c r="E81" s="4"/>
      <c r="F81" s="4"/>
      <c r="G81" s="4"/>
      <c r="H81" s="4"/>
    </row>
    <row r="82" spans="2:8" ht="12.75" customHeight="1">
      <c r="B82" s="4"/>
      <c r="C82" s="48"/>
      <c r="D82" s="4"/>
      <c r="E82" s="4"/>
      <c r="F82" s="4"/>
      <c r="G82" s="4"/>
      <c r="H82" s="4"/>
    </row>
    <row r="83" spans="2:8" ht="12.75" customHeight="1">
      <c r="B83" s="4"/>
      <c r="C83" s="48"/>
      <c r="D83" s="4"/>
      <c r="E83" s="4"/>
      <c r="F83" s="4"/>
      <c r="G83" s="4"/>
      <c r="H83" s="4"/>
    </row>
    <row r="84" spans="2:8" ht="12.75" customHeight="1">
      <c r="B84" s="4"/>
      <c r="C84" s="48"/>
      <c r="D84" s="4"/>
      <c r="E84" s="4"/>
      <c r="F84" s="4"/>
      <c r="G84" s="4"/>
      <c r="H84" s="4"/>
    </row>
    <row r="85" spans="2:8" ht="12.75" customHeight="1">
      <c r="B85" s="4"/>
      <c r="C85" s="48"/>
      <c r="D85" s="4"/>
      <c r="E85" s="4"/>
      <c r="F85" s="4"/>
      <c r="G85" s="4"/>
      <c r="H85" s="4"/>
    </row>
    <row r="86" spans="2:8" ht="12.75" customHeight="1">
      <c r="B86" s="4"/>
      <c r="C86" s="48"/>
      <c r="D86" s="4"/>
      <c r="E86" s="4"/>
      <c r="F86" s="4"/>
      <c r="G86" s="4"/>
      <c r="H86" s="4"/>
    </row>
    <row r="87" spans="2:8" ht="12.75" customHeight="1">
      <c r="B87" s="4"/>
      <c r="C87" s="48"/>
      <c r="D87" s="4"/>
      <c r="E87" s="4"/>
      <c r="F87" s="4"/>
      <c r="G87" s="4"/>
      <c r="H87" s="4"/>
    </row>
  </sheetData>
  <phoneticPr fontId="4" type="noConversion"/>
  <pageMargins left="0.78740157499999996" right="0.78740157499999996" top="0.984251969" bottom="0.984251969" header="0.4921259845" footer="0.4921259845"/>
  <pageSetup paperSize="9" scale="94" orientation="portrait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/>
    </sheetView>
  </sheetViews>
  <sheetFormatPr baseColWidth="10" defaultColWidth="11.5" defaultRowHeight="10" x14ac:dyDescent="0"/>
  <cols>
    <col min="1" max="1" width="21.83203125" style="1" customWidth="1"/>
    <col min="2" max="2" width="9.83203125" style="2" customWidth="1"/>
    <col min="3" max="3" width="9.5" style="39" customWidth="1"/>
    <col min="4" max="4" width="10.83203125" style="2" customWidth="1"/>
    <col min="5" max="5" width="11.5" style="2" customWidth="1"/>
    <col min="6" max="8" width="9" style="2" customWidth="1"/>
    <col min="9" max="11" width="5.5" style="1" customWidth="1"/>
    <col min="12" max="16384" width="11.5" style="1"/>
  </cols>
  <sheetData>
    <row r="1" spans="1:10" s="5" customFormat="1" ht="12.75" customHeight="1">
      <c r="A1" s="7" t="s">
        <v>62</v>
      </c>
      <c r="B1" s="6"/>
      <c r="C1" s="36"/>
      <c r="D1" s="6"/>
      <c r="E1" s="6"/>
      <c r="H1" s="8" t="s">
        <v>80</v>
      </c>
    </row>
    <row r="2" spans="1:10" s="5" customFormat="1" ht="12.75" customHeight="1">
      <c r="A2" s="37">
        <v>2007</v>
      </c>
      <c r="B2" s="6"/>
      <c r="C2" s="36"/>
      <c r="D2" s="6"/>
      <c r="E2" s="6"/>
      <c r="H2" s="6"/>
    </row>
    <row r="3" spans="1:10" s="5" customFormat="1" ht="3.75" customHeight="1">
      <c r="A3" s="12"/>
      <c r="B3" s="13"/>
      <c r="C3" s="38"/>
      <c r="D3" s="13"/>
      <c r="E3" s="13"/>
      <c r="F3" s="13"/>
      <c r="G3" s="13"/>
      <c r="H3" s="13"/>
    </row>
    <row r="4" spans="1:10" ht="3.75" customHeight="1">
      <c r="A4" s="2"/>
      <c r="B4" s="22"/>
      <c r="D4" s="22"/>
      <c r="E4" s="22"/>
      <c r="F4" s="22"/>
    </row>
    <row r="5" spans="1:10" ht="12.75" customHeight="1">
      <c r="B5" s="23" t="s">
        <v>31</v>
      </c>
      <c r="D5" s="23" t="s">
        <v>32</v>
      </c>
      <c r="E5" s="23" t="s">
        <v>33</v>
      </c>
      <c r="F5" s="23" t="s">
        <v>34</v>
      </c>
    </row>
    <row r="6" spans="1:10" ht="3.75" customHeight="1">
      <c r="B6" s="24"/>
      <c r="C6" s="40"/>
      <c r="D6" s="23"/>
      <c r="E6" s="18"/>
      <c r="F6" s="24"/>
      <c r="G6" s="14"/>
      <c r="H6" s="14"/>
    </row>
    <row r="7" spans="1:10" ht="12.75" customHeight="1">
      <c r="B7" s="18" t="s">
        <v>0</v>
      </c>
      <c r="C7" s="41" t="s">
        <v>30</v>
      </c>
      <c r="D7" s="18"/>
      <c r="E7" s="18"/>
      <c r="F7" s="18" t="s">
        <v>3</v>
      </c>
      <c r="G7" s="18" t="s">
        <v>4</v>
      </c>
      <c r="H7" s="2" t="s">
        <v>5</v>
      </c>
    </row>
    <row r="8" spans="1:10" ht="12.75" customHeight="1">
      <c r="B8" s="18" t="s">
        <v>1</v>
      </c>
      <c r="C8" s="41" t="s">
        <v>2</v>
      </c>
      <c r="D8" s="18"/>
      <c r="E8" s="18"/>
      <c r="F8" s="18" t="s">
        <v>54</v>
      </c>
      <c r="G8" s="18"/>
    </row>
    <row r="9" spans="1:10" ht="12.75" customHeight="1">
      <c r="B9" s="18"/>
      <c r="C9" s="41" t="s">
        <v>35</v>
      </c>
      <c r="D9" s="18"/>
      <c r="E9" s="18"/>
      <c r="F9" s="18" t="s">
        <v>55</v>
      </c>
      <c r="G9" s="18"/>
    </row>
    <row r="10" spans="1:10" ht="3.75" customHeight="1">
      <c r="A10" s="15"/>
      <c r="B10" s="20"/>
      <c r="C10" s="42"/>
      <c r="D10" s="21"/>
      <c r="E10" s="21"/>
      <c r="F10" s="21"/>
      <c r="G10" s="21"/>
      <c r="H10" s="16"/>
    </row>
    <row r="11" spans="1:10" ht="3.75" customHeight="1">
      <c r="D11" s="3"/>
      <c r="E11" s="3"/>
      <c r="F11" s="3"/>
      <c r="G11" s="3"/>
      <c r="H11" s="3"/>
    </row>
    <row r="12" spans="1:10" ht="12.75" customHeight="1">
      <c r="A12" s="9" t="s">
        <v>27</v>
      </c>
      <c r="B12" s="26">
        <v>15588</v>
      </c>
      <c r="C12" s="43">
        <v>3512</v>
      </c>
      <c r="D12" s="26">
        <v>3931</v>
      </c>
      <c r="E12" s="26">
        <v>1700</v>
      </c>
      <c r="F12" s="26">
        <v>204.60454737150491</v>
      </c>
      <c r="G12" s="26">
        <v>51.59741312018128</v>
      </c>
      <c r="H12" s="26">
        <v>22.313813865252655</v>
      </c>
      <c r="I12" s="29"/>
      <c r="J12" s="29"/>
    </row>
    <row r="13" spans="1:10" ht="12.75" customHeight="1">
      <c r="A13" s="10"/>
      <c r="B13" s="27"/>
      <c r="C13" s="44"/>
      <c r="D13" s="27"/>
      <c r="E13" s="27"/>
      <c r="F13" s="27"/>
      <c r="G13" s="27"/>
      <c r="H13" s="27"/>
      <c r="I13" s="29"/>
      <c r="J13" s="29"/>
    </row>
    <row r="14" spans="1:10" ht="12.75" customHeight="1">
      <c r="A14" s="9" t="s">
        <v>36</v>
      </c>
      <c r="B14" s="26">
        <v>3625</v>
      </c>
      <c r="C14" s="43">
        <v>547</v>
      </c>
      <c r="D14" s="26">
        <v>726</v>
      </c>
      <c r="E14" s="26">
        <v>522</v>
      </c>
      <c r="F14" s="26">
        <v>255.85429926977417</v>
      </c>
      <c r="G14" s="26">
        <v>51.241440350305119</v>
      </c>
      <c r="H14" s="26">
        <v>36.843019094847484</v>
      </c>
      <c r="I14" s="29"/>
      <c r="J14" s="29"/>
    </row>
    <row r="15" spans="1:10" ht="12.75" customHeight="1">
      <c r="A15" s="1" t="s">
        <v>39</v>
      </c>
      <c r="B15" s="27">
        <v>1665</v>
      </c>
      <c r="C15" s="44">
        <v>276</v>
      </c>
      <c r="D15" s="27">
        <v>339</v>
      </c>
      <c r="E15" s="27">
        <v>242</v>
      </c>
      <c r="F15" s="27">
        <v>245.52343679725368</v>
      </c>
      <c r="G15" s="27">
        <v>49.989456501062463</v>
      </c>
      <c r="H15" s="27">
        <v>35.68568871167291</v>
      </c>
      <c r="I15" s="29"/>
      <c r="J15" s="29"/>
    </row>
    <row r="16" spans="1:10" ht="12.75" customHeight="1">
      <c r="A16" s="1" t="s">
        <v>38</v>
      </c>
      <c r="B16" s="27">
        <v>504</v>
      </c>
      <c r="C16" s="44">
        <v>122</v>
      </c>
      <c r="D16" s="27">
        <v>119</v>
      </c>
      <c r="E16" s="27">
        <v>110</v>
      </c>
      <c r="F16" s="27">
        <v>169.74097661683331</v>
      </c>
      <c r="G16" s="27">
        <v>40.077730590085643</v>
      </c>
      <c r="H16" s="27">
        <v>37.046641721927905</v>
      </c>
      <c r="I16" s="29"/>
      <c r="J16" s="29"/>
    </row>
    <row r="17" spans="1:10" ht="12.75" customHeight="1">
      <c r="A17" s="1" t="s">
        <v>37</v>
      </c>
      <c r="B17" s="27">
        <v>1456</v>
      </c>
      <c r="C17" s="44">
        <v>149</v>
      </c>
      <c r="D17" s="27">
        <v>268</v>
      </c>
      <c r="E17" s="27">
        <v>170</v>
      </c>
      <c r="F17" s="27">
        <v>329.59371236610258</v>
      </c>
      <c r="G17" s="27">
        <v>60.666974528925472</v>
      </c>
      <c r="H17" s="27">
        <v>38.482782350437802</v>
      </c>
      <c r="I17" s="29"/>
      <c r="J17" s="29"/>
    </row>
    <row r="18" spans="1:10" ht="12.75" customHeight="1">
      <c r="B18" s="27"/>
      <c r="C18" s="44"/>
      <c r="D18" s="27"/>
      <c r="E18" s="27"/>
      <c r="F18" s="27"/>
      <c r="G18" s="27"/>
      <c r="H18" s="27"/>
      <c r="I18" s="29"/>
      <c r="J18" s="29"/>
    </row>
    <row r="19" spans="1:10" ht="12.75" customHeight="1">
      <c r="A19" s="9" t="s">
        <v>6</v>
      </c>
      <c r="B19" s="26">
        <v>3330</v>
      </c>
      <c r="C19" s="43">
        <v>825</v>
      </c>
      <c r="D19" s="26">
        <v>830</v>
      </c>
      <c r="E19" s="26">
        <v>349</v>
      </c>
      <c r="F19" s="26">
        <v>193.47068396244228</v>
      </c>
      <c r="G19" s="26">
        <v>48.222422729377506</v>
      </c>
      <c r="H19" s="26">
        <v>20.276657268135843</v>
      </c>
      <c r="I19" s="29"/>
      <c r="J19" s="29"/>
    </row>
    <row r="20" spans="1:10" ht="12.75" customHeight="1">
      <c r="A20" s="1" t="s">
        <v>7</v>
      </c>
      <c r="B20" s="27">
        <v>2049</v>
      </c>
      <c r="C20" s="44">
        <v>490</v>
      </c>
      <c r="D20" s="27">
        <v>519</v>
      </c>
      <c r="E20" s="27">
        <v>178</v>
      </c>
      <c r="F20" s="27">
        <v>211.25736797445529</v>
      </c>
      <c r="G20" s="27">
        <v>53.51028500670683</v>
      </c>
      <c r="H20" s="27">
        <v>18.352275011934132</v>
      </c>
      <c r="I20" s="29"/>
      <c r="J20" s="29"/>
    </row>
    <row r="21" spans="1:10" ht="12.75" customHeight="1">
      <c r="A21" s="1" t="s">
        <v>40</v>
      </c>
      <c r="B21" s="27">
        <v>406</v>
      </c>
      <c r="C21" s="44">
        <v>100</v>
      </c>
      <c r="D21" s="27">
        <v>103</v>
      </c>
      <c r="E21" s="27">
        <v>69</v>
      </c>
      <c r="F21" s="27">
        <v>153.69996706429276</v>
      </c>
      <c r="G21" s="27">
        <v>38.992848787246686</v>
      </c>
      <c r="H21" s="27">
        <v>26.121422973980792</v>
      </c>
      <c r="I21" s="29"/>
      <c r="J21" s="29"/>
    </row>
    <row r="22" spans="1:10" ht="12.75" customHeight="1">
      <c r="A22" s="1" t="s">
        <v>9</v>
      </c>
      <c r="B22" s="27">
        <v>405</v>
      </c>
      <c r="C22" s="44">
        <v>131</v>
      </c>
      <c r="D22" s="27">
        <v>110</v>
      </c>
      <c r="E22" s="27">
        <v>26</v>
      </c>
      <c r="F22" s="27">
        <v>162.64733639886748</v>
      </c>
      <c r="G22" s="27">
        <v>44.175819762655365</v>
      </c>
      <c r="H22" s="27">
        <v>10.441557398445815</v>
      </c>
      <c r="I22" s="29"/>
      <c r="J22" s="29"/>
    </row>
    <row r="23" spans="1:10" ht="12.75" customHeight="1">
      <c r="A23" s="1" t="s">
        <v>41</v>
      </c>
      <c r="B23" s="27">
        <v>358</v>
      </c>
      <c r="C23" s="44">
        <v>69</v>
      </c>
      <c r="D23" s="27">
        <v>81</v>
      </c>
      <c r="E23" s="27">
        <v>57</v>
      </c>
      <c r="F23" s="27">
        <v>210.71838488478178</v>
      </c>
      <c r="G23" s="27">
        <v>47.67650607728303</v>
      </c>
      <c r="H23" s="27">
        <v>33.550133906236205</v>
      </c>
      <c r="I23" s="29"/>
      <c r="J23" s="29"/>
    </row>
    <row r="24" spans="1:10" ht="12.75" customHeight="1">
      <c r="A24" s="11" t="s">
        <v>8</v>
      </c>
      <c r="B24" s="27">
        <v>112</v>
      </c>
      <c r="C24" s="44">
        <v>35</v>
      </c>
      <c r="D24" s="27">
        <v>17</v>
      </c>
      <c r="E24" s="27">
        <v>19</v>
      </c>
      <c r="F24" s="27">
        <v>164.14344965046237</v>
      </c>
      <c r="G24" s="27">
        <v>24.914630750516611</v>
      </c>
      <c r="H24" s="27">
        <v>27.845763779989156</v>
      </c>
      <c r="I24" s="29"/>
      <c r="J24" s="29"/>
    </row>
    <row r="25" spans="1:10" ht="12.75" customHeight="1">
      <c r="B25" s="27"/>
      <c r="C25" s="44"/>
      <c r="D25" s="27"/>
      <c r="E25" s="27"/>
      <c r="F25" s="27"/>
      <c r="G25" s="27"/>
      <c r="H25" s="27"/>
      <c r="I25" s="29"/>
      <c r="J25" s="29"/>
    </row>
    <row r="26" spans="1:10" ht="12.75" customHeight="1">
      <c r="A26" s="9" t="s">
        <v>10</v>
      </c>
      <c r="B26" s="26">
        <v>2154</v>
      </c>
      <c r="C26" s="43">
        <v>448</v>
      </c>
      <c r="D26" s="26">
        <v>540</v>
      </c>
      <c r="E26" s="26">
        <v>221</v>
      </c>
      <c r="F26" s="26">
        <v>207.95239299719833</v>
      </c>
      <c r="G26" s="26">
        <v>52.132911893448053</v>
      </c>
      <c r="H26" s="26">
        <v>21.335876904540775</v>
      </c>
      <c r="I26" s="29"/>
      <c r="J26" s="29"/>
    </row>
    <row r="27" spans="1:10" ht="12.75" customHeight="1">
      <c r="A27" s="1" t="s">
        <v>13</v>
      </c>
      <c r="B27" s="27">
        <v>735</v>
      </c>
      <c r="C27" s="44">
        <v>90</v>
      </c>
      <c r="D27" s="27">
        <v>154</v>
      </c>
      <c r="E27" s="27">
        <v>69</v>
      </c>
      <c r="F27" s="27">
        <v>387.29666924864443</v>
      </c>
      <c r="G27" s="27">
        <v>81.147873556858841</v>
      </c>
      <c r="H27" s="27">
        <v>36.358462827423764</v>
      </c>
      <c r="I27" s="29"/>
      <c r="J27" s="29"/>
    </row>
    <row r="28" spans="1:10" ht="12.75" customHeight="1">
      <c r="A28" s="1" t="s">
        <v>12</v>
      </c>
      <c r="B28" s="27">
        <v>534</v>
      </c>
      <c r="C28" s="44">
        <v>134</v>
      </c>
      <c r="D28" s="27">
        <v>136</v>
      </c>
      <c r="E28" s="27">
        <v>41</v>
      </c>
      <c r="F28" s="27">
        <v>199.81515227486184</v>
      </c>
      <c r="G28" s="27">
        <v>50.889252264758817</v>
      </c>
      <c r="H28" s="27">
        <v>15.341612815111114</v>
      </c>
      <c r="I28" s="29"/>
      <c r="J28" s="29"/>
    </row>
    <row r="29" spans="1:10" ht="12.75" customHeight="1">
      <c r="A29" s="1" t="s">
        <v>11</v>
      </c>
      <c r="B29" s="27">
        <v>885</v>
      </c>
      <c r="C29" s="44">
        <v>224</v>
      </c>
      <c r="D29" s="27">
        <v>250</v>
      </c>
      <c r="E29" s="27">
        <v>111</v>
      </c>
      <c r="F29" s="27">
        <v>152.9051987767584</v>
      </c>
      <c r="G29" s="27">
        <v>43.193558976485427</v>
      </c>
      <c r="H29" s="27">
        <v>19.177940185559528</v>
      </c>
      <c r="I29" s="29"/>
      <c r="J29" s="29"/>
    </row>
    <row r="30" spans="1:10" ht="12.75" customHeight="1">
      <c r="B30" s="27"/>
      <c r="C30" s="44"/>
      <c r="D30" s="27"/>
      <c r="E30" s="27"/>
      <c r="F30" s="27"/>
      <c r="G30" s="27"/>
      <c r="H30" s="27"/>
      <c r="I30" s="29"/>
      <c r="J30" s="29"/>
    </row>
    <row r="31" spans="1:10" ht="12.75" customHeight="1">
      <c r="A31" s="9" t="s">
        <v>14</v>
      </c>
      <c r="B31" s="26">
        <v>3003</v>
      </c>
      <c r="C31" s="43">
        <v>704</v>
      </c>
      <c r="D31" s="26">
        <v>755</v>
      </c>
      <c r="E31" s="26">
        <v>226</v>
      </c>
      <c r="F31" s="26">
        <v>227.01123792561773</v>
      </c>
      <c r="G31" s="26">
        <v>57.074087457156637</v>
      </c>
      <c r="H31" s="26">
        <v>17.084428828234966</v>
      </c>
      <c r="I31" s="29"/>
      <c r="J31" s="29"/>
    </row>
    <row r="32" spans="1:10" ht="12.75" customHeight="1">
      <c r="B32" s="27"/>
      <c r="C32" s="44"/>
      <c r="D32" s="27"/>
      <c r="E32" s="27"/>
      <c r="F32" s="27"/>
      <c r="G32" s="27"/>
      <c r="H32" s="27"/>
      <c r="I32" s="29"/>
      <c r="J32" s="29"/>
    </row>
    <row r="33" spans="1:10" ht="12.75" customHeight="1">
      <c r="A33" s="9" t="s">
        <v>15</v>
      </c>
      <c r="B33" s="26">
        <v>1744</v>
      </c>
      <c r="C33" s="43">
        <v>538</v>
      </c>
      <c r="D33" s="26">
        <v>535</v>
      </c>
      <c r="E33" s="26">
        <v>134</v>
      </c>
      <c r="F33" s="26">
        <v>162.10046510936203</v>
      </c>
      <c r="G33" s="26">
        <v>49.726920202699937</v>
      </c>
      <c r="H33" s="26">
        <v>12.454966929274377</v>
      </c>
      <c r="I33" s="29"/>
      <c r="J33" s="29"/>
    </row>
    <row r="34" spans="1:10" ht="12.75" customHeight="1">
      <c r="A34" s="1" t="s">
        <v>16</v>
      </c>
      <c r="B34" s="27">
        <v>57</v>
      </c>
      <c r="C34" s="44">
        <v>23</v>
      </c>
      <c r="D34" s="27">
        <v>15</v>
      </c>
      <c r="E34" s="27">
        <v>2</v>
      </c>
      <c r="F34" s="27">
        <v>149.86590944943998</v>
      </c>
      <c r="G34" s="27">
        <v>39.438397223536839</v>
      </c>
      <c r="H34" s="27">
        <v>5.2584529631382448</v>
      </c>
      <c r="I34" s="29"/>
      <c r="J34" s="29"/>
    </row>
    <row r="35" spans="1:10" ht="12.75" customHeight="1">
      <c r="A35" s="1" t="s">
        <v>18</v>
      </c>
      <c r="B35" s="27">
        <v>148</v>
      </c>
      <c r="C35" s="44">
        <v>49</v>
      </c>
      <c r="D35" s="27">
        <v>34</v>
      </c>
      <c r="E35" s="27">
        <v>13</v>
      </c>
      <c r="F35" s="27">
        <v>198.39673985897744</v>
      </c>
      <c r="G35" s="27">
        <v>45.577629427062391</v>
      </c>
      <c r="H35" s="27">
        <v>17.426740663288559</v>
      </c>
      <c r="I35" s="29"/>
      <c r="J35" s="29"/>
    </row>
    <row r="36" spans="1:10" ht="12.75" customHeight="1">
      <c r="A36" s="1" t="s">
        <v>57</v>
      </c>
      <c r="B36" s="27">
        <v>96</v>
      </c>
      <c r="C36" s="44">
        <v>28</v>
      </c>
      <c r="D36" s="27">
        <v>95</v>
      </c>
      <c r="E36" s="27">
        <v>6</v>
      </c>
      <c r="F36" s="27">
        <v>183.39860540643807</v>
      </c>
      <c r="G36" s="27">
        <v>181.48820326678765</v>
      </c>
      <c r="H36" s="27">
        <v>11.462412837902379</v>
      </c>
      <c r="I36" s="29"/>
      <c r="J36" s="29"/>
    </row>
    <row r="37" spans="1:10" ht="12.75" customHeight="1">
      <c r="A37" s="1" t="s">
        <v>58</v>
      </c>
      <c r="B37" s="27">
        <v>17</v>
      </c>
      <c r="C37" s="44">
        <v>7</v>
      </c>
      <c r="D37" s="27">
        <v>6</v>
      </c>
      <c r="E37" s="27">
        <v>1</v>
      </c>
      <c r="F37" s="27">
        <v>113.12217194570135</v>
      </c>
      <c r="G37" s="27">
        <v>39.925472451424007</v>
      </c>
      <c r="H37" s="27">
        <v>6.6542454085706684</v>
      </c>
      <c r="I37" s="29"/>
      <c r="J37" s="29"/>
    </row>
    <row r="38" spans="1:10" ht="12.75" customHeight="1">
      <c r="A38" s="1" t="s">
        <v>59</v>
      </c>
      <c r="B38" s="27">
        <v>769</v>
      </c>
      <c r="C38" s="44">
        <v>211</v>
      </c>
      <c r="D38" s="27">
        <v>218</v>
      </c>
      <c r="E38" s="27">
        <v>49</v>
      </c>
      <c r="F38" s="27">
        <v>165.07388612692444</v>
      </c>
      <c r="G38" s="27">
        <v>46.795978121806925</v>
      </c>
      <c r="H38" s="27">
        <v>10.518362054901557</v>
      </c>
      <c r="I38" s="29"/>
      <c r="J38" s="29"/>
    </row>
    <row r="39" spans="1:10" ht="12.75" customHeight="1">
      <c r="A39" s="1" t="s">
        <v>17</v>
      </c>
      <c r="B39" s="27">
        <v>332</v>
      </c>
      <c r="C39" s="44">
        <v>108</v>
      </c>
      <c r="D39" s="27">
        <v>82</v>
      </c>
      <c r="E39" s="27">
        <v>40</v>
      </c>
      <c r="F39" s="27">
        <v>173.02661065885616</v>
      </c>
      <c r="G39" s="27">
        <v>42.735488174777721</v>
      </c>
      <c r="H39" s="27">
        <v>20.846579597452546</v>
      </c>
      <c r="I39" s="29"/>
      <c r="J39" s="29"/>
    </row>
    <row r="40" spans="1:10" ht="12.75" customHeight="1">
      <c r="A40" s="1" t="s">
        <v>19</v>
      </c>
      <c r="B40" s="27">
        <v>325</v>
      </c>
      <c r="C40" s="44">
        <v>112</v>
      </c>
      <c r="D40" s="27">
        <v>85</v>
      </c>
      <c r="E40" s="27">
        <v>23</v>
      </c>
      <c r="F40" s="27">
        <v>136.4737697414557</v>
      </c>
      <c r="G40" s="27">
        <v>35.693139778534565</v>
      </c>
      <c r="H40" s="27">
        <v>9.6581437047799419</v>
      </c>
      <c r="I40" s="29"/>
      <c r="J40" s="29"/>
    </row>
    <row r="41" spans="1:10" ht="12.75" customHeight="1">
      <c r="B41" s="27"/>
      <c r="C41" s="44"/>
      <c r="D41" s="27"/>
      <c r="E41" s="27"/>
      <c r="F41" s="27"/>
      <c r="G41" s="27"/>
      <c r="H41" s="27"/>
      <c r="I41" s="29"/>
      <c r="J41" s="29"/>
    </row>
    <row r="42" spans="1:10" ht="12.75" customHeight="1">
      <c r="A42" s="9" t="s">
        <v>20</v>
      </c>
      <c r="B42" s="26">
        <v>1063</v>
      </c>
      <c r="C42" s="43">
        <v>335</v>
      </c>
      <c r="D42" s="26">
        <v>347</v>
      </c>
      <c r="E42" s="26">
        <v>66</v>
      </c>
      <c r="F42" s="26">
        <v>147.96317484709544</v>
      </c>
      <c r="G42" s="26">
        <v>48.300302607659567</v>
      </c>
      <c r="H42" s="26">
        <v>9.1868010723502351</v>
      </c>
      <c r="I42" s="29"/>
      <c r="J42" s="29"/>
    </row>
    <row r="43" spans="1:10" ht="12.75" customHeight="1">
      <c r="A43" s="1" t="s">
        <v>21</v>
      </c>
      <c r="B43" s="27">
        <v>545</v>
      </c>
      <c r="C43" s="44">
        <v>164</v>
      </c>
      <c r="D43" s="27">
        <v>181</v>
      </c>
      <c r="E43" s="27">
        <v>33</v>
      </c>
      <c r="F43" s="27">
        <v>150.58410052939291</v>
      </c>
      <c r="G43" s="27">
        <v>50.010499441871772</v>
      </c>
      <c r="H43" s="27">
        <v>9.1179363623302123</v>
      </c>
      <c r="I43" s="29"/>
      <c r="J43" s="29"/>
    </row>
    <row r="44" spans="1:10" ht="12.75" customHeight="1">
      <c r="A44" s="1" t="s">
        <v>25</v>
      </c>
      <c r="B44" s="27">
        <v>43</v>
      </c>
      <c r="C44" s="44">
        <v>16</v>
      </c>
      <c r="D44" s="27">
        <v>12</v>
      </c>
      <c r="E44" s="27">
        <v>2</v>
      </c>
      <c r="F44" s="27">
        <v>124.82944813771881</v>
      </c>
      <c r="G44" s="27">
        <v>34.836125061688975</v>
      </c>
      <c r="H44" s="27">
        <v>5.8060208436148288</v>
      </c>
      <c r="I44" s="29"/>
      <c r="J44" s="29"/>
    </row>
    <row r="45" spans="1:10" ht="12.75" customHeight="1">
      <c r="A45" s="1" t="s">
        <v>24</v>
      </c>
      <c r="B45" s="27">
        <v>188</v>
      </c>
      <c r="C45" s="44">
        <v>65</v>
      </c>
      <c r="D45" s="27">
        <v>66</v>
      </c>
      <c r="E45" s="27">
        <v>12</v>
      </c>
      <c r="F45" s="27">
        <v>134.40668029798246</v>
      </c>
      <c r="G45" s="27">
        <v>47.185323934398099</v>
      </c>
      <c r="H45" s="27">
        <v>8.5791498062542004</v>
      </c>
      <c r="I45" s="29"/>
      <c r="J45" s="29"/>
    </row>
    <row r="46" spans="1:10" ht="12.75" customHeight="1">
      <c r="A46" s="1" t="s">
        <v>23</v>
      </c>
      <c r="B46" s="27">
        <v>38</v>
      </c>
      <c r="C46" s="44">
        <v>21</v>
      </c>
      <c r="D46" s="27">
        <v>14</v>
      </c>
      <c r="E46" s="27">
        <v>4</v>
      </c>
      <c r="F46" s="27">
        <v>112.47595086576884</v>
      </c>
      <c r="G46" s="27">
        <v>41.43850821370431</v>
      </c>
      <c r="H46" s="27">
        <v>11.839573775344087</v>
      </c>
      <c r="I46" s="29"/>
      <c r="J46" s="29"/>
    </row>
    <row r="47" spans="1:10" ht="12.75" customHeight="1">
      <c r="A47" s="1" t="s">
        <v>22</v>
      </c>
      <c r="B47" s="27">
        <v>48</v>
      </c>
      <c r="C47" s="44">
        <v>12</v>
      </c>
      <c r="D47" s="27">
        <v>19</v>
      </c>
      <c r="E47" s="27">
        <v>2</v>
      </c>
      <c r="F47" s="27">
        <v>121.31628165596725</v>
      </c>
      <c r="G47" s="27">
        <v>48.021028155487038</v>
      </c>
      <c r="H47" s="27">
        <v>5.0548450689986355</v>
      </c>
      <c r="I47" s="29"/>
      <c r="J47" s="29"/>
    </row>
    <row r="48" spans="1:10" ht="12.75" customHeight="1">
      <c r="A48" s="1" t="s">
        <v>26</v>
      </c>
      <c r="B48" s="27">
        <v>201</v>
      </c>
      <c r="C48" s="44">
        <v>57</v>
      </c>
      <c r="D48" s="27">
        <v>55</v>
      </c>
      <c r="E48" s="27">
        <v>13</v>
      </c>
      <c r="F48" s="27">
        <v>184.69850954735082</v>
      </c>
      <c r="G48" s="27">
        <v>50.539393159722863</v>
      </c>
      <c r="H48" s="27">
        <v>11.945674746843585</v>
      </c>
      <c r="I48" s="29"/>
      <c r="J48" s="29"/>
    </row>
    <row r="49" spans="1:10" ht="12.75" customHeight="1">
      <c r="B49" s="27"/>
      <c r="C49" s="44"/>
      <c r="D49" s="27"/>
      <c r="E49" s="27"/>
      <c r="F49" s="27"/>
      <c r="G49" s="27"/>
      <c r="H49" s="27"/>
      <c r="I49" s="29"/>
      <c r="J49" s="29"/>
    </row>
    <row r="50" spans="1:10" ht="12.75" customHeight="1">
      <c r="A50" s="9" t="s">
        <v>42</v>
      </c>
      <c r="B50" s="26">
        <v>669</v>
      </c>
      <c r="C50" s="43">
        <v>115</v>
      </c>
      <c r="D50" s="26">
        <v>198</v>
      </c>
      <c r="E50" s="26">
        <v>182</v>
      </c>
      <c r="F50" s="26">
        <v>204.19250866826195</v>
      </c>
      <c r="G50" s="26">
        <v>60.433657274014749</v>
      </c>
      <c r="H50" s="26">
        <v>55.550129413488307</v>
      </c>
      <c r="I50" s="29"/>
      <c r="J50" s="29"/>
    </row>
    <row r="51" spans="1:10" ht="3.75" customHeight="1">
      <c r="A51" s="15"/>
      <c r="B51" s="17"/>
      <c r="C51" s="45"/>
      <c r="D51" s="17"/>
      <c r="E51" s="17"/>
      <c r="F51" s="17"/>
      <c r="G51" s="17"/>
      <c r="H51" s="17"/>
    </row>
    <row r="52" spans="1:10" s="47" customFormat="1" ht="12.75" customHeight="1">
      <c r="A52" s="46" t="s">
        <v>77</v>
      </c>
      <c r="B52" s="46"/>
      <c r="C52" s="39"/>
      <c r="D52" s="46"/>
      <c r="E52" s="46"/>
      <c r="F52" s="46"/>
      <c r="G52" s="46"/>
    </row>
    <row r="53" spans="1:10" ht="12.75" customHeight="1">
      <c r="A53" s="28" t="s">
        <v>66</v>
      </c>
      <c r="H53" s="1"/>
    </row>
    <row r="54" spans="1:10" ht="12.75" customHeight="1">
      <c r="A54" s="28" t="s">
        <v>29</v>
      </c>
      <c r="H54" s="1"/>
    </row>
    <row r="55" spans="1:10" s="47" customFormat="1" ht="12.75" customHeight="1">
      <c r="A55" s="46" t="s">
        <v>79</v>
      </c>
      <c r="B55" s="46"/>
      <c r="C55" s="39"/>
      <c r="D55" s="46"/>
      <c r="E55" s="46"/>
      <c r="F55" s="46"/>
      <c r="G55" s="46"/>
    </row>
    <row r="56" spans="1:10" ht="12.75" customHeight="1">
      <c r="A56" s="2" t="s">
        <v>69</v>
      </c>
      <c r="H56" s="1"/>
    </row>
    <row r="57" spans="1:10" ht="12.75" customHeight="1">
      <c r="A57" s="28" t="s">
        <v>68</v>
      </c>
      <c r="H57" s="1"/>
    </row>
    <row r="58" spans="1:10" ht="12.75" customHeight="1">
      <c r="A58" s="28" t="s">
        <v>67</v>
      </c>
      <c r="H58" s="1"/>
    </row>
    <row r="59" spans="1:10" ht="12.75" customHeight="1">
      <c r="A59" s="2" t="s">
        <v>44</v>
      </c>
      <c r="H59" s="1"/>
    </row>
    <row r="60" spans="1:10" ht="12.75" customHeight="1">
      <c r="A60" s="2" t="s">
        <v>83</v>
      </c>
      <c r="H60" s="1"/>
    </row>
    <row r="61" spans="1:10" ht="12.75" customHeight="1">
      <c r="A61" s="2"/>
      <c r="B61" s="4"/>
      <c r="C61" s="48"/>
      <c r="D61" s="4"/>
      <c r="E61" s="4"/>
      <c r="F61" s="4"/>
      <c r="G61" s="4"/>
      <c r="H61" s="4"/>
    </row>
    <row r="62" spans="1:10" ht="12.75" customHeight="1">
      <c r="A62" s="2" t="s">
        <v>56</v>
      </c>
      <c r="B62" s="4"/>
      <c r="C62" s="48"/>
      <c r="D62" s="4"/>
      <c r="E62" s="4"/>
      <c r="F62" s="4"/>
      <c r="G62" s="4"/>
      <c r="H62" s="4"/>
    </row>
    <row r="63" spans="1:10" ht="12.75" customHeight="1">
      <c r="A63" s="1" t="s">
        <v>63</v>
      </c>
      <c r="B63" s="4"/>
      <c r="C63" s="48"/>
      <c r="D63" s="4"/>
      <c r="E63" s="4"/>
      <c r="F63" s="4"/>
      <c r="G63" s="4"/>
      <c r="H63" s="4"/>
    </row>
    <row r="64" spans="1:10" ht="12.75" customHeight="1">
      <c r="A64" s="30" t="s">
        <v>74</v>
      </c>
      <c r="B64" s="4"/>
      <c r="C64" s="48"/>
      <c r="D64" s="4"/>
      <c r="E64" s="4"/>
      <c r="F64" s="4"/>
      <c r="G64" s="4"/>
      <c r="H64" s="4"/>
    </row>
    <row r="65" spans="2:8" ht="12.75" customHeight="1">
      <c r="B65" s="4"/>
      <c r="C65" s="48"/>
      <c r="D65" s="4"/>
      <c r="E65" s="4"/>
      <c r="F65" s="4"/>
      <c r="G65" s="4"/>
      <c r="H65" s="4"/>
    </row>
    <row r="66" spans="2:8" ht="12.75" customHeight="1">
      <c r="B66" s="4"/>
      <c r="C66" s="48"/>
      <c r="D66" s="4"/>
      <c r="E66" s="4"/>
      <c r="F66" s="4"/>
      <c r="G66" s="4"/>
      <c r="H66" s="4"/>
    </row>
    <row r="67" spans="2:8" ht="12.75" customHeight="1">
      <c r="B67" s="4"/>
      <c r="C67" s="48"/>
      <c r="D67" s="4"/>
      <c r="E67" s="4"/>
      <c r="F67" s="4"/>
      <c r="G67" s="4"/>
      <c r="H67" s="4"/>
    </row>
    <row r="68" spans="2:8" ht="12.75" customHeight="1">
      <c r="B68" s="4"/>
      <c r="C68" s="48"/>
      <c r="D68" s="4"/>
      <c r="E68" s="4"/>
      <c r="F68" s="4"/>
      <c r="G68" s="4"/>
      <c r="H68" s="4"/>
    </row>
    <row r="69" spans="2:8" ht="12.75" customHeight="1">
      <c r="B69" s="4"/>
      <c r="C69" s="48"/>
      <c r="D69" s="4"/>
      <c r="E69" s="4"/>
      <c r="F69" s="4"/>
      <c r="G69" s="4"/>
      <c r="H69" s="4"/>
    </row>
    <row r="70" spans="2:8" ht="12.75" customHeight="1">
      <c r="B70" s="4"/>
      <c r="C70" s="48"/>
      <c r="D70" s="4"/>
      <c r="E70" s="4"/>
      <c r="F70" s="4"/>
      <c r="G70" s="4"/>
      <c r="H70" s="4"/>
    </row>
    <row r="71" spans="2:8" ht="12.75" customHeight="1">
      <c r="B71" s="4"/>
      <c r="C71" s="48"/>
      <c r="D71" s="4"/>
      <c r="E71" s="4"/>
      <c r="F71" s="4"/>
      <c r="G71" s="4"/>
      <c r="H71" s="4"/>
    </row>
    <row r="72" spans="2:8" ht="12.75" customHeight="1">
      <c r="B72" s="4"/>
      <c r="C72" s="48"/>
      <c r="D72" s="4"/>
      <c r="E72" s="4"/>
      <c r="F72" s="4"/>
      <c r="G72" s="4"/>
      <c r="H72" s="4"/>
    </row>
    <row r="73" spans="2:8" ht="12.75" customHeight="1">
      <c r="B73" s="4"/>
      <c r="C73" s="48"/>
      <c r="D73" s="4"/>
      <c r="E73" s="4"/>
      <c r="F73" s="4"/>
      <c r="G73" s="4"/>
      <c r="H73" s="4"/>
    </row>
    <row r="74" spans="2:8" ht="12.75" customHeight="1">
      <c r="B74" s="4"/>
      <c r="C74" s="48"/>
      <c r="D74" s="4"/>
      <c r="E74" s="4"/>
      <c r="F74" s="4"/>
      <c r="G74" s="4"/>
      <c r="H74" s="4"/>
    </row>
    <row r="75" spans="2:8" ht="12.75" customHeight="1">
      <c r="B75" s="4"/>
      <c r="C75" s="48"/>
      <c r="D75" s="4"/>
      <c r="E75" s="4"/>
      <c r="F75" s="4"/>
      <c r="G75" s="4"/>
      <c r="H75" s="4"/>
    </row>
    <row r="76" spans="2:8" ht="12.75" customHeight="1">
      <c r="B76" s="4"/>
      <c r="C76" s="48"/>
      <c r="D76" s="4"/>
      <c r="E76" s="4"/>
      <c r="F76" s="4"/>
      <c r="G76" s="4"/>
      <c r="H76" s="4"/>
    </row>
    <row r="77" spans="2:8" ht="12.75" customHeight="1">
      <c r="B77" s="4"/>
      <c r="C77" s="48"/>
      <c r="D77" s="4"/>
      <c r="E77" s="4"/>
      <c r="F77" s="4"/>
      <c r="G77" s="4"/>
      <c r="H77" s="4"/>
    </row>
    <row r="78" spans="2:8" ht="12.75" customHeight="1">
      <c r="B78" s="4"/>
      <c r="C78" s="48"/>
      <c r="D78" s="4"/>
      <c r="E78" s="4"/>
      <c r="F78" s="4"/>
      <c r="G78" s="4"/>
      <c r="H78" s="4"/>
    </row>
    <row r="79" spans="2:8" ht="12.75" customHeight="1">
      <c r="B79" s="4"/>
      <c r="C79" s="48"/>
      <c r="D79" s="4"/>
      <c r="E79" s="4"/>
      <c r="F79" s="4"/>
      <c r="G79" s="4"/>
      <c r="H79" s="4"/>
    </row>
    <row r="80" spans="2:8" ht="12.75" customHeight="1">
      <c r="B80" s="4"/>
      <c r="C80" s="48"/>
      <c r="D80" s="4"/>
      <c r="E80" s="4"/>
      <c r="F80" s="4"/>
      <c r="G80" s="4"/>
      <c r="H80" s="4"/>
    </row>
    <row r="81" spans="2:8" ht="12.75" customHeight="1">
      <c r="B81" s="4"/>
      <c r="C81" s="48"/>
      <c r="D81" s="4"/>
      <c r="E81" s="4"/>
      <c r="F81" s="4"/>
      <c r="G81" s="4"/>
      <c r="H81" s="4"/>
    </row>
    <row r="82" spans="2:8" ht="12.75" customHeight="1">
      <c r="B82" s="4"/>
      <c r="C82" s="48"/>
      <c r="D82" s="4"/>
      <c r="E82" s="4"/>
      <c r="F82" s="4"/>
      <c r="G82" s="4"/>
      <c r="H82" s="4"/>
    </row>
    <row r="83" spans="2:8" ht="12.75" customHeight="1">
      <c r="B83" s="4"/>
      <c r="C83" s="48"/>
      <c r="D83" s="4"/>
      <c r="E83" s="4"/>
      <c r="F83" s="4"/>
      <c r="G83" s="4"/>
      <c r="H83" s="4"/>
    </row>
    <row r="84" spans="2:8" ht="12.75" customHeight="1">
      <c r="B84" s="4"/>
      <c r="C84" s="48"/>
      <c r="D84" s="4"/>
      <c r="E84" s="4"/>
      <c r="F84" s="4"/>
      <c r="G84" s="4"/>
      <c r="H84" s="4"/>
    </row>
    <row r="85" spans="2:8" ht="12.75" customHeight="1">
      <c r="B85" s="4"/>
      <c r="C85" s="48"/>
      <c r="D85" s="4"/>
      <c r="E85" s="4"/>
      <c r="F85" s="4"/>
      <c r="G85" s="4"/>
      <c r="H85" s="4"/>
    </row>
    <row r="86" spans="2:8" ht="12.75" customHeight="1">
      <c r="B86" s="4"/>
      <c r="C86" s="48"/>
      <c r="D86" s="4"/>
      <c r="E86" s="4"/>
      <c r="F86" s="4"/>
      <c r="G86" s="4"/>
      <c r="H86" s="4"/>
    </row>
    <row r="87" spans="2:8" ht="12.75" customHeight="1">
      <c r="B87" s="4"/>
      <c r="C87" s="48"/>
      <c r="D87" s="4"/>
      <c r="E87" s="4"/>
      <c r="F87" s="4"/>
      <c r="G87" s="4"/>
      <c r="H87" s="4"/>
    </row>
    <row r="88" spans="2:8" ht="12.75" customHeight="1">
      <c r="B88" s="4"/>
      <c r="C88" s="48"/>
      <c r="D88" s="4"/>
      <c r="E88" s="4"/>
      <c r="F88" s="4"/>
      <c r="G88" s="4"/>
      <c r="H88" s="4"/>
    </row>
    <row r="89" spans="2:8" ht="12.75" customHeight="1">
      <c r="B89" s="4"/>
      <c r="C89" s="48"/>
      <c r="D89" s="4"/>
      <c r="E89" s="4"/>
      <c r="F89" s="4"/>
      <c r="G89" s="4"/>
      <c r="H89" s="4"/>
    </row>
    <row r="90" spans="2:8" ht="12.75" customHeight="1">
      <c r="B90" s="4"/>
      <c r="C90" s="48"/>
      <c r="D90" s="4"/>
      <c r="E90" s="4"/>
      <c r="F90" s="4"/>
      <c r="G90" s="4"/>
      <c r="H90" s="4"/>
    </row>
    <row r="91" spans="2:8" ht="12.75" customHeight="1">
      <c r="B91" s="4"/>
      <c r="C91" s="48"/>
      <c r="D91" s="4"/>
      <c r="E91" s="4"/>
      <c r="F91" s="4"/>
      <c r="G91" s="4"/>
      <c r="H91" s="4"/>
    </row>
  </sheetData>
  <phoneticPr fontId="4" type="noConversion"/>
  <pageMargins left="0.78740157499999996" right="0.78740157499999996" top="0.984251969" bottom="0.984251969" header="0.4921259845" footer="0.4921259845"/>
  <pageSetup paperSize="9" scale="94" orientation="portrait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11.5" defaultRowHeight="12.75" customHeight="1" x14ac:dyDescent="0"/>
  <cols>
    <col min="1" max="1" width="21.83203125" style="1" customWidth="1"/>
    <col min="2" max="2" width="9.83203125" style="2" customWidth="1"/>
    <col min="3" max="3" width="9.5" style="39" customWidth="1"/>
    <col min="4" max="4" width="10.83203125" style="2" customWidth="1"/>
    <col min="5" max="5" width="11.5" style="2" customWidth="1"/>
    <col min="6" max="8" width="9" style="2" customWidth="1"/>
    <col min="9" max="11" width="5.5" style="1" customWidth="1"/>
    <col min="12" max="16384" width="11.5" style="1"/>
  </cols>
  <sheetData>
    <row r="1" spans="1:10" s="5" customFormat="1" ht="12.75" customHeight="1">
      <c r="A1" s="7" t="s">
        <v>62</v>
      </c>
      <c r="B1" s="6"/>
      <c r="C1" s="36"/>
      <c r="D1" s="6"/>
      <c r="E1" s="6"/>
      <c r="H1" s="8" t="s">
        <v>80</v>
      </c>
    </row>
    <row r="2" spans="1:10" s="5" customFormat="1" ht="12.75" customHeight="1">
      <c r="A2" s="37">
        <v>2006</v>
      </c>
      <c r="B2" s="6"/>
      <c r="C2" s="36"/>
      <c r="D2" s="6"/>
      <c r="E2" s="6"/>
      <c r="H2" s="6"/>
    </row>
    <row r="3" spans="1:10" s="5" customFormat="1" ht="3.75" customHeight="1">
      <c r="A3" s="12"/>
      <c r="B3" s="13"/>
      <c r="C3" s="38"/>
      <c r="D3" s="13"/>
      <c r="E3" s="13"/>
      <c r="F3" s="13"/>
      <c r="G3" s="13"/>
      <c r="H3" s="13"/>
    </row>
    <row r="4" spans="1:10" ht="3.75" customHeight="1">
      <c r="A4" s="2"/>
      <c r="B4" s="22"/>
      <c r="D4" s="22"/>
      <c r="E4" s="22"/>
      <c r="F4" s="22"/>
    </row>
    <row r="5" spans="1:10" ht="12.75" customHeight="1">
      <c r="B5" s="23" t="s">
        <v>31</v>
      </c>
      <c r="D5" s="23" t="s">
        <v>32</v>
      </c>
      <c r="E5" s="23" t="s">
        <v>33</v>
      </c>
      <c r="F5" s="23" t="s">
        <v>34</v>
      </c>
    </row>
    <row r="6" spans="1:10" ht="3.75" customHeight="1">
      <c r="B6" s="24"/>
      <c r="C6" s="40"/>
      <c r="D6" s="23"/>
      <c r="E6" s="18"/>
      <c r="F6" s="24"/>
      <c r="G6" s="14"/>
      <c r="H6" s="14"/>
    </row>
    <row r="7" spans="1:10" ht="12.75" customHeight="1">
      <c r="B7" s="18" t="s">
        <v>0</v>
      </c>
      <c r="C7" s="41" t="s">
        <v>30</v>
      </c>
      <c r="D7" s="18"/>
      <c r="E7" s="18"/>
      <c r="F7" s="18" t="s">
        <v>3</v>
      </c>
      <c r="G7" s="18" t="s">
        <v>4</v>
      </c>
      <c r="H7" s="2" t="s">
        <v>5</v>
      </c>
    </row>
    <row r="8" spans="1:10" ht="12.75" customHeight="1">
      <c r="B8" s="18" t="s">
        <v>1</v>
      </c>
      <c r="C8" s="41" t="s">
        <v>2</v>
      </c>
      <c r="D8" s="18"/>
      <c r="E8" s="18"/>
      <c r="F8" s="18" t="s">
        <v>54</v>
      </c>
      <c r="G8" s="18"/>
    </row>
    <row r="9" spans="1:10" ht="12.75" customHeight="1">
      <c r="B9" s="18"/>
      <c r="C9" s="41" t="s">
        <v>35</v>
      </c>
      <c r="D9" s="18"/>
      <c r="E9" s="18"/>
      <c r="F9" s="18" t="s">
        <v>55</v>
      </c>
      <c r="G9" s="18"/>
    </row>
    <row r="10" spans="1:10" ht="3.75" customHeight="1">
      <c r="A10" s="15"/>
      <c r="B10" s="20"/>
      <c r="C10" s="42"/>
      <c r="D10" s="21"/>
      <c r="E10" s="21"/>
      <c r="F10" s="21"/>
      <c r="G10" s="21"/>
      <c r="H10" s="16"/>
    </row>
    <row r="11" spans="1:10" ht="3.75" customHeight="1">
      <c r="D11" s="3"/>
      <c r="E11" s="3"/>
      <c r="F11" s="3"/>
      <c r="G11" s="3"/>
      <c r="H11" s="3"/>
    </row>
    <row r="12" spans="1:10" ht="12.75" customHeight="1">
      <c r="A12" s="9" t="s">
        <v>27</v>
      </c>
      <c r="B12" s="26">
        <v>15532</v>
      </c>
      <c r="C12" s="43">
        <v>3491</v>
      </c>
      <c r="D12" s="26">
        <v>3847</v>
      </c>
      <c r="E12" s="26">
        <v>1692</v>
      </c>
      <c r="F12" s="26">
        <v>205.51473356189769</v>
      </c>
      <c r="G12" s="26">
        <v>50.902342261950835</v>
      </c>
      <c r="H12" s="26">
        <v>22.388033040608477</v>
      </c>
      <c r="I12" s="29"/>
      <c r="J12" s="29"/>
    </row>
    <row r="13" spans="1:10" ht="12.75" customHeight="1">
      <c r="A13" s="10"/>
      <c r="B13" s="27"/>
      <c r="C13" s="44"/>
      <c r="D13" s="27"/>
      <c r="E13" s="27"/>
      <c r="F13" s="27" t="s">
        <v>70</v>
      </c>
      <c r="G13" s="27" t="s">
        <v>70</v>
      </c>
      <c r="H13" s="27" t="s">
        <v>70</v>
      </c>
      <c r="I13" s="29"/>
      <c r="J13" s="29"/>
    </row>
    <row r="14" spans="1:10" ht="12.75" customHeight="1">
      <c r="A14" s="9" t="s">
        <v>36</v>
      </c>
      <c r="B14" s="26">
        <v>3618</v>
      </c>
      <c r="C14" s="43">
        <v>545</v>
      </c>
      <c r="D14" s="26">
        <v>716</v>
      </c>
      <c r="E14" s="26">
        <v>521</v>
      </c>
      <c r="F14" s="26">
        <v>257.59671802699995</v>
      </c>
      <c r="G14" s="26">
        <v>50.978233860511878</v>
      </c>
      <c r="H14" s="26">
        <v>37.094496985093137</v>
      </c>
      <c r="I14" s="29"/>
      <c r="J14" s="29"/>
    </row>
    <row r="15" spans="1:10" ht="12.75" customHeight="1">
      <c r="A15" s="1" t="s">
        <v>39</v>
      </c>
      <c r="B15" s="27">
        <v>1655</v>
      </c>
      <c r="C15" s="44">
        <v>277</v>
      </c>
      <c r="D15" s="27">
        <v>338</v>
      </c>
      <c r="E15" s="27">
        <v>240</v>
      </c>
      <c r="F15" s="27">
        <v>246.48810303947383</v>
      </c>
      <c r="G15" s="27">
        <v>50.340168475735446</v>
      </c>
      <c r="H15" s="27">
        <v>35.744498325965992</v>
      </c>
      <c r="I15" s="29"/>
      <c r="J15" s="29"/>
    </row>
    <row r="16" spans="1:10" ht="12.75" customHeight="1">
      <c r="A16" s="1" t="s">
        <v>38</v>
      </c>
      <c r="B16" s="27">
        <v>514</v>
      </c>
      <c r="C16" s="44">
        <v>123</v>
      </c>
      <c r="D16" s="27">
        <v>113</v>
      </c>
      <c r="E16" s="27">
        <v>110</v>
      </c>
      <c r="F16" s="27">
        <v>175.24479720699344</v>
      </c>
      <c r="G16" s="27">
        <v>38.526579930720345</v>
      </c>
      <c r="H16" s="27">
        <v>37.503750375037505</v>
      </c>
      <c r="I16" s="29"/>
      <c r="J16" s="29"/>
    </row>
    <row r="17" spans="1:10" ht="12.75" customHeight="1">
      <c r="A17" s="1" t="s">
        <v>37</v>
      </c>
      <c r="B17" s="27">
        <v>1449</v>
      </c>
      <c r="C17" s="44">
        <v>145</v>
      </c>
      <c r="D17" s="27">
        <v>265</v>
      </c>
      <c r="E17" s="27">
        <v>171</v>
      </c>
      <c r="F17" s="27">
        <v>329.47917732528396</v>
      </c>
      <c r="G17" s="27">
        <v>60.256716350034679</v>
      </c>
      <c r="H17" s="27">
        <v>38.882635833418604</v>
      </c>
      <c r="I17" s="29"/>
      <c r="J17" s="29"/>
    </row>
    <row r="18" spans="1:10" ht="12.75" customHeight="1">
      <c r="B18" s="27"/>
      <c r="C18" s="44"/>
      <c r="D18" s="27"/>
      <c r="E18" s="27"/>
      <c r="F18" s="27" t="s">
        <v>70</v>
      </c>
      <c r="G18" s="27" t="s">
        <v>70</v>
      </c>
      <c r="H18" s="27" t="s">
        <v>70</v>
      </c>
      <c r="I18" s="29"/>
      <c r="J18" s="29"/>
    </row>
    <row r="19" spans="1:10" ht="12.75" customHeight="1">
      <c r="A19" s="9" t="s">
        <v>6</v>
      </c>
      <c r="B19" s="26">
        <v>3337</v>
      </c>
      <c r="C19" s="43">
        <v>830</v>
      </c>
      <c r="D19" s="26">
        <v>812</v>
      </c>
      <c r="E19" s="26">
        <v>354</v>
      </c>
      <c r="F19" s="26">
        <v>194.97357310544933</v>
      </c>
      <c r="G19" s="26">
        <v>47.443374696321506</v>
      </c>
      <c r="H19" s="26">
        <v>20.68344167795297</v>
      </c>
      <c r="I19" s="29"/>
      <c r="J19" s="29"/>
    </row>
    <row r="20" spans="1:10" ht="12.75" customHeight="1">
      <c r="A20" s="1" t="s">
        <v>7</v>
      </c>
      <c r="B20" s="27">
        <v>2060</v>
      </c>
      <c r="C20" s="44">
        <v>497</v>
      </c>
      <c r="D20" s="27">
        <v>510</v>
      </c>
      <c r="E20" s="27">
        <v>187</v>
      </c>
      <c r="F20" s="27">
        <v>213.08662178055596</v>
      </c>
      <c r="G20" s="27">
        <v>52.754454906836663</v>
      </c>
      <c r="H20" s="27">
        <v>19.343300132506776</v>
      </c>
      <c r="I20" s="29"/>
      <c r="J20" s="29"/>
    </row>
    <row r="21" spans="1:10" ht="12.75" customHeight="1">
      <c r="A21" s="1" t="s">
        <v>40</v>
      </c>
      <c r="B21" s="27">
        <v>402</v>
      </c>
      <c r="C21" s="44">
        <v>100</v>
      </c>
      <c r="D21" s="27">
        <v>99</v>
      </c>
      <c r="E21" s="27">
        <v>65</v>
      </c>
      <c r="F21" s="27">
        <v>154.74930228081993</v>
      </c>
      <c r="G21" s="27">
        <v>38.109902800500436</v>
      </c>
      <c r="H21" s="27">
        <v>25.021653353863922</v>
      </c>
      <c r="I21" s="29"/>
      <c r="J21" s="29"/>
    </row>
    <row r="22" spans="1:10" ht="12.75" customHeight="1">
      <c r="A22" s="1" t="s">
        <v>9</v>
      </c>
      <c r="B22" s="27">
        <v>408</v>
      </c>
      <c r="C22" s="44">
        <v>131</v>
      </c>
      <c r="D22" s="27">
        <v>107</v>
      </c>
      <c r="E22" s="27">
        <v>26</v>
      </c>
      <c r="F22" s="27">
        <v>164.80719981257221</v>
      </c>
      <c r="G22" s="27">
        <v>43.221496029277517</v>
      </c>
      <c r="H22" s="27">
        <v>10.502419595899209</v>
      </c>
      <c r="I22" s="29"/>
      <c r="J22" s="29"/>
    </row>
    <row r="23" spans="1:10" ht="12.75" customHeight="1">
      <c r="A23" s="1" t="s">
        <v>41</v>
      </c>
      <c r="B23" s="27">
        <v>352</v>
      </c>
      <c r="C23" s="44">
        <v>67</v>
      </c>
      <c r="D23" s="27">
        <v>79</v>
      </c>
      <c r="E23" s="27">
        <v>57</v>
      </c>
      <c r="F23" s="27">
        <v>207.78362169213787</v>
      </c>
      <c r="G23" s="27">
        <v>46.633256004769578</v>
      </c>
      <c r="H23" s="27">
        <v>33.646779649010959</v>
      </c>
      <c r="I23" s="29"/>
      <c r="J23" s="29"/>
    </row>
    <row r="24" spans="1:10" ht="12.75" customHeight="1">
      <c r="A24" s="11" t="s">
        <v>8</v>
      </c>
      <c r="B24" s="27">
        <v>115</v>
      </c>
      <c r="C24" s="44">
        <v>35</v>
      </c>
      <c r="D24" s="27">
        <v>17</v>
      </c>
      <c r="E24" s="27">
        <v>19</v>
      </c>
      <c r="F24" s="27">
        <v>169.05052405662457</v>
      </c>
      <c r="G24" s="27">
        <v>24.990077469240155</v>
      </c>
      <c r="H24" s="27">
        <v>27.930086583268409</v>
      </c>
      <c r="I24" s="29"/>
      <c r="J24" s="29"/>
    </row>
    <row r="25" spans="1:10" ht="12.75" customHeight="1">
      <c r="B25" s="27"/>
      <c r="C25" s="44"/>
      <c r="D25" s="27"/>
      <c r="E25" s="27"/>
      <c r="F25" s="27" t="s">
        <v>70</v>
      </c>
      <c r="G25" s="27" t="s">
        <v>70</v>
      </c>
      <c r="H25" s="27" t="s">
        <v>70</v>
      </c>
      <c r="I25" s="29"/>
      <c r="J25" s="29"/>
    </row>
    <row r="26" spans="1:10" ht="12.75" customHeight="1">
      <c r="A26" s="9" t="s">
        <v>10</v>
      </c>
      <c r="B26" s="26">
        <v>2123</v>
      </c>
      <c r="C26" s="43">
        <v>444</v>
      </c>
      <c r="D26" s="26">
        <v>506</v>
      </c>
      <c r="E26" s="26">
        <v>218</v>
      </c>
      <c r="F26" s="26">
        <v>206.34247991975678</v>
      </c>
      <c r="G26" s="26">
        <v>49.180072934242553</v>
      </c>
      <c r="H26" s="26">
        <v>21.188252766136117</v>
      </c>
      <c r="I26" s="29"/>
      <c r="J26" s="29"/>
    </row>
    <row r="27" spans="1:10" ht="12.75" customHeight="1">
      <c r="A27" s="1" t="s">
        <v>13</v>
      </c>
      <c r="B27" s="27">
        <v>725</v>
      </c>
      <c r="C27" s="44">
        <v>89</v>
      </c>
      <c r="D27" s="27">
        <v>146</v>
      </c>
      <c r="E27" s="27">
        <v>69</v>
      </c>
      <c r="F27" s="27">
        <v>380.929362560686</v>
      </c>
      <c r="G27" s="27">
        <v>76.711292322565725</v>
      </c>
      <c r="H27" s="27">
        <v>36.253966919568732</v>
      </c>
      <c r="I27" s="29"/>
      <c r="J27" s="29"/>
    </row>
    <row r="28" spans="1:10" ht="12.75" customHeight="1">
      <c r="A28" s="1" t="s">
        <v>12</v>
      </c>
      <c r="B28" s="27">
        <v>533</v>
      </c>
      <c r="C28" s="44">
        <v>134</v>
      </c>
      <c r="D28" s="27">
        <v>132</v>
      </c>
      <c r="E28" s="27">
        <v>40</v>
      </c>
      <c r="F28" s="27">
        <v>200.50483581550546</v>
      </c>
      <c r="G28" s="27">
        <v>49.655981852995723</v>
      </c>
      <c r="H28" s="27">
        <v>15.047267228180521</v>
      </c>
      <c r="I28" s="29"/>
      <c r="J28" s="29"/>
    </row>
    <row r="29" spans="1:10" ht="12.75" customHeight="1">
      <c r="A29" s="1" t="s">
        <v>11</v>
      </c>
      <c r="B29" s="27">
        <v>865</v>
      </c>
      <c r="C29" s="44">
        <v>221</v>
      </c>
      <c r="D29" s="27">
        <v>228</v>
      </c>
      <c r="E29" s="27">
        <v>109</v>
      </c>
      <c r="F29" s="27">
        <v>151.03392763292294</v>
      </c>
      <c r="G29" s="27">
        <v>39.810098844284894</v>
      </c>
      <c r="H29" s="27">
        <v>19.032020938715146</v>
      </c>
      <c r="I29" s="29"/>
      <c r="J29" s="29"/>
    </row>
    <row r="30" spans="1:10" ht="12.75" customHeight="1">
      <c r="B30" s="27"/>
      <c r="C30" s="44"/>
      <c r="D30" s="27"/>
      <c r="E30" s="27"/>
      <c r="F30" s="27" t="s">
        <v>70</v>
      </c>
      <c r="G30" s="27" t="s">
        <v>70</v>
      </c>
      <c r="H30" s="27" t="s">
        <v>70</v>
      </c>
      <c r="I30" s="29"/>
      <c r="J30" s="29"/>
    </row>
    <row r="31" spans="1:10" ht="12.75" customHeight="1">
      <c r="A31" s="9" t="s">
        <v>14</v>
      </c>
      <c r="B31" s="26">
        <v>3021</v>
      </c>
      <c r="C31" s="43">
        <v>691</v>
      </c>
      <c r="D31" s="26">
        <v>752</v>
      </c>
      <c r="E31" s="26">
        <v>221</v>
      </c>
      <c r="F31" s="26">
        <v>231.21024519306937</v>
      </c>
      <c r="G31" s="26">
        <v>57.553824688907035</v>
      </c>
      <c r="H31" s="26">
        <v>16.914089436500603</v>
      </c>
      <c r="I31" s="29"/>
      <c r="J31" s="29"/>
    </row>
    <row r="32" spans="1:10" ht="12.75" customHeight="1">
      <c r="B32" s="27"/>
      <c r="C32" s="44"/>
      <c r="D32" s="27"/>
      <c r="E32" s="27"/>
      <c r="F32" s="27" t="s">
        <v>70</v>
      </c>
      <c r="G32" s="27" t="s">
        <v>70</v>
      </c>
      <c r="H32" s="27" t="s">
        <v>70</v>
      </c>
      <c r="I32" s="29"/>
      <c r="J32" s="29"/>
    </row>
    <row r="33" spans="1:10" ht="12.75" customHeight="1">
      <c r="A33" s="9" t="s">
        <v>15</v>
      </c>
      <c r="B33" s="26">
        <v>1728</v>
      </c>
      <c r="C33" s="43">
        <v>538</v>
      </c>
      <c r="D33" s="26">
        <v>525</v>
      </c>
      <c r="E33" s="26">
        <v>133</v>
      </c>
      <c r="F33" s="26">
        <v>161.47435052829584</v>
      </c>
      <c r="G33" s="26">
        <v>49.059047469534335</v>
      </c>
      <c r="H33" s="26">
        <v>12.428292025615365</v>
      </c>
      <c r="I33" s="29"/>
      <c r="J33" s="29"/>
    </row>
    <row r="34" spans="1:10" ht="12.75" customHeight="1">
      <c r="A34" s="1" t="s">
        <v>16</v>
      </c>
      <c r="B34" s="27">
        <v>55</v>
      </c>
      <c r="C34" s="44">
        <v>23</v>
      </c>
      <c r="D34" s="27">
        <v>15</v>
      </c>
      <c r="E34" s="27">
        <v>2</v>
      </c>
      <c r="F34" s="27">
        <v>144.73303334122787</v>
      </c>
      <c r="G34" s="27">
        <v>39.472645456698508</v>
      </c>
      <c r="H34" s="27">
        <v>5.2630193942264674</v>
      </c>
      <c r="I34" s="29"/>
      <c r="J34" s="29"/>
    </row>
    <row r="35" spans="1:10" ht="12.75" customHeight="1">
      <c r="A35" s="1" t="s">
        <v>18</v>
      </c>
      <c r="B35" s="27">
        <v>148</v>
      </c>
      <c r="C35" s="44">
        <v>47</v>
      </c>
      <c r="D35" s="27">
        <v>33</v>
      </c>
      <c r="E35" s="27">
        <v>13</v>
      </c>
      <c r="F35" s="27">
        <v>199.09867491760275</v>
      </c>
      <c r="G35" s="27">
        <v>44.393623461357372</v>
      </c>
      <c r="H35" s="27">
        <v>17.488397121140782</v>
      </c>
      <c r="I35" s="29"/>
      <c r="J35" s="29"/>
    </row>
    <row r="36" spans="1:10" ht="12.75" customHeight="1">
      <c r="A36" s="1" t="s">
        <v>57</v>
      </c>
      <c r="B36" s="27">
        <v>98</v>
      </c>
      <c r="C36" s="44">
        <v>28</v>
      </c>
      <c r="D36" s="27">
        <v>96</v>
      </c>
      <c r="E36" s="27">
        <v>6</v>
      </c>
      <c r="F36" s="27">
        <v>187.45218056618211</v>
      </c>
      <c r="G36" s="27">
        <v>183.62662586074981</v>
      </c>
      <c r="H36" s="27">
        <v>11.476664116296863</v>
      </c>
      <c r="I36" s="29"/>
      <c r="J36" s="29"/>
    </row>
    <row r="37" spans="1:10" ht="12.75" customHeight="1">
      <c r="A37" s="1" t="s">
        <v>58</v>
      </c>
      <c r="B37" s="27">
        <v>18</v>
      </c>
      <c r="C37" s="44">
        <v>6</v>
      </c>
      <c r="D37" s="27">
        <v>5</v>
      </c>
      <c r="E37" s="27">
        <v>1</v>
      </c>
      <c r="F37" s="27">
        <v>118.89035667107001</v>
      </c>
      <c r="G37" s="27">
        <v>33.025099075297227</v>
      </c>
      <c r="H37" s="27">
        <v>6.6050198150594452</v>
      </c>
      <c r="I37" s="29"/>
      <c r="J37" s="29"/>
    </row>
    <row r="38" spans="1:10" ht="12.75" customHeight="1">
      <c r="A38" s="1" t="s">
        <v>59</v>
      </c>
      <c r="B38" s="27">
        <v>757</v>
      </c>
      <c r="C38" s="44">
        <v>213</v>
      </c>
      <c r="D38" s="27">
        <v>212</v>
      </c>
      <c r="E38" s="27">
        <v>49</v>
      </c>
      <c r="F38" s="27">
        <v>163.49185780311865</v>
      </c>
      <c r="G38" s="27">
        <v>45.786359120556348</v>
      </c>
      <c r="H38" s="27">
        <v>10.582696211826702</v>
      </c>
      <c r="I38" s="29"/>
      <c r="J38" s="29"/>
    </row>
    <row r="39" spans="1:10" ht="12.75" customHeight="1">
      <c r="A39" s="1" t="s">
        <v>17</v>
      </c>
      <c r="B39" s="27">
        <v>335</v>
      </c>
      <c r="C39" s="44">
        <v>109</v>
      </c>
      <c r="D39" s="27">
        <v>81</v>
      </c>
      <c r="E39" s="27">
        <v>39</v>
      </c>
      <c r="F39" s="27">
        <v>174.98863879733182</v>
      </c>
      <c r="G39" s="27">
        <v>42.310685798757845</v>
      </c>
      <c r="H39" s="27">
        <v>20.371811680883404</v>
      </c>
      <c r="I39" s="29"/>
      <c r="J39" s="29"/>
    </row>
    <row r="40" spans="1:10" ht="12.75" customHeight="1">
      <c r="A40" s="1" t="s">
        <v>19</v>
      </c>
      <c r="B40" s="27">
        <v>317</v>
      </c>
      <c r="C40" s="44">
        <v>112</v>
      </c>
      <c r="D40" s="27">
        <v>83</v>
      </c>
      <c r="E40" s="27">
        <v>23</v>
      </c>
      <c r="F40" s="27">
        <v>134.36644314646367</v>
      </c>
      <c r="G40" s="27">
        <v>35.181119183458939</v>
      </c>
      <c r="H40" s="27">
        <v>9.7489848339705496</v>
      </c>
      <c r="I40" s="29"/>
      <c r="J40" s="29"/>
    </row>
    <row r="41" spans="1:10" ht="12.75" customHeight="1">
      <c r="B41" s="27"/>
      <c r="C41" s="44"/>
      <c r="D41" s="27"/>
      <c r="E41" s="27"/>
      <c r="F41" s="27" t="s">
        <v>70</v>
      </c>
      <c r="G41" s="27" t="s">
        <v>70</v>
      </c>
      <c r="H41" s="27" t="s">
        <v>70</v>
      </c>
      <c r="I41" s="29"/>
      <c r="J41" s="29"/>
    </row>
    <row r="42" spans="1:10" ht="12.75" customHeight="1">
      <c r="A42" s="9" t="s">
        <v>20</v>
      </c>
      <c r="B42" s="26">
        <v>1041</v>
      </c>
      <c r="C42" s="43">
        <v>330</v>
      </c>
      <c r="D42" s="26">
        <v>345</v>
      </c>
      <c r="E42" s="26">
        <v>67</v>
      </c>
      <c r="F42" s="26">
        <v>146.38817757265622</v>
      </c>
      <c r="G42" s="26">
        <v>48.514813892955225</v>
      </c>
      <c r="H42" s="26">
        <v>9.4217174806608703</v>
      </c>
      <c r="I42" s="29"/>
      <c r="J42" s="29"/>
    </row>
    <row r="43" spans="1:10" ht="12.75" customHeight="1">
      <c r="A43" s="1" t="s">
        <v>21</v>
      </c>
      <c r="B43" s="27">
        <v>534</v>
      </c>
      <c r="C43" s="44">
        <v>164</v>
      </c>
      <c r="D43" s="27">
        <v>178</v>
      </c>
      <c r="E43" s="27">
        <v>34</v>
      </c>
      <c r="F43" s="27">
        <v>149.0550079970524</v>
      </c>
      <c r="G43" s="27">
        <v>49.685002665684131</v>
      </c>
      <c r="H43" s="27">
        <v>9.4903937676025869</v>
      </c>
      <c r="I43" s="29"/>
      <c r="J43" s="29"/>
    </row>
    <row r="44" spans="1:10" ht="12.75" customHeight="1">
      <c r="A44" s="1" t="s">
        <v>25</v>
      </c>
      <c r="B44" s="27">
        <v>41</v>
      </c>
      <c r="C44" s="44">
        <v>15</v>
      </c>
      <c r="D44" s="27">
        <v>12</v>
      </c>
      <c r="E44" s="27">
        <v>2</v>
      </c>
      <c r="F44" s="27">
        <v>118.58279103398409</v>
      </c>
      <c r="G44" s="27">
        <v>34.70715835140998</v>
      </c>
      <c r="H44" s="27">
        <v>5.7845263919016627</v>
      </c>
      <c r="I44" s="29"/>
      <c r="J44" s="29"/>
    </row>
    <row r="45" spans="1:10" ht="12.75" customHeight="1">
      <c r="A45" s="1" t="s">
        <v>24</v>
      </c>
      <c r="B45" s="27">
        <v>187</v>
      </c>
      <c r="C45" s="44">
        <v>66</v>
      </c>
      <c r="D45" s="27">
        <v>66</v>
      </c>
      <c r="E45" s="27">
        <v>12</v>
      </c>
      <c r="F45" s="27">
        <v>135.35031847133757</v>
      </c>
      <c r="G45" s="27">
        <v>47.770700636942678</v>
      </c>
      <c r="H45" s="27">
        <v>8.6855819339895781</v>
      </c>
      <c r="I45" s="29"/>
      <c r="J45" s="29"/>
    </row>
    <row r="46" spans="1:10" ht="12.75" customHeight="1">
      <c r="A46" s="1" t="s">
        <v>23</v>
      </c>
      <c r="B46" s="27">
        <v>39</v>
      </c>
      <c r="C46" s="44">
        <v>20</v>
      </c>
      <c r="D46" s="27">
        <v>14</v>
      </c>
      <c r="E46" s="27">
        <v>4</v>
      </c>
      <c r="F46" s="27">
        <v>116.74898967220476</v>
      </c>
      <c r="G46" s="27">
        <v>41.909893728483759</v>
      </c>
      <c r="H46" s="27">
        <v>11.97425535099536</v>
      </c>
      <c r="I46" s="29"/>
      <c r="J46" s="29"/>
    </row>
    <row r="47" spans="1:10" ht="12.75" customHeight="1">
      <c r="A47" s="1" t="s">
        <v>22</v>
      </c>
      <c r="B47" s="27">
        <v>45</v>
      </c>
      <c r="C47" s="44">
        <v>12</v>
      </c>
      <c r="D47" s="27">
        <v>20</v>
      </c>
      <c r="E47" s="27">
        <v>2</v>
      </c>
      <c r="F47" s="27">
        <v>114.28861685376137</v>
      </c>
      <c r="G47" s="27">
        <v>50.794940823893938</v>
      </c>
      <c r="H47" s="27">
        <v>5.0794940823893944</v>
      </c>
      <c r="I47" s="29"/>
      <c r="J47" s="29"/>
    </row>
    <row r="48" spans="1:10" ht="12.75" customHeight="1">
      <c r="A48" s="1" t="s">
        <v>26</v>
      </c>
      <c r="B48" s="27">
        <v>195</v>
      </c>
      <c r="C48" s="44">
        <v>53</v>
      </c>
      <c r="D48" s="27">
        <v>55</v>
      </c>
      <c r="E48" s="27">
        <v>13</v>
      </c>
      <c r="F48" s="27">
        <v>181.64542812430136</v>
      </c>
      <c r="G48" s="27">
        <v>51.233325881213204</v>
      </c>
      <c r="H48" s="27">
        <v>12.109695208286757</v>
      </c>
      <c r="I48" s="29"/>
      <c r="J48" s="29"/>
    </row>
    <row r="49" spans="1:10" ht="12.75" customHeight="1">
      <c r="B49" s="27"/>
      <c r="C49" s="44"/>
      <c r="D49" s="27"/>
      <c r="E49" s="27"/>
      <c r="F49" s="27" t="s">
        <v>70</v>
      </c>
      <c r="G49" s="27" t="s">
        <v>70</v>
      </c>
      <c r="H49" s="27" t="s">
        <v>70</v>
      </c>
      <c r="I49" s="29"/>
      <c r="J49" s="29"/>
    </row>
    <row r="50" spans="1:10" ht="12.75" customHeight="1">
      <c r="A50" s="9" t="s">
        <v>42</v>
      </c>
      <c r="B50" s="26">
        <v>664</v>
      </c>
      <c r="C50" s="43">
        <v>113</v>
      </c>
      <c r="D50" s="26">
        <v>191</v>
      </c>
      <c r="E50" s="26">
        <v>178</v>
      </c>
      <c r="F50" s="26">
        <v>204.41021189088681</v>
      </c>
      <c r="G50" s="26">
        <v>58.798720589095453</v>
      </c>
      <c r="H50" s="26">
        <v>54.796713428581107</v>
      </c>
      <c r="I50" s="29"/>
      <c r="J50" s="29"/>
    </row>
    <row r="51" spans="1:10" ht="3.75" customHeight="1">
      <c r="A51" s="15"/>
      <c r="B51" s="17"/>
      <c r="C51" s="45"/>
      <c r="D51" s="17"/>
      <c r="E51" s="17"/>
      <c r="F51" s="17"/>
      <c r="G51" s="17"/>
      <c r="H51" s="17"/>
    </row>
    <row r="52" spans="1:10" s="47" customFormat="1" ht="12.75" customHeight="1">
      <c r="A52" s="46" t="s">
        <v>77</v>
      </c>
      <c r="B52" s="46"/>
      <c r="C52" s="39"/>
      <c r="D52" s="46"/>
      <c r="E52" s="46"/>
      <c r="F52" s="46"/>
      <c r="G52" s="46"/>
    </row>
    <row r="53" spans="1:10" ht="12.75" customHeight="1">
      <c r="A53" s="28" t="s">
        <v>66</v>
      </c>
      <c r="H53" s="1"/>
    </row>
    <row r="54" spans="1:10" ht="12.75" customHeight="1">
      <c r="A54" s="28" t="s">
        <v>29</v>
      </c>
      <c r="H54" s="1"/>
    </row>
    <row r="55" spans="1:10" s="47" customFormat="1" ht="12.75" customHeight="1">
      <c r="A55" s="46" t="s">
        <v>79</v>
      </c>
      <c r="B55" s="46"/>
      <c r="C55" s="39"/>
      <c r="D55" s="46"/>
      <c r="E55" s="46"/>
      <c r="F55" s="46"/>
      <c r="G55" s="46"/>
    </row>
    <row r="56" spans="1:10" ht="12.75" customHeight="1">
      <c r="A56" s="2" t="s">
        <v>69</v>
      </c>
      <c r="H56" s="1"/>
    </row>
    <row r="57" spans="1:10" ht="12.75" customHeight="1">
      <c r="A57" s="28" t="s">
        <v>68</v>
      </c>
      <c r="H57" s="1"/>
    </row>
    <row r="58" spans="1:10" ht="12.75" customHeight="1">
      <c r="A58" s="28" t="s">
        <v>67</v>
      </c>
      <c r="H58" s="1"/>
    </row>
    <row r="59" spans="1:10" ht="12.75" customHeight="1">
      <c r="A59" s="2" t="s">
        <v>44</v>
      </c>
      <c r="H59" s="1"/>
    </row>
    <row r="60" spans="1:10" ht="12.75" customHeight="1">
      <c r="A60" s="2" t="s">
        <v>82</v>
      </c>
      <c r="H60" s="1"/>
    </row>
    <row r="61" spans="1:10" ht="12.75" customHeight="1">
      <c r="A61" s="2"/>
      <c r="B61" s="4"/>
      <c r="C61" s="48"/>
      <c r="D61" s="4"/>
      <c r="E61" s="4"/>
      <c r="F61" s="4"/>
      <c r="G61" s="4"/>
      <c r="H61" s="4"/>
    </row>
    <row r="62" spans="1:10" ht="12.75" customHeight="1">
      <c r="A62" s="2" t="s">
        <v>56</v>
      </c>
      <c r="B62" s="4"/>
      <c r="C62" s="48"/>
      <c r="D62" s="4"/>
      <c r="E62" s="4"/>
      <c r="F62" s="4"/>
      <c r="G62" s="4"/>
      <c r="H62" s="4"/>
    </row>
    <row r="63" spans="1:10" ht="12.75" customHeight="1">
      <c r="A63" s="1" t="s">
        <v>63</v>
      </c>
      <c r="B63" s="4"/>
      <c r="C63" s="48"/>
      <c r="D63" s="4"/>
      <c r="E63" s="4"/>
      <c r="F63" s="4"/>
      <c r="G63" s="4"/>
      <c r="H63" s="4"/>
    </row>
    <row r="64" spans="1:10" ht="12.75" customHeight="1">
      <c r="A64" s="30" t="s">
        <v>74</v>
      </c>
      <c r="B64" s="4"/>
      <c r="C64" s="48"/>
      <c r="D64" s="4"/>
      <c r="E64" s="4"/>
      <c r="F64" s="4"/>
      <c r="G64" s="4"/>
      <c r="H64" s="4"/>
    </row>
    <row r="65" spans="2:8" ht="12.75" customHeight="1">
      <c r="B65" s="4"/>
      <c r="C65" s="48"/>
      <c r="D65" s="4"/>
      <c r="E65" s="4"/>
      <c r="F65" s="4"/>
      <c r="G65" s="4"/>
      <c r="H65" s="4"/>
    </row>
    <row r="66" spans="2:8" ht="12.75" customHeight="1">
      <c r="B66" s="4"/>
      <c r="C66" s="48"/>
      <c r="D66" s="4"/>
      <c r="E66" s="4"/>
      <c r="F66" s="4"/>
      <c r="G66" s="4"/>
      <c r="H66" s="4"/>
    </row>
    <row r="67" spans="2:8" ht="12.75" customHeight="1">
      <c r="B67" s="4"/>
      <c r="C67" s="48"/>
      <c r="D67" s="4"/>
      <c r="E67" s="4"/>
      <c r="F67" s="4"/>
      <c r="G67" s="4"/>
      <c r="H67" s="4"/>
    </row>
    <row r="68" spans="2:8" ht="12.75" customHeight="1">
      <c r="B68" s="4"/>
      <c r="C68" s="48"/>
      <c r="D68" s="4"/>
      <c r="E68" s="4"/>
      <c r="F68" s="4"/>
      <c r="G68" s="4"/>
      <c r="H68" s="4"/>
    </row>
    <row r="69" spans="2:8" ht="12.75" customHeight="1">
      <c r="B69" s="4"/>
      <c r="C69" s="48"/>
      <c r="D69" s="4"/>
      <c r="E69" s="4"/>
      <c r="F69" s="4"/>
      <c r="G69" s="4"/>
      <c r="H69" s="4"/>
    </row>
    <row r="70" spans="2:8" ht="12.75" customHeight="1">
      <c r="B70" s="4"/>
      <c r="C70" s="48"/>
      <c r="D70" s="4"/>
      <c r="E70" s="4"/>
      <c r="F70" s="4"/>
      <c r="G70" s="4"/>
      <c r="H70" s="4"/>
    </row>
    <row r="71" spans="2:8" ht="12.75" customHeight="1">
      <c r="B71" s="4"/>
      <c r="C71" s="48"/>
      <c r="D71" s="4"/>
      <c r="E71" s="4"/>
      <c r="F71" s="4"/>
      <c r="G71" s="4"/>
      <c r="H71" s="4"/>
    </row>
    <row r="72" spans="2:8" ht="12.75" customHeight="1">
      <c r="B72" s="4"/>
      <c r="C72" s="48"/>
      <c r="D72" s="4"/>
      <c r="E72" s="4"/>
      <c r="F72" s="4"/>
      <c r="G72" s="4"/>
      <c r="H72" s="4"/>
    </row>
    <row r="73" spans="2:8" ht="12.75" customHeight="1">
      <c r="B73" s="4"/>
      <c r="C73" s="48"/>
      <c r="D73" s="4"/>
      <c r="E73" s="4"/>
      <c r="F73" s="4"/>
      <c r="G73" s="4"/>
      <c r="H73" s="4"/>
    </row>
    <row r="74" spans="2:8" ht="12.75" customHeight="1">
      <c r="B74" s="4"/>
      <c r="C74" s="48"/>
      <c r="D74" s="4"/>
      <c r="E74" s="4"/>
      <c r="F74" s="4"/>
      <c r="G74" s="4"/>
      <c r="H74" s="4"/>
    </row>
    <row r="75" spans="2:8" ht="12.75" customHeight="1">
      <c r="B75" s="4"/>
      <c r="C75" s="48"/>
      <c r="D75" s="4"/>
      <c r="E75" s="4"/>
      <c r="F75" s="4"/>
      <c r="G75" s="4"/>
      <c r="H75" s="4"/>
    </row>
    <row r="76" spans="2:8" ht="12.75" customHeight="1">
      <c r="B76" s="4"/>
      <c r="C76" s="48"/>
      <c r="D76" s="4"/>
      <c r="E76" s="4"/>
      <c r="F76" s="4"/>
      <c r="G76" s="4"/>
      <c r="H76" s="4"/>
    </row>
    <row r="77" spans="2:8" ht="12.75" customHeight="1">
      <c r="B77" s="4"/>
      <c r="C77" s="48"/>
      <c r="D77" s="4"/>
      <c r="E77" s="4"/>
      <c r="F77" s="4"/>
      <c r="G77" s="4"/>
      <c r="H77" s="4"/>
    </row>
    <row r="78" spans="2:8" ht="12.75" customHeight="1">
      <c r="B78" s="4"/>
      <c r="C78" s="48"/>
      <c r="D78" s="4"/>
      <c r="E78" s="4"/>
      <c r="F78" s="4"/>
      <c r="G78" s="4"/>
      <c r="H78" s="4"/>
    </row>
    <row r="79" spans="2:8" ht="12.75" customHeight="1">
      <c r="B79" s="4"/>
      <c r="C79" s="48"/>
      <c r="D79" s="4"/>
      <c r="E79" s="4"/>
      <c r="F79" s="4"/>
      <c r="G79" s="4"/>
      <c r="H79" s="4"/>
    </row>
    <row r="80" spans="2:8" ht="12.75" customHeight="1">
      <c r="B80" s="4"/>
      <c r="C80" s="48"/>
      <c r="D80" s="4"/>
      <c r="E80" s="4"/>
      <c r="F80" s="4"/>
      <c r="G80" s="4"/>
      <c r="H80" s="4"/>
    </row>
    <row r="81" spans="2:8" ht="12.75" customHeight="1">
      <c r="B81" s="4"/>
      <c r="C81" s="48"/>
      <c r="D81" s="4"/>
      <c r="E81" s="4"/>
      <c r="F81" s="4"/>
      <c r="G81" s="4"/>
      <c r="H81" s="4"/>
    </row>
    <row r="82" spans="2:8" ht="12.75" customHeight="1">
      <c r="B82" s="4"/>
      <c r="C82" s="48"/>
      <c r="D82" s="4"/>
      <c r="E82" s="4"/>
      <c r="F82" s="4"/>
      <c r="G82" s="4"/>
      <c r="H82" s="4"/>
    </row>
    <row r="83" spans="2:8" ht="12.75" customHeight="1">
      <c r="B83" s="4"/>
      <c r="C83" s="48"/>
      <c r="D83" s="4"/>
      <c r="E83" s="4"/>
      <c r="F83" s="4"/>
      <c r="G83" s="4"/>
      <c r="H83" s="4"/>
    </row>
    <row r="84" spans="2:8" ht="12.75" customHeight="1">
      <c r="B84" s="4"/>
      <c r="C84" s="48"/>
      <c r="D84" s="4"/>
      <c r="E84" s="4"/>
      <c r="F84" s="4"/>
      <c r="G84" s="4"/>
      <c r="H84" s="4"/>
    </row>
    <row r="85" spans="2:8" ht="12.75" customHeight="1">
      <c r="B85" s="4"/>
      <c r="C85" s="48"/>
      <c r="D85" s="4"/>
      <c r="E85" s="4"/>
      <c r="F85" s="4"/>
      <c r="G85" s="4"/>
      <c r="H85" s="4"/>
    </row>
    <row r="86" spans="2:8" ht="12.75" customHeight="1">
      <c r="B86" s="4"/>
      <c r="C86" s="48"/>
      <c r="D86" s="4"/>
      <c r="E86" s="4"/>
      <c r="F86" s="4"/>
      <c r="G86" s="4"/>
      <c r="H86" s="4"/>
    </row>
    <row r="87" spans="2:8" ht="12.75" customHeight="1">
      <c r="B87" s="4"/>
      <c r="C87" s="48"/>
      <c r="D87" s="4"/>
      <c r="E87" s="4"/>
      <c r="F87" s="4"/>
      <c r="G87" s="4"/>
      <c r="H87" s="4"/>
    </row>
    <row r="88" spans="2:8" ht="12.75" customHeight="1">
      <c r="B88" s="4"/>
      <c r="C88" s="48"/>
      <c r="D88" s="4"/>
      <c r="E88" s="4"/>
      <c r="F88" s="4"/>
      <c r="G88" s="4"/>
      <c r="H88" s="4"/>
    </row>
    <row r="89" spans="2:8" ht="12.75" customHeight="1">
      <c r="B89" s="4"/>
      <c r="C89" s="48"/>
      <c r="D89" s="4"/>
      <c r="E89" s="4"/>
      <c r="F89" s="4"/>
      <c r="G89" s="4"/>
      <c r="H89" s="4"/>
    </row>
    <row r="90" spans="2:8" ht="12.75" customHeight="1">
      <c r="B90" s="4"/>
      <c r="C90" s="48"/>
      <c r="D90" s="4"/>
      <c r="E90" s="4"/>
      <c r="F90" s="4"/>
      <c r="G90" s="4"/>
      <c r="H90" s="4"/>
    </row>
    <row r="91" spans="2:8" ht="12.75" customHeight="1">
      <c r="B91" s="4"/>
      <c r="C91" s="48"/>
      <c r="D91" s="4"/>
      <c r="E91" s="4"/>
      <c r="F91" s="4"/>
      <c r="G91" s="4"/>
      <c r="H91" s="4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96" orientation="portrait"/>
  <colBreaks count="1" manualBreakCount="1">
    <brk id="8" max="63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11.5" defaultRowHeight="12.75" customHeight="1" x14ac:dyDescent="0"/>
  <cols>
    <col min="1" max="1" width="21.83203125" style="1" customWidth="1"/>
    <col min="2" max="2" width="9.83203125" style="2" customWidth="1"/>
    <col min="3" max="3" width="9.5" style="33" customWidth="1"/>
    <col min="4" max="4" width="10.83203125" style="2" customWidth="1"/>
    <col min="5" max="5" width="11.5" style="2" customWidth="1"/>
    <col min="6" max="8" width="9" style="2" customWidth="1"/>
    <col min="9" max="11" width="5.5" style="1" customWidth="1"/>
    <col min="12" max="16384" width="11.5" style="1"/>
  </cols>
  <sheetData>
    <row r="1" spans="1:10" s="5" customFormat="1" ht="12.75" customHeight="1">
      <c r="A1" s="7" t="s">
        <v>62</v>
      </c>
      <c r="B1" s="6"/>
      <c r="C1" s="31"/>
      <c r="D1" s="6"/>
      <c r="E1" s="6"/>
      <c r="H1" s="8" t="s">
        <v>80</v>
      </c>
    </row>
    <row r="2" spans="1:10" s="5" customFormat="1" ht="12.75" customHeight="1">
      <c r="A2" s="6">
        <v>2005</v>
      </c>
      <c r="B2" s="6"/>
      <c r="C2" s="31"/>
      <c r="D2" s="6"/>
      <c r="E2" s="6"/>
      <c r="H2" s="6"/>
    </row>
    <row r="3" spans="1:10" s="5" customFormat="1" ht="3.75" customHeight="1">
      <c r="A3" s="12"/>
      <c r="B3" s="13"/>
      <c r="C3" s="32"/>
      <c r="D3" s="13"/>
      <c r="E3" s="13"/>
      <c r="F3" s="13"/>
      <c r="G3" s="13"/>
      <c r="H3" s="13"/>
    </row>
    <row r="4" spans="1:10" ht="3.75" customHeight="1">
      <c r="A4" s="2"/>
      <c r="B4" s="22"/>
      <c r="D4" s="22"/>
      <c r="E4" s="22"/>
      <c r="F4" s="22"/>
    </row>
    <row r="5" spans="1:10" ht="12.75" customHeight="1">
      <c r="B5" s="23" t="s">
        <v>31</v>
      </c>
      <c r="D5" s="23" t="s">
        <v>32</v>
      </c>
      <c r="E5" s="23" t="s">
        <v>33</v>
      </c>
      <c r="F5" s="23" t="s">
        <v>34</v>
      </c>
    </row>
    <row r="6" spans="1:10" ht="3.75" customHeight="1">
      <c r="B6" s="24"/>
      <c r="C6" s="34"/>
      <c r="D6" s="23"/>
      <c r="E6" s="18"/>
      <c r="F6" s="24"/>
      <c r="G6" s="14"/>
      <c r="H6" s="14"/>
    </row>
    <row r="7" spans="1:10" ht="12.75" customHeight="1">
      <c r="B7" s="18" t="s">
        <v>0</v>
      </c>
      <c r="C7" s="18" t="s">
        <v>30</v>
      </c>
      <c r="D7" s="18"/>
      <c r="E7" s="18"/>
      <c r="F7" s="18" t="s">
        <v>3</v>
      </c>
      <c r="G7" s="18" t="s">
        <v>4</v>
      </c>
      <c r="H7" s="2" t="s">
        <v>5</v>
      </c>
    </row>
    <row r="8" spans="1:10" ht="12.75" customHeight="1">
      <c r="B8" s="18" t="s">
        <v>1</v>
      </c>
      <c r="C8" s="18" t="s">
        <v>2</v>
      </c>
      <c r="D8" s="18"/>
      <c r="E8" s="18"/>
      <c r="F8" s="18" t="s">
        <v>54</v>
      </c>
      <c r="G8" s="18"/>
    </row>
    <row r="9" spans="1:10" ht="12.75" customHeight="1">
      <c r="B9" s="18"/>
      <c r="C9" s="18" t="s">
        <v>35</v>
      </c>
      <c r="D9" s="18"/>
      <c r="E9" s="18"/>
      <c r="F9" s="18" t="s">
        <v>55</v>
      </c>
      <c r="G9" s="18"/>
    </row>
    <row r="10" spans="1:10" ht="3.75" customHeight="1">
      <c r="A10" s="15"/>
      <c r="B10" s="20"/>
      <c r="C10" s="35"/>
      <c r="D10" s="21"/>
      <c r="E10" s="21"/>
      <c r="F10" s="21"/>
      <c r="G10" s="21"/>
      <c r="H10" s="16"/>
    </row>
    <row r="11" spans="1:10" ht="3.75" customHeight="1">
      <c r="D11" s="3"/>
      <c r="E11" s="3"/>
      <c r="F11" s="3"/>
      <c r="G11" s="3"/>
      <c r="H11" s="3"/>
    </row>
    <row r="12" spans="1:10" ht="12.75" customHeight="1">
      <c r="A12" s="9" t="s">
        <v>27</v>
      </c>
      <c r="B12" s="26">
        <v>15313</v>
      </c>
      <c r="C12" s="26">
        <v>3476</v>
      </c>
      <c r="D12" s="26">
        <v>3764</v>
      </c>
      <c r="E12" s="26">
        <v>1672</v>
      </c>
      <c r="F12" s="26">
        <v>204.13917404487648</v>
      </c>
      <c r="G12" s="26">
        <v>50.178270169458308</v>
      </c>
      <c r="H12" s="26">
        <v>22.28960353967436</v>
      </c>
      <c r="I12" s="29"/>
      <c r="J12" s="29"/>
    </row>
    <row r="13" spans="1:10" ht="12.75" customHeight="1">
      <c r="A13" s="10"/>
      <c r="B13" s="27"/>
      <c r="C13" s="27"/>
      <c r="D13" s="27"/>
      <c r="E13" s="27"/>
      <c r="F13" s="27" t="s">
        <v>70</v>
      </c>
      <c r="G13" s="27" t="s">
        <v>70</v>
      </c>
      <c r="H13" s="27" t="s">
        <v>70</v>
      </c>
      <c r="I13" s="29"/>
      <c r="J13" s="29"/>
    </row>
    <row r="14" spans="1:10" ht="12.75" customHeight="1">
      <c r="A14" s="9" t="s">
        <v>36</v>
      </c>
      <c r="B14" s="26">
        <v>3565</v>
      </c>
      <c r="C14" s="26">
        <v>542</v>
      </c>
      <c r="D14" s="26">
        <v>710</v>
      </c>
      <c r="E14" s="26">
        <v>521</v>
      </c>
      <c r="F14" s="26">
        <v>256.51578885260813</v>
      </c>
      <c r="G14" s="26">
        <v>51.087295956620409</v>
      </c>
      <c r="H14" s="26">
        <v>37.488001680843993</v>
      </c>
      <c r="I14" s="29"/>
      <c r="J14" s="29"/>
    </row>
    <row r="15" spans="1:10" ht="12.75" customHeight="1">
      <c r="A15" s="1" t="s">
        <v>39</v>
      </c>
      <c r="B15" s="27">
        <v>1619</v>
      </c>
      <c r="C15" s="27">
        <v>275</v>
      </c>
      <c r="D15" s="27">
        <v>332</v>
      </c>
      <c r="E15" s="27">
        <v>241</v>
      </c>
      <c r="F15" s="27">
        <v>243.99801064006149</v>
      </c>
      <c r="G15" s="27">
        <v>50.035416635268938</v>
      </c>
      <c r="H15" s="27">
        <v>36.320889786445228</v>
      </c>
      <c r="I15" s="29"/>
      <c r="J15" s="29"/>
    </row>
    <row r="16" spans="1:10" ht="12.75" customHeight="1">
      <c r="A16" s="1" t="s">
        <v>38</v>
      </c>
      <c r="B16" s="27">
        <v>509</v>
      </c>
      <c r="C16" s="27">
        <v>125</v>
      </c>
      <c r="D16" s="27">
        <v>115</v>
      </c>
      <c r="E16" s="27">
        <v>110</v>
      </c>
      <c r="F16" s="27">
        <v>175.80398373899499</v>
      </c>
      <c r="G16" s="27">
        <v>39.719957033368217</v>
      </c>
      <c r="H16" s="27">
        <v>37.993002379743515</v>
      </c>
      <c r="I16" s="29"/>
      <c r="J16" s="29"/>
    </row>
    <row r="17" spans="1:10" ht="12.75" customHeight="1">
      <c r="A17" s="1" t="s">
        <v>37</v>
      </c>
      <c r="B17" s="27">
        <v>1437</v>
      </c>
      <c r="C17" s="27">
        <v>142</v>
      </c>
      <c r="D17" s="27">
        <v>263</v>
      </c>
      <c r="E17" s="27">
        <v>170</v>
      </c>
      <c r="F17" s="27">
        <v>329.04302747062769</v>
      </c>
      <c r="G17" s="27">
        <v>60.221514422251275</v>
      </c>
      <c r="H17" s="27">
        <v>38.926454189287895</v>
      </c>
      <c r="I17" s="29"/>
      <c r="J17" s="29"/>
    </row>
    <row r="18" spans="1:10" ht="12.75" customHeight="1">
      <c r="B18" s="27"/>
      <c r="C18" s="27"/>
      <c r="D18" s="27"/>
      <c r="E18" s="27"/>
      <c r="F18" s="27" t="s">
        <v>76</v>
      </c>
      <c r="G18" s="27" t="s">
        <v>70</v>
      </c>
      <c r="H18" s="27" t="s">
        <v>70</v>
      </c>
      <c r="I18" s="29"/>
      <c r="J18" s="29"/>
    </row>
    <row r="19" spans="1:10" ht="12.75" customHeight="1">
      <c r="A19" s="9" t="s">
        <v>6</v>
      </c>
      <c r="B19" s="26">
        <v>3301</v>
      </c>
      <c r="C19" s="26">
        <v>828</v>
      </c>
      <c r="D19" s="26">
        <v>800</v>
      </c>
      <c r="E19" s="26">
        <v>347</v>
      </c>
      <c r="F19" s="26">
        <v>193.8198420788103</v>
      </c>
      <c r="G19" s="26">
        <v>46.972394323855873</v>
      </c>
      <c r="H19" s="26">
        <v>20.374276037972482</v>
      </c>
      <c r="I19" s="29"/>
      <c r="J19" s="29"/>
    </row>
    <row r="20" spans="1:10" ht="12.75" customHeight="1">
      <c r="A20" s="1" t="s">
        <v>7</v>
      </c>
      <c r="B20" s="27">
        <v>2039</v>
      </c>
      <c r="C20" s="27">
        <v>499</v>
      </c>
      <c r="D20" s="27">
        <v>500</v>
      </c>
      <c r="E20" s="27">
        <v>181</v>
      </c>
      <c r="F20" s="27">
        <v>211.58980840693317</v>
      </c>
      <c r="G20" s="27">
        <v>51.885681316069928</v>
      </c>
      <c r="H20" s="27">
        <v>18.782616636417316</v>
      </c>
      <c r="I20" s="29"/>
      <c r="J20" s="29"/>
    </row>
    <row r="21" spans="1:10" ht="12.75" customHeight="1">
      <c r="A21" s="1" t="s">
        <v>40</v>
      </c>
      <c r="B21" s="27">
        <v>392</v>
      </c>
      <c r="C21" s="27">
        <v>98</v>
      </c>
      <c r="D21" s="27">
        <v>96</v>
      </c>
      <c r="E21" s="27">
        <v>64</v>
      </c>
      <c r="F21" s="27">
        <v>153.44747946857066</v>
      </c>
      <c r="G21" s="27">
        <v>37.578974563731592</v>
      </c>
      <c r="H21" s="27">
        <v>25.052649709154394</v>
      </c>
      <c r="I21" s="29"/>
      <c r="J21" s="29"/>
    </row>
    <row r="22" spans="1:10" ht="12.75" customHeight="1">
      <c r="A22" s="1" t="s">
        <v>9</v>
      </c>
      <c r="B22" s="27">
        <v>402</v>
      </c>
      <c r="C22" s="27">
        <v>126</v>
      </c>
      <c r="D22" s="27">
        <v>106</v>
      </c>
      <c r="E22" s="27">
        <v>26</v>
      </c>
      <c r="F22" s="27">
        <v>162.85061494336688</v>
      </c>
      <c r="G22" s="27">
        <v>42.940709412927582</v>
      </c>
      <c r="H22" s="27">
        <v>10.532626837133181</v>
      </c>
      <c r="I22" s="29"/>
      <c r="J22" s="29"/>
    </row>
    <row r="23" spans="1:10" ht="12.75" customHeight="1">
      <c r="A23" s="1" t="s">
        <v>41</v>
      </c>
      <c r="B23" s="27">
        <v>357</v>
      </c>
      <c r="C23" s="27">
        <v>70</v>
      </c>
      <c r="D23" s="27">
        <v>80</v>
      </c>
      <c r="E23" s="27">
        <v>57</v>
      </c>
      <c r="F23" s="27">
        <v>210.9193602703549</v>
      </c>
      <c r="G23" s="27">
        <v>47.264842637614542</v>
      </c>
      <c r="H23" s="27">
        <v>33.676200379300361</v>
      </c>
      <c r="I23" s="29"/>
      <c r="J23" s="29"/>
    </row>
    <row r="24" spans="1:10" ht="12.75" customHeight="1">
      <c r="A24" s="11" t="s">
        <v>8</v>
      </c>
      <c r="B24" s="27">
        <v>111</v>
      </c>
      <c r="C24" s="27">
        <v>35</v>
      </c>
      <c r="D24" s="27">
        <v>18</v>
      </c>
      <c r="E24" s="27">
        <v>19</v>
      </c>
      <c r="F24" s="27">
        <v>163.48051488998203</v>
      </c>
      <c r="G24" s="27">
        <v>26.510353765943034</v>
      </c>
      <c r="H24" s="27">
        <v>27.983151197384313</v>
      </c>
      <c r="I24" s="29"/>
      <c r="J24" s="29"/>
    </row>
    <row r="25" spans="1:10" ht="12.75" customHeight="1">
      <c r="B25" s="27"/>
      <c r="C25" s="27"/>
      <c r="D25" s="27"/>
      <c r="E25" s="27"/>
      <c r="F25" s="27" t="s">
        <v>70</v>
      </c>
      <c r="G25" s="27" t="s">
        <v>70</v>
      </c>
      <c r="H25" s="27" t="s">
        <v>70</v>
      </c>
      <c r="I25" s="29"/>
      <c r="J25" s="29"/>
    </row>
    <row r="26" spans="1:10" ht="12.75" customHeight="1">
      <c r="A26" s="9" t="s">
        <v>10</v>
      </c>
      <c r="B26" s="26">
        <v>2090</v>
      </c>
      <c r="C26" s="26">
        <v>443</v>
      </c>
      <c r="D26" s="26">
        <v>500</v>
      </c>
      <c r="E26" s="26">
        <v>218</v>
      </c>
      <c r="F26" s="26">
        <v>204.4153720359771</v>
      </c>
      <c r="G26" s="26">
        <v>48.903199051669162</v>
      </c>
      <c r="H26" s="26">
        <v>21.321794786527754</v>
      </c>
      <c r="I26" s="29"/>
      <c r="J26" s="29"/>
    </row>
    <row r="27" spans="1:10" ht="12.75" customHeight="1">
      <c r="A27" s="1" t="s">
        <v>13</v>
      </c>
      <c r="B27" s="27">
        <v>714</v>
      </c>
      <c r="C27" s="27">
        <v>91</v>
      </c>
      <c r="D27" s="27">
        <v>145</v>
      </c>
      <c r="E27" s="27">
        <v>70</v>
      </c>
      <c r="F27" s="27">
        <v>374.73233404710919</v>
      </c>
      <c r="G27" s="27">
        <v>76.101104253264481</v>
      </c>
      <c r="H27" s="27">
        <v>36.738464122265611</v>
      </c>
      <c r="I27" s="29"/>
      <c r="J27" s="29"/>
    </row>
    <row r="28" spans="1:10" ht="12.75" customHeight="1">
      <c r="A28" s="1" t="s">
        <v>12</v>
      </c>
      <c r="B28" s="27">
        <v>521</v>
      </c>
      <c r="C28" s="27">
        <v>133</v>
      </c>
      <c r="D28" s="27">
        <v>129</v>
      </c>
      <c r="E28" s="27">
        <v>39</v>
      </c>
      <c r="F28" s="27">
        <v>196.85336879968563</v>
      </c>
      <c r="G28" s="27">
        <v>48.741045249826193</v>
      </c>
      <c r="H28" s="27">
        <v>14.73566484297071</v>
      </c>
      <c r="I28" s="29"/>
      <c r="J28" s="29"/>
    </row>
    <row r="29" spans="1:10" ht="12.75" customHeight="1">
      <c r="A29" s="1" t="s">
        <v>11</v>
      </c>
      <c r="B29" s="27">
        <v>855</v>
      </c>
      <c r="C29" s="27">
        <v>219</v>
      </c>
      <c r="D29" s="27">
        <v>226</v>
      </c>
      <c r="E29" s="27">
        <v>109</v>
      </c>
      <c r="F29" s="27">
        <v>150.73303856650236</v>
      </c>
      <c r="G29" s="27">
        <v>39.842885047987757</v>
      </c>
      <c r="H29" s="27">
        <v>19.216258717834805</v>
      </c>
      <c r="I29" s="29"/>
      <c r="J29" s="29"/>
    </row>
    <row r="30" spans="1:10" ht="12.75" customHeight="1">
      <c r="B30" s="27"/>
      <c r="C30" s="27"/>
      <c r="D30" s="27"/>
      <c r="E30" s="27"/>
      <c r="F30" s="27" t="s">
        <v>70</v>
      </c>
      <c r="G30" s="27" t="s">
        <v>70</v>
      </c>
      <c r="H30" s="27" t="s">
        <v>70</v>
      </c>
      <c r="I30" s="29"/>
      <c r="J30" s="29"/>
    </row>
    <row r="31" spans="1:10" ht="12.75" customHeight="1">
      <c r="A31" s="9" t="s">
        <v>14</v>
      </c>
      <c r="B31" s="26">
        <v>2972</v>
      </c>
      <c r="C31" s="26">
        <v>689</v>
      </c>
      <c r="D31" s="26">
        <v>727</v>
      </c>
      <c r="E31" s="26">
        <v>218</v>
      </c>
      <c r="F31" s="26">
        <v>229.94535316186466</v>
      </c>
      <c r="G31" s="26">
        <v>56.248409067522076</v>
      </c>
      <c r="H31" s="26">
        <v>16.866785662613221</v>
      </c>
      <c r="I31" s="29"/>
      <c r="J31" s="29"/>
    </row>
    <row r="32" spans="1:10" ht="12.75" customHeight="1">
      <c r="B32" s="27"/>
      <c r="C32" s="27"/>
      <c r="D32" s="27"/>
      <c r="E32" s="27"/>
      <c r="F32" s="27" t="s">
        <v>70</v>
      </c>
      <c r="G32" s="27" t="s">
        <v>70</v>
      </c>
      <c r="H32" s="27" t="s">
        <v>70</v>
      </c>
      <c r="I32" s="29"/>
      <c r="J32" s="29"/>
    </row>
    <row r="33" spans="1:10" ht="12.75" customHeight="1">
      <c r="A33" s="9" t="s">
        <v>15</v>
      </c>
      <c r="B33" s="26">
        <v>1697</v>
      </c>
      <c r="C33" s="26">
        <v>529</v>
      </c>
      <c r="D33" s="26">
        <v>518</v>
      </c>
      <c r="E33" s="26">
        <v>128</v>
      </c>
      <c r="F33" s="26">
        <v>159.21624700003565</v>
      </c>
      <c r="G33" s="26">
        <v>48.599891541554783</v>
      </c>
      <c r="H33" s="26">
        <v>12.009239608723963</v>
      </c>
      <c r="I33" s="29"/>
      <c r="J33" s="29"/>
    </row>
    <row r="34" spans="1:10" ht="12.75" customHeight="1">
      <c r="A34" s="1" t="s">
        <v>16</v>
      </c>
      <c r="B34" s="27">
        <v>58</v>
      </c>
      <c r="C34" s="27">
        <v>22</v>
      </c>
      <c r="D34" s="27">
        <v>16</v>
      </c>
      <c r="E34" s="27">
        <v>2</v>
      </c>
      <c r="F34" s="27">
        <v>152.23896267520604</v>
      </c>
      <c r="G34" s="27">
        <v>41.996955220746493</v>
      </c>
      <c r="H34" s="27">
        <v>5.2496194025933116</v>
      </c>
      <c r="I34" s="29"/>
      <c r="J34" s="29"/>
    </row>
    <row r="35" spans="1:10" ht="12.75" customHeight="1">
      <c r="A35" s="1" t="s">
        <v>18</v>
      </c>
      <c r="B35" s="27">
        <v>146</v>
      </c>
      <c r="C35" s="27">
        <v>46</v>
      </c>
      <c r="D35" s="27">
        <v>34</v>
      </c>
      <c r="E35" s="27">
        <v>48</v>
      </c>
      <c r="F35" s="27">
        <v>196.98850450644935</v>
      </c>
      <c r="G35" s="27">
        <v>45.874035296022448</v>
      </c>
      <c r="H35" s="27">
        <v>64.763343947325808</v>
      </c>
      <c r="I35" s="29"/>
      <c r="J35" s="29"/>
    </row>
    <row r="36" spans="1:10" ht="12.75" customHeight="1">
      <c r="A36" s="1" t="s">
        <v>57</v>
      </c>
      <c r="B36" s="27">
        <v>90</v>
      </c>
      <c r="C36" s="27">
        <v>27</v>
      </c>
      <c r="D36" s="27">
        <v>94</v>
      </c>
      <c r="E36" s="27">
        <v>5</v>
      </c>
      <c r="F36" s="27">
        <v>171.72295363480251</v>
      </c>
      <c r="G36" s="27">
        <v>179.35508490746039</v>
      </c>
      <c r="H36" s="27">
        <v>9.5401640908223619</v>
      </c>
      <c r="I36" s="29"/>
      <c r="J36" s="29"/>
    </row>
    <row r="37" spans="1:10" ht="12.75" customHeight="1">
      <c r="A37" s="1" t="s">
        <v>58</v>
      </c>
      <c r="B37" s="27">
        <v>18</v>
      </c>
      <c r="C37" s="27">
        <v>6</v>
      </c>
      <c r="D37" s="27">
        <v>5</v>
      </c>
      <c r="E37" s="27">
        <v>1</v>
      </c>
      <c r="F37" s="27">
        <v>120.10409021151665</v>
      </c>
      <c r="G37" s="27">
        <v>33.362247280976845</v>
      </c>
      <c r="H37" s="27">
        <v>6.6724494561953689</v>
      </c>
      <c r="I37" s="29"/>
      <c r="J37" s="29"/>
    </row>
    <row r="38" spans="1:10" ht="12.75" customHeight="1">
      <c r="A38" s="1" t="s">
        <v>59</v>
      </c>
      <c r="B38" s="27">
        <v>740</v>
      </c>
      <c r="C38" s="27">
        <v>214</v>
      </c>
      <c r="D38" s="27">
        <v>209</v>
      </c>
      <c r="E38" s="27">
        <v>13</v>
      </c>
      <c r="F38" s="27">
        <v>160.54951325292839</v>
      </c>
      <c r="G38" s="27">
        <v>45.344389553867614</v>
      </c>
      <c r="H38" s="27">
        <v>2.8204644220109043</v>
      </c>
      <c r="I38" s="29"/>
      <c r="J38" s="29"/>
    </row>
    <row r="39" spans="1:10" ht="12.75" customHeight="1">
      <c r="A39" s="1" t="s">
        <v>17</v>
      </c>
      <c r="B39" s="27">
        <v>336</v>
      </c>
      <c r="C39" s="27">
        <v>101</v>
      </c>
      <c r="D39" s="27">
        <v>80</v>
      </c>
      <c r="E39" s="27">
        <v>37</v>
      </c>
      <c r="F39" s="27">
        <v>175.64310992854044</v>
      </c>
      <c r="G39" s="27">
        <v>41.819788078223915</v>
      </c>
      <c r="H39" s="27">
        <v>19.341651986178562</v>
      </c>
      <c r="I39" s="29"/>
      <c r="J39" s="29"/>
    </row>
    <row r="40" spans="1:10" ht="12.75" customHeight="1">
      <c r="A40" s="1" t="s">
        <v>19</v>
      </c>
      <c r="B40" s="27">
        <v>309</v>
      </c>
      <c r="C40" s="27">
        <v>113</v>
      </c>
      <c r="D40" s="27">
        <v>80</v>
      </c>
      <c r="E40" s="27">
        <v>22</v>
      </c>
      <c r="F40" s="27">
        <v>132.03943235863449</v>
      </c>
      <c r="G40" s="27">
        <v>34.184966306442583</v>
      </c>
      <c r="H40" s="27">
        <v>9.4008657342717115</v>
      </c>
      <c r="I40" s="29"/>
      <c r="J40" s="29"/>
    </row>
    <row r="41" spans="1:10" ht="12.75" customHeight="1">
      <c r="B41" s="27"/>
      <c r="C41" s="27"/>
      <c r="D41" s="27"/>
      <c r="E41" s="27"/>
      <c r="F41" s="27" t="s">
        <v>70</v>
      </c>
      <c r="G41" s="27" t="s">
        <v>70</v>
      </c>
      <c r="H41" s="27" t="s">
        <v>70</v>
      </c>
      <c r="I41" s="29"/>
      <c r="J41" s="29"/>
    </row>
    <row r="42" spans="1:10" ht="12.75" customHeight="1">
      <c r="A42" s="9" t="s">
        <v>20</v>
      </c>
      <c r="B42" s="26">
        <v>1039</v>
      </c>
      <c r="C42" s="26">
        <v>333</v>
      </c>
      <c r="D42" s="26">
        <v>323</v>
      </c>
      <c r="E42" s="26">
        <v>65</v>
      </c>
      <c r="F42" s="26">
        <v>147.28208559371407</v>
      </c>
      <c r="G42" s="26">
        <v>45.786442393426029</v>
      </c>
      <c r="H42" s="26">
        <v>9.2139899553334121</v>
      </c>
      <c r="I42" s="29"/>
      <c r="J42" s="29"/>
    </row>
    <row r="43" spans="1:10" ht="12.75" customHeight="1">
      <c r="A43" s="1" t="s">
        <v>21</v>
      </c>
      <c r="B43" s="27">
        <v>537</v>
      </c>
      <c r="C43" s="27">
        <v>168</v>
      </c>
      <c r="D43" s="27">
        <v>171</v>
      </c>
      <c r="E43" s="27">
        <v>32</v>
      </c>
      <c r="F43" s="27">
        <v>150.9419112562752</v>
      </c>
      <c r="G43" s="27">
        <v>48.065301349763608</v>
      </c>
      <c r="H43" s="27">
        <v>8.9946762759791543</v>
      </c>
      <c r="I43" s="29"/>
      <c r="J43" s="29"/>
    </row>
    <row r="44" spans="1:10" ht="12.75" customHeight="1">
      <c r="A44" s="1" t="s">
        <v>25</v>
      </c>
      <c r="B44" s="27">
        <v>43</v>
      </c>
      <c r="C44" s="27">
        <v>14</v>
      </c>
      <c r="D44" s="27">
        <v>11</v>
      </c>
      <c r="E44" s="27">
        <v>2</v>
      </c>
      <c r="F44" s="27">
        <v>124.09096156066028</v>
      </c>
      <c r="G44" s="27">
        <v>31.744199469006119</v>
      </c>
      <c r="H44" s="27">
        <v>5.7716726307283848</v>
      </c>
      <c r="I44" s="29"/>
      <c r="J44" s="29"/>
    </row>
    <row r="45" spans="1:10" ht="12.75" customHeight="1">
      <c r="A45" s="1" t="s">
        <v>24</v>
      </c>
      <c r="B45" s="27">
        <v>179</v>
      </c>
      <c r="C45" s="27">
        <v>61</v>
      </c>
      <c r="D45" s="27">
        <v>60</v>
      </c>
      <c r="E45" s="27">
        <v>12</v>
      </c>
      <c r="F45" s="27">
        <v>131.12688540682299</v>
      </c>
      <c r="G45" s="27">
        <v>43.953145946421117</v>
      </c>
      <c r="H45" s="27">
        <v>8.790629189284223</v>
      </c>
      <c r="I45" s="29"/>
      <c r="J45" s="29"/>
    </row>
    <row r="46" spans="1:10" ht="12.75" customHeight="1">
      <c r="A46" s="1" t="s">
        <v>23</v>
      </c>
      <c r="B46" s="27">
        <v>39</v>
      </c>
      <c r="C46" s="27">
        <v>21</v>
      </c>
      <c r="D46" s="27">
        <v>12</v>
      </c>
      <c r="E46" s="27">
        <v>3</v>
      </c>
      <c r="F46" s="27">
        <v>117.90313803736622</v>
      </c>
      <c r="G46" s="27">
        <v>36.277888626881918</v>
      </c>
      <c r="H46" s="27">
        <v>9.0694721567204795</v>
      </c>
      <c r="I46" s="29"/>
      <c r="J46" s="29"/>
    </row>
    <row r="47" spans="1:10" ht="12.75" customHeight="1">
      <c r="A47" s="1" t="s">
        <v>22</v>
      </c>
      <c r="B47" s="27">
        <v>46</v>
      </c>
      <c r="C47" s="27">
        <v>14</v>
      </c>
      <c r="D47" s="27">
        <v>18</v>
      </c>
      <c r="E47" s="27">
        <v>2</v>
      </c>
      <c r="F47" s="27">
        <v>117.66511485138385</v>
      </c>
      <c r="G47" s="27">
        <v>46.042871028802374</v>
      </c>
      <c r="H47" s="27">
        <v>5.1158745587558192</v>
      </c>
      <c r="I47" s="29"/>
      <c r="J47" s="29"/>
    </row>
    <row r="48" spans="1:10" ht="12.75" customHeight="1">
      <c r="A48" s="1" t="s">
        <v>26</v>
      </c>
      <c r="B48" s="27">
        <v>195</v>
      </c>
      <c r="C48" s="27">
        <v>55</v>
      </c>
      <c r="D48" s="27">
        <v>51</v>
      </c>
      <c r="E48" s="27">
        <v>14</v>
      </c>
      <c r="F48" s="27">
        <v>183.35684062059238</v>
      </c>
      <c r="G48" s="27">
        <v>47.954866008462623</v>
      </c>
      <c r="H48" s="27">
        <v>13.164080865068172</v>
      </c>
      <c r="I48" s="29"/>
      <c r="J48" s="29"/>
    </row>
    <row r="49" spans="1:10" ht="12.75" customHeight="1">
      <c r="B49" s="27"/>
      <c r="C49" s="27"/>
      <c r="D49" s="27"/>
      <c r="E49" s="27"/>
      <c r="F49" s="27" t="s">
        <v>70</v>
      </c>
      <c r="G49" s="27" t="s">
        <v>70</v>
      </c>
      <c r="H49" s="27" t="s">
        <v>70</v>
      </c>
      <c r="I49" s="29"/>
      <c r="J49" s="29"/>
    </row>
    <row r="50" spans="1:10" ht="12.75" customHeight="1">
      <c r="A50" s="9" t="s">
        <v>42</v>
      </c>
      <c r="B50" s="26">
        <v>649</v>
      </c>
      <c r="C50" s="26">
        <v>112</v>
      </c>
      <c r="D50" s="26">
        <v>186</v>
      </c>
      <c r="E50" s="26">
        <v>175</v>
      </c>
      <c r="F50" s="26">
        <v>201.46207453165499</v>
      </c>
      <c r="G50" s="26">
        <v>57.737975135420385</v>
      </c>
      <c r="H50" s="26">
        <v>54.323363702680467</v>
      </c>
      <c r="I50" s="29"/>
      <c r="J50" s="29"/>
    </row>
    <row r="51" spans="1:10" ht="3.75" customHeight="1">
      <c r="A51" s="15"/>
      <c r="B51" s="17"/>
      <c r="C51" s="17"/>
      <c r="D51" s="17"/>
      <c r="E51" s="17"/>
      <c r="F51" s="17"/>
      <c r="G51" s="17"/>
      <c r="H51" s="17"/>
    </row>
    <row r="52" spans="1:10" ht="12.75" customHeight="1">
      <c r="A52" s="2" t="s">
        <v>77</v>
      </c>
      <c r="H52" s="1"/>
    </row>
    <row r="53" spans="1:10" ht="12.75" customHeight="1">
      <c r="A53" s="28" t="s">
        <v>66</v>
      </c>
      <c r="H53" s="1"/>
    </row>
    <row r="54" spans="1:10" ht="12.75" customHeight="1">
      <c r="A54" s="28" t="s">
        <v>29</v>
      </c>
      <c r="H54" s="1"/>
    </row>
    <row r="55" spans="1:10" ht="12.75" customHeight="1">
      <c r="A55" s="2" t="s">
        <v>79</v>
      </c>
      <c r="H55" s="1"/>
    </row>
    <row r="56" spans="1:10" ht="12.75" customHeight="1">
      <c r="A56" s="2" t="s">
        <v>69</v>
      </c>
      <c r="H56" s="1"/>
    </row>
    <row r="57" spans="1:10" ht="12.75" customHeight="1">
      <c r="A57" s="28" t="s">
        <v>68</v>
      </c>
      <c r="H57" s="1"/>
    </row>
    <row r="58" spans="1:10" ht="12.75" customHeight="1">
      <c r="A58" s="28" t="s">
        <v>67</v>
      </c>
      <c r="H58" s="1"/>
    </row>
    <row r="59" spans="1:10" ht="12.75" customHeight="1">
      <c r="A59" s="2" t="s">
        <v>44</v>
      </c>
      <c r="H59" s="1"/>
    </row>
    <row r="60" spans="1:10" ht="12.75" customHeight="1">
      <c r="A60" s="2" t="s">
        <v>78</v>
      </c>
      <c r="H60" s="1"/>
    </row>
    <row r="61" spans="1:10" ht="12.75" customHeight="1">
      <c r="A61" s="2"/>
      <c r="B61" s="4"/>
      <c r="C61" s="4"/>
      <c r="D61" s="4"/>
      <c r="E61" s="4"/>
      <c r="F61" s="4"/>
      <c r="G61" s="4"/>
      <c r="H61" s="4"/>
    </row>
    <row r="62" spans="1:10" ht="12.75" customHeight="1">
      <c r="A62" s="2" t="s">
        <v>56</v>
      </c>
      <c r="B62" s="4"/>
      <c r="C62" s="4"/>
      <c r="D62" s="4"/>
      <c r="E62" s="4"/>
      <c r="F62" s="4"/>
      <c r="G62" s="4"/>
      <c r="H62" s="4"/>
    </row>
    <row r="63" spans="1:10" ht="12.75" customHeight="1">
      <c r="A63" s="1" t="s">
        <v>63</v>
      </c>
      <c r="B63" s="4"/>
      <c r="C63" s="4"/>
      <c r="D63" s="4"/>
      <c r="E63" s="4"/>
      <c r="F63" s="4"/>
      <c r="G63" s="4"/>
      <c r="H63" s="4"/>
    </row>
    <row r="64" spans="1:10" ht="12.75" customHeight="1">
      <c r="A64" s="30" t="s">
        <v>74</v>
      </c>
      <c r="B64" s="4"/>
      <c r="C64" s="4"/>
      <c r="D64" s="4"/>
      <c r="E64" s="4"/>
      <c r="F64" s="4"/>
      <c r="G64" s="4"/>
      <c r="H64" s="4"/>
    </row>
    <row r="65" spans="2:8" ht="12.75" customHeight="1">
      <c r="B65" s="4"/>
      <c r="C65" s="4"/>
      <c r="D65" s="4"/>
      <c r="E65" s="4"/>
      <c r="F65" s="4"/>
      <c r="G65" s="4"/>
      <c r="H65" s="4"/>
    </row>
    <row r="66" spans="2:8" ht="12.75" customHeight="1">
      <c r="B66" s="4"/>
      <c r="C66" s="4"/>
      <c r="D66" s="4"/>
      <c r="E66" s="4"/>
      <c r="F66" s="4"/>
      <c r="G66" s="4"/>
      <c r="H66" s="4"/>
    </row>
    <row r="67" spans="2:8" ht="12.75" customHeight="1">
      <c r="B67" s="4"/>
      <c r="C67" s="4"/>
      <c r="D67" s="4"/>
      <c r="E67" s="4"/>
      <c r="F67" s="4"/>
      <c r="G67" s="4"/>
      <c r="H67" s="4"/>
    </row>
    <row r="68" spans="2:8" ht="12.75" customHeight="1">
      <c r="B68" s="4"/>
      <c r="C68" s="4"/>
      <c r="D68" s="4"/>
      <c r="E68" s="4"/>
      <c r="F68" s="4"/>
      <c r="G68" s="4"/>
      <c r="H68" s="4"/>
    </row>
    <row r="69" spans="2:8" ht="12.75" customHeight="1">
      <c r="B69" s="4"/>
      <c r="C69" s="4"/>
      <c r="D69" s="4"/>
      <c r="E69" s="4"/>
      <c r="F69" s="4"/>
      <c r="G69" s="4"/>
      <c r="H69" s="4"/>
    </row>
    <row r="70" spans="2:8" ht="12.75" customHeight="1">
      <c r="B70" s="4"/>
      <c r="C70" s="4"/>
      <c r="D70" s="4"/>
      <c r="E70" s="4"/>
      <c r="F70" s="4"/>
      <c r="G70" s="4"/>
      <c r="H70" s="4"/>
    </row>
    <row r="71" spans="2:8" ht="12.75" customHeight="1">
      <c r="B71" s="4"/>
      <c r="C71" s="4"/>
      <c r="D71" s="4"/>
      <c r="E71" s="4"/>
      <c r="F71" s="4"/>
      <c r="G71" s="4"/>
      <c r="H71" s="4"/>
    </row>
    <row r="72" spans="2:8" ht="12.75" customHeight="1">
      <c r="B72" s="4"/>
      <c r="C72" s="4"/>
      <c r="D72" s="4"/>
      <c r="E72" s="4"/>
      <c r="F72" s="4"/>
      <c r="G72" s="4"/>
      <c r="H72" s="4"/>
    </row>
    <row r="73" spans="2:8" ht="12.75" customHeight="1">
      <c r="B73" s="4"/>
      <c r="C73" s="4"/>
      <c r="D73" s="4"/>
      <c r="E73" s="4"/>
      <c r="F73" s="4"/>
      <c r="G73" s="4"/>
      <c r="H73" s="4"/>
    </row>
    <row r="74" spans="2:8" ht="12.75" customHeight="1">
      <c r="B74" s="4"/>
      <c r="C74" s="4"/>
      <c r="D74" s="4"/>
      <c r="E74" s="4"/>
      <c r="F74" s="4"/>
      <c r="G74" s="4"/>
      <c r="H74" s="4"/>
    </row>
    <row r="75" spans="2:8" ht="12.75" customHeight="1">
      <c r="B75" s="4"/>
      <c r="C75" s="4"/>
      <c r="D75" s="4"/>
      <c r="E75" s="4"/>
      <c r="F75" s="4"/>
      <c r="G75" s="4"/>
      <c r="H75" s="4"/>
    </row>
    <row r="76" spans="2:8" ht="12.75" customHeight="1">
      <c r="B76" s="4"/>
      <c r="C76" s="4"/>
      <c r="D76" s="4"/>
      <c r="E76" s="4"/>
      <c r="F76" s="4"/>
      <c r="G76" s="4"/>
      <c r="H76" s="4"/>
    </row>
    <row r="77" spans="2:8" ht="12.75" customHeight="1">
      <c r="B77" s="4"/>
      <c r="C77" s="4"/>
      <c r="D77" s="4"/>
      <c r="E77" s="4"/>
      <c r="F77" s="4"/>
      <c r="G77" s="4"/>
      <c r="H77" s="4"/>
    </row>
    <row r="78" spans="2:8" ht="12.75" customHeight="1">
      <c r="B78" s="4"/>
      <c r="C78" s="4"/>
      <c r="D78" s="4"/>
      <c r="E78" s="4"/>
      <c r="F78" s="4"/>
      <c r="G78" s="4"/>
      <c r="H78" s="4"/>
    </row>
    <row r="79" spans="2:8" ht="12.75" customHeight="1">
      <c r="B79" s="4"/>
      <c r="C79" s="4"/>
      <c r="D79" s="4"/>
      <c r="E79" s="4"/>
      <c r="F79" s="4"/>
      <c r="G79" s="4"/>
      <c r="H79" s="4"/>
    </row>
    <row r="80" spans="2:8" ht="12.75" customHeight="1">
      <c r="B80" s="4"/>
      <c r="C80" s="4"/>
      <c r="D80" s="4"/>
      <c r="E80" s="4"/>
      <c r="F80" s="4"/>
      <c r="G80" s="4"/>
      <c r="H80" s="4"/>
    </row>
    <row r="81" spans="2:8" ht="12.75" customHeight="1">
      <c r="B81" s="4"/>
      <c r="C81" s="4"/>
      <c r="D81" s="4"/>
      <c r="E81" s="4"/>
      <c r="F81" s="4"/>
      <c r="G81" s="4"/>
      <c r="H81" s="4"/>
    </row>
    <row r="82" spans="2:8" ht="12.75" customHeight="1">
      <c r="B82" s="4"/>
      <c r="C82" s="4"/>
      <c r="D82" s="4"/>
      <c r="E82" s="4"/>
      <c r="F82" s="4"/>
      <c r="G82" s="4"/>
      <c r="H82" s="4"/>
    </row>
    <row r="83" spans="2:8" ht="12.75" customHeight="1">
      <c r="B83" s="4"/>
      <c r="C83" s="4"/>
      <c r="D83" s="4"/>
      <c r="E83" s="4"/>
      <c r="F83" s="4"/>
      <c r="G83" s="4"/>
      <c r="H83" s="4"/>
    </row>
    <row r="84" spans="2:8" ht="12.75" customHeight="1">
      <c r="B84" s="4"/>
      <c r="C84" s="4"/>
      <c r="D84" s="4"/>
      <c r="E84" s="4"/>
      <c r="F84" s="4"/>
      <c r="G84" s="4"/>
      <c r="H84" s="4"/>
    </row>
    <row r="85" spans="2:8" ht="12.75" customHeight="1">
      <c r="B85" s="4"/>
      <c r="C85" s="4"/>
      <c r="D85" s="4"/>
      <c r="E85" s="4"/>
      <c r="F85" s="4"/>
      <c r="G85" s="4"/>
      <c r="H85" s="4"/>
    </row>
    <row r="86" spans="2:8" ht="12.75" customHeight="1">
      <c r="B86" s="4"/>
      <c r="C86" s="4"/>
      <c r="D86" s="4"/>
      <c r="E86" s="4"/>
      <c r="F86" s="4"/>
      <c r="G86" s="4"/>
      <c r="H86" s="4"/>
    </row>
    <row r="87" spans="2:8" ht="12.75" customHeight="1">
      <c r="B87" s="4"/>
      <c r="C87" s="4"/>
      <c r="D87" s="4"/>
      <c r="E87" s="4"/>
      <c r="F87" s="4"/>
      <c r="G87" s="4"/>
      <c r="H87" s="4"/>
    </row>
    <row r="88" spans="2:8" ht="12.75" customHeight="1">
      <c r="B88" s="4"/>
      <c r="C88" s="4"/>
      <c r="D88" s="4"/>
      <c r="E88" s="4"/>
      <c r="F88" s="4"/>
      <c r="G88" s="4"/>
      <c r="H88" s="4"/>
    </row>
    <row r="89" spans="2:8" ht="12.75" customHeight="1">
      <c r="B89" s="4"/>
      <c r="C89" s="4"/>
      <c r="D89" s="4"/>
      <c r="E89" s="4"/>
      <c r="F89" s="4"/>
      <c r="G89" s="4"/>
      <c r="H89" s="4"/>
    </row>
    <row r="90" spans="2:8" ht="12.75" customHeight="1">
      <c r="B90" s="4"/>
      <c r="C90" s="4"/>
      <c r="D90" s="4"/>
      <c r="E90" s="4"/>
      <c r="F90" s="4"/>
      <c r="G90" s="4"/>
      <c r="H90" s="4"/>
    </row>
    <row r="91" spans="2:8" ht="12.75" customHeight="1">
      <c r="B91" s="4"/>
      <c r="C91" s="4"/>
      <c r="D91" s="4"/>
      <c r="E91" s="4"/>
      <c r="F91" s="4"/>
      <c r="G91" s="4"/>
      <c r="H91" s="4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11.5" defaultRowHeight="12.75" customHeight="1" x14ac:dyDescent="0"/>
  <cols>
    <col min="1" max="1" width="21.83203125" style="1" customWidth="1"/>
    <col min="2" max="2" width="9.83203125" style="2" customWidth="1"/>
    <col min="3" max="3" width="9.5" style="2" customWidth="1"/>
    <col min="4" max="4" width="10.83203125" style="2" customWidth="1"/>
    <col min="5" max="5" width="11.5" style="2" customWidth="1"/>
    <col min="6" max="8" width="9" style="2" customWidth="1"/>
    <col min="9" max="11" width="5.5" style="1" customWidth="1"/>
    <col min="12" max="16384" width="11.5" style="1"/>
  </cols>
  <sheetData>
    <row r="1" spans="1:10" s="5" customFormat="1" ht="12.75" customHeight="1">
      <c r="A1" s="7" t="s">
        <v>62</v>
      </c>
      <c r="B1" s="6"/>
      <c r="C1" s="6"/>
      <c r="D1" s="6"/>
      <c r="E1" s="6"/>
      <c r="H1" s="8" t="s">
        <v>80</v>
      </c>
    </row>
    <row r="2" spans="1:10" s="5" customFormat="1" ht="12.75" customHeight="1">
      <c r="A2" s="6">
        <v>2004</v>
      </c>
      <c r="B2" s="6"/>
      <c r="C2" s="6"/>
      <c r="D2" s="6"/>
      <c r="E2" s="6"/>
      <c r="H2" s="6"/>
    </row>
    <row r="3" spans="1:10" s="5" customFormat="1" ht="3.75" customHeight="1">
      <c r="A3" s="12"/>
      <c r="B3" s="13"/>
      <c r="C3" s="13"/>
      <c r="D3" s="13"/>
      <c r="E3" s="13"/>
      <c r="F3" s="13"/>
      <c r="G3" s="13"/>
      <c r="H3" s="13"/>
    </row>
    <row r="4" spans="1:10" ht="3.75" customHeight="1">
      <c r="A4" s="2"/>
      <c r="B4" s="22"/>
      <c r="D4" s="22"/>
      <c r="E4" s="22"/>
      <c r="F4" s="22"/>
    </row>
    <row r="5" spans="1:10" ht="12.75" customHeight="1">
      <c r="B5" s="23" t="s">
        <v>31</v>
      </c>
      <c r="D5" s="23" t="s">
        <v>32</v>
      </c>
      <c r="E5" s="23" t="s">
        <v>33</v>
      </c>
      <c r="F5" s="23" t="s">
        <v>34</v>
      </c>
    </row>
    <row r="6" spans="1:10" ht="3.75" customHeight="1">
      <c r="B6" s="24"/>
      <c r="C6" s="14"/>
      <c r="D6" s="23"/>
      <c r="E6" s="18"/>
      <c r="F6" s="24"/>
      <c r="G6" s="14"/>
      <c r="H6" s="14"/>
    </row>
    <row r="7" spans="1:10" ht="12.75" customHeight="1">
      <c r="B7" s="18" t="s">
        <v>0</v>
      </c>
      <c r="C7" s="18" t="s">
        <v>30</v>
      </c>
      <c r="D7" s="18"/>
      <c r="E7" s="18"/>
      <c r="F7" s="18" t="s">
        <v>3</v>
      </c>
      <c r="G7" s="18" t="s">
        <v>4</v>
      </c>
      <c r="H7" s="2" t="s">
        <v>5</v>
      </c>
    </row>
    <row r="8" spans="1:10" ht="12.75" customHeight="1">
      <c r="B8" s="18" t="s">
        <v>1</v>
      </c>
      <c r="C8" s="19" t="s">
        <v>2</v>
      </c>
      <c r="D8" s="18"/>
      <c r="E8" s="18"/>
      <c r="F8" s="18" t="s">
        <v>54</v>
      </c>
      <c r="G8" s="18"/>
    </row>
    <row r="9" spans="1:10" ht="12.75" customHeight="1">
      <c r="B9" s="18"/>
      <c r="C9" s="18" t="s">
        <v>35</v>
      </c>
      <c r="D9" s="18"/>
      <c r="E9" s="18"/>
      <c r="F9" s="18" t="s">
        <v>55</v>
      </c>
      <c r="G9" s="18"/>
    </row>
    <row r="10" spans="1:10" ht="3.75" customHeight="1">
      <c r="A10" s="15"/>
      <c r="B10" s="20"/>
      <c r="C10" s="20"/>
      <c r="D10" s="21"/>
      <c r="E10" s="21"/>
      <c r="F10" s="21"/>
      <c r="G10" s="21"/>
      <c r="H10" s="16"/>
    </row>
    <row r="11" spans="1:10" ht="3.75" customHeight="1">
      <c r="D11" s="3"/>
      <c r="E11" s="3"/>
      <c r="F11" s="3"/>
      <c r="G11" s="3"/>
      <c r="H11" s="3"/>
    </row>
    <row r="12" spans="1:10" ht="12.75" customHeight="1">
      <c r="A12" s="9" t="s">
        <v>27</v>
      </c>
      <c r="B12" s="26">
        <v>15199</v>
      </c>
      <c r="C12" s="26">
        <v>4731</v>
      </c>
      <c r="D12" s="26">
        <v>3679</v>
      </c>
      <c r="E12" s="26">
        <v>1656</v>
      </c>
      <c r="F12" s="26">
        <v>203.85318600573831</v>
      </c>
      <c r="G12" s="26">
        <v>49.343764149951397</v>
      </c>
      <c r="H12" s="26">
        <v>22.21072939176937</v>
      </c>
      <c r="I12" s="29"/>
      <c r="J12" s="29"/>
    </row>
    <row r="13" spans="1:10" ht="12.75" customHeight="1">
      <c r="A13" s="10"/>
      <c r="B13" s="27"/>
      <c r="C13" s="27"/>
      <c r="D13" s="27"/>
      <c r="E13" s="27"/>
      <c r="F13" s="27"/>
      <c r="G13" s="27"/>
      <c r="H13" s="27"/>
      <c r="I13" s="29"/>
      <c r="J13" s="29"/>
    </row>
    <row r="14" spans="1:10" ht="12.75" customHeight="1">
      <c r="A14" s="9" t="s">
        <v>36</v>
      </c>
      <c r="B14" s="26">
        <v>3511</v>
      </c>
      <c r="C14" s="26">
        <v>858</v>
      </c>
      <c r="D14" s="26">
        <v>712</v>
      </c>
      <c r="E14" s="26">
        <v>518</v>
      </c>
      <c r="F14" s="26">
        <v>254.99143371130555</v>
      </c>
      <c r="G14" s="26">
        <v>51.710025862275572</v>
      </c>
      <c r="H14" s="26">
        <v>37.620496343621838</v>
      </c>
      <c r="I14" s="29"/>
      <c r="J14" s="29"/>
    </row>
    <row r="15" spans="1:10" ht="12.75" customHeight="1">
      <c r="A15" s="1" t="s">
        <v>39</v>
      </c>
      <c r="B15" s="27">
        <v>1583</v>
      </c>
      <c r="C15" s="27">
        <v>434</v>
      </c>
      <c r="D15" s="27">
        <v>337</v>
      </c>
      <c r="E15" s="27">
        <v>242</v>
      </c>
      <c r="F15" s="27">
        <v>241.11396785553268</v>
      </c>
      <c r="G15" s="27">
        <v>51.330010844797542</v>
      </c>
      <c r="H15" s="27">
        <v>36.860126482020789</v>
      </c>
      <c r="I15" s="29"/>
      <c r="J15" s="29"/>
    </row>
    <row r="16" spans="1:10" ht="12.75" customHeight="1">
      <c r="A16" s="1" t="s">
        <v>38</v>
      </c>
      <c r="B16" s="27">
        <v>498</v>
      </c>
      <c r="C16" s="27">
        <v>177</v>
      </c>
      <c r="D16" s="27">
        <v>110</v>
      </c>
      <c r="E16" s="27">
        <v>108</v>
      </c>
      <c r="F16" s="27">
        <v>173.55121329025917</v>
      </c>
      <c r="G16" s="27">
        <v>38.334605345237968</v>
      </c>
      <c r="H16" s="27">
        <v>37.637612520779101</v>
      </c>
      <c r="I16" s="29"/>
      <c r="J16" s="29"/>
    </row>
    <row r="17" spans="1:10" ht="12.75" customHeight="1">
      <c r="A17" s="1" t="s">
        <v>37</v>
      </c>
      <c r="B17" s="27">
        <v>1430</v>
      </c>
      <c r="C17" s="27">
        <v>247</v>
      </c>
      <c r="D17" s="27">
        <v>265</v>
      </c>
      <c r="E17" s="27">
        <v>168</v>
      </c>
      <c r="F17" s="27">
        <v>329.9294458569629</v>
      </c>
      <c r="G17" s="27">
        <v>61.140771435031589</v>
      </c>
      <c r="H17" s="27">
        <v>38.760941890887949</v>
      </c>
      <c r="I17" s="29"/>
      <c r="J17" s="29"/>
    </row>
    <row r="18" spans="1:10" ht="12.75" customHeight="1">
      <c r="B18" s="27"/>
      <c r="C18" s="27"/>
      <c r="D18" s="27"/>
      <c r="E18" s="27"/>
      <c r="F18" s="27"/>
      <c r="G18" s="27"/>
      <c r="H18" s="27"/>
      <c r="I18" s="29"/>
      <c r="J18" s="29"/>
    </row>
    <row r="19" spans="1:10" ht="12.75" customHeight="1">
      <c r="A19" s="9" t="s">
        <v>6</v>
      </c>
      <c r="B19" s="26">
        <v>3275</v>
      </c>
      <c r="C19" s="26">
        <v>1065</v>
      </c>
      <c r="D19" s="26">
        <v>792</v>
      </c>
      <c r="E19" s="26">
        <v>341</v>
      </c>
      <c r="F19" s="26">
        <v>193.08968853896255</v>
      </c>
      <c r="G19" s="26">
        <v>46.695277350491097</v>
      </c>
      <c r="H19" s="26">
        <v>20.104911081461445</v>
      </c>
      <c r="I19" s="29"/>
      <c r="J19" s="29"/>
    </row>
    <row r="20" spans="1:10" ht="12.75" customHeight="1">
      <c r="A20" s="1" t="s">
        <v>7</v>
      </c>
      <c r="B20" s="27">
        <v>2026</v>
      </c>
      <c r="C20" s="27">
        <v>631</v>
      </c>
      <c r="D20" s="27">
        <v>500</v>
      </c>
      <c r="E20" s="27">
        <v>177</v>
      </c>
      <c r="F20" s="27">
        <v>210.59699987630285</v>
      </c>
      <c r="G20" s="27">
        <v>51.97359325673812</v>
      </c>
      <c r="H20" s="27">
        <v>18.398652012885293</v>
      </c>
      <c r="I20" s="29"/>
      <c r="J20" s="29"/>
    </row>
    <row r="21" spans="1:10" ht="12.75" customHeight="1">
      <c r="A21" s="1" t="s">
        <v>40</v>
      </c>
      <c r="B21" s="27">
        <v>388</v>
      </c>
      <c r="C21" s="27">
        <v>127</v>
      </c>
      <c r="D21" s="27">
        <v>92</v>
      </c>
      <c r="E21" s="27">
        <v>63</v>
      </c>
      <c r="F21" s="27">
        <v>154.23081356754156</v>
      </c>
      <c r="G21" s="27">
        <v>36.570192907767591</v>
      </c>
      <c r="H21" s="27">
        <v>25.042632099884326</v>
      </c>
      <c r="I21" s="29"/>
      <c r="J21" s="29"/>
    </row>
    <row r="22" spans="1:10" ht="12.75" customHeight="1">
      <c r="A22" s="1" t="s">
        <v>9</v>
      </c>
      <c r="B22" s="27">
        <v>394</v>
      </c>
      <c r="C22" s="27">
        <v>160</v>
      </c>
      <c r="D22" s="27">
        <v>104</v>
      </c>
      <c r="E22" s="27">
        <v>27</v>
      </c>
      <c r="F22" s="27">
        <v>160.05069626115073</v>
      </c>
      <c r="G22" s="27">
        <v>42.246884292283447</v>
      </c>
      <c r="H22" s="27">
        <v>10.967941114342818</v>
      </c>
      <c r="I22" s="29"/>
      <c r="J22" s="29"/>
    </row>
    <row r="23" spans="1:10" ht="12.75" customHeight="1">
      <c r="A23" s="1" t="s">
        <v>41</v>
      </c>
      <c r="B23" s="27">
        <v>354</v>
      </c>
      <c r="C23" s="27">
        <v>104</v>
      </c>
      <c r="D23" s="27">
        <v>79</v>
      </c>
      <c r="E23" s="27">
        <v>55</v>
      </c>
      <c r="F23" s="27">
        <v>210.11146591327264</v>
      </c>
      <c r="G23" s="27">
        <v>46.889281941097565</v>
      </c>
      <c r="H23" s="27">
        <v>32.644436794435016</v>
      </c>
      <c r="I23" s="29"/>
      <c r="J23" s="29"/>
    </row>
    <row r="24" spans="1:10" ht="12.75" customHeight="1">
      <c r="A24" s="11" t="s">
        <v>8</v>
      </c>
      <c r="B24" s="27">
        <v>113</v>
      </c>
      <c r="C24" s="27">
        <v>43</v>
      </c>
      <c r="D24" s="27">
        <v>17</v>
      </c>
      <c r="E24" s="27">
        <v>19</v>
      </c>
      <c r="F24" s="27">
        <v>166.54139216813311</v>
      </c>
      <c r="G24" s="27">
        <v>25.054899706710291</v>
      </c>
      <c r="H24" s="27">
        <v>28.002534966323267</v>
      </c>
      <c r="I24" s="29"/>
      <c r="J24" s="29"/>
    </row>
    <row r="25" spans="1:10" ht="12.75" customHeight="1">
      <c r="B25" s="27"/>
      <c r="C25" s="27"/>
      <c r="D25" s="27"/>
      <c r="E25" s="27"/>
      <c r="F25" s="27"/>
      <c r="G25" s="27"/>
      <c r="H25" s="27"/>
      <c r="I25" s="29"/>
      <c r="J25" s="29"/>
    </row>
    <row r="26" spans="1:10" ht="12.75" customHeight="1">
      <c r="A26" s="9" t="s">
        <v>10</v>
      </c>
      <c r="B26" s="26">
        <v>2080</v>
      </c>
      <c r="C26" s="26">
        <v>587</v>
      </c>
      <c r="D26" s="26">
        <v>477</v>
      </c>
      <c r="E26" s="26">
        <v>216</v>
      </c>
      <c r="F26" s="26">
        <v>204</v>
      </c>
      <c r="G26" s="26">
        <v>47</v>
      </c>
      <c r="H26" s="26">
        <v>21</v>
      </c>
      <c r="I26" s="29"/>
      <c r="J26" s="29"/>
    </row>
    <row r="27" spans="1:10" ht="12.75" customHeight="1">
      <c r="A27" s="1" t="s">
        <v>13</v>
      </c>
      <c r="B27" s="27">
        <v>718</v>
      </c>
      <c r="C27" s="27">
        <v>135</v>
      </c>
      <c r="D27" s="27">
        <v>143</v>
      </c>
      <c r="E27" s="27">
        <v>70</v>
      </c>
      <c r="F27" s="27">
        <v>375.95362889502098</v>
      </c>
      <c r="G27" s="27">
        <v>74.876558401097498</v>
      </c>
      <c r="H27" s="27">
        <v>36.652860755781987</v>
      </c>
      <c r="I27" s="29"/>
      <c r="J27" s="29"/>
    </row>
    <row r="28" spans="1:10" ht="12.75" customHeight="1">
      <c r="A28" s="1" t="s">
        <v>12</v>
      </c>
      <c r="B28" s="27">
        <v>516</v>
      </c>
      <c r="C28" s="27">
        <v>168</v>
      </c>
      <c r="D28" s="27">
        <v>125</v>
      </c>
      <c r="E28" s="27">
        <v>36</v>
      </c>
      <c r="F28" s="27">
        <v>195.26150283242703</v>
      </c>
      <c r="G28" s="27">
        <v>47.301720647390269</v>
      </c>
      <c r="H28" s="27">
        <v>13.622895546448397</v>
      </c>
      <c r="I28" s="29"/>
      <c r="J28" s="29"/>
    </row>
    <row r="29" spans="1:10" ht="12.75" customHeight="1">
      <c r="A29" s="1" t="s">
        <v>11</v>
      </c>
      <c r="B29" s="27">
        <v>846</v>
      </c>
      <c r="C29" s="27">
        <v>284</v>
      </c>
      <c r="D29" s="27">
        <v>209</v>
      </c>
      <c r="E29" s="27">
        <v>110</v>
      </c>
      <c r="F29" s="27">
        <v>150.14322172568868</v>
      </c>
      <c r="G29" s="27">
        <v>37.092119788024746</v>
      </c>
      <c r="H29" s="27">
        <v>19.522168309486709</v>
      </c>
      <c r="I29" s="29"/>
      <c r="J29" s="29"/>
    </row>
    <row r="30" spans="1:10" ht="12.75" customHeight="1">
      <c r="B30" s="27"/>
      <c r="C30" s="27"/>
      <c r="D30" s="27"/>
      <c r="E30" s="27"/>
      <c r="F30" s="27"/>
      <c r="G30" s="27"/>
      <c r="H30" s="27"/>
      <c r="I30" s="29"/>
      <c r="J30" s="29"/>
    </row>
    <row r="31" spans="1:10" ht="12.75" customHeight="1">
      <c r="A31" s="9" t="s">
        <v>14</v>
      </c>
      <c r="B31" s="26">
        <v>2971</v>
      </c>
      <c r="C31" s="26">
        <v>926</v>
      </c>
      <c r="D31" s="26">
        <v>697</v>
      </c>
      <c r="E31" s="26">
        <v>217</v>
      </c>
      <c r="F31" s="26">
        <v>231.93089692697416</v>
      </c>
      <c r="G31" s="26">
        <v>54.411253839818578</v>
      </c>
      <c r="H31" s="26">
        <v>16.94008907208125</v>
      </c>
      <c r="I31" s="29"/>
      <c r="J31" s="29"/>
    </row>
    <row r="32" spans="1:10" ht="12.75" customHeight="1">
      <c r="B32" s="27"/>
      <c r="C32" s="27"/>
      <c r="D32" s="27"/>
      <c r="E32" s="27"/>
      <c r="F32" s="27"/>
      <c r="G32" s="27"/>
      <c r="H32" s="27"/>
      <c r="I32" s="29"/>
      <c r="J32" s="29"/>
    </row>
    <row r="33" spans="1:10" ht="12.75" customHeight="1">
      <c r="A33" s="9" t="s">
        <v>15</v>
      </c>
      <c r="B33" s="26">
        <v>1688</v>
      </c>
      <c r="C33" s="26">
        <v>704</v>
      </c>
      <c r="D33" s="26">
        <v>503</v>
      </c>
      <c r="E33" s="26">
        <v>126</v>
      </c>
      <c r="F33" s="26">
        <v>158.63811807074245</v>
      </c>
      <c r="G33" s="26">
        <v>47.271903666814843</v>
      </c>
      <c r="H33" s="26">
        <v>11.841470898645467</v>
      </c>
      <c r="I33" s="29"/>
      <c r="J33" s="29"/>
    </row>
    <row r="34" spans="1:10" ht="12.75" customHeight="1">
      <c r="A34" s="1" t="s">
        <v>16</v>
      </c>
      <c r="B34" s="27">
        <v>55</v>
      </c>
      <c r="C34" s="27">
        <v>29</v>
      </c>
      <c r="D34" s="27">
        <v>14</v>
      </c>
      <c r="E34" s="27">
        <v>2</v>
      </c>
      <c r="F34" s="27">
        <v>143.3150063840321</v>
      </c>
      <c r="G34" s="27">
        <v>36.480183443208169</v>
      </c>
      <c r="H34" s="27">
        <v>5.2114547776011673</v>
      </c>
      <c r="I34" s="29"/>
      <c r="J34" s="29"/>
    </row>
    <row r="35" spans="1:10" ht="12.75" customHeight="1">
      <c r="A35" s="1" t="s">
        <v>18</v>
      </c>
      <c r="B35" s="27">
        <v>138</v>
      </c>
      <c r="C35" s="27">
        <v>56</v>
      </c>
      <c r="D35" s="27">
        <v>35</v>
      </c>
      <c r="E35" s="27">
        <v>13</v>
      </c>
      <c r="F35" s="27">
        <v>185.98132100645543</v>
      </c>
      <c r="G35" s="27">
        <v>47.169175617579278</v>
      </c>
      <c r="H35" s="27">
        <v>17.519979515100875</v>
      </c>
      <c r="I35" s="29"/>
      <c r="J35" s="29"/>
    </row>
    <row r="36" spans="1:10" ht="12.75" customHeight="1">
      <c r="A36" s="1" t="s">
        <v>57</v>
      </c>
      <c r="B36" s="27">
        <v>91</v>
      </c>
      <c r="C36" s="27">
        <v>40</v>
      </c>
      <c r="D36" s="27">
        <v>95</v>
      </c>
      <c r="E36" s="27">
        <v>5</v>
      </c>
      <c r="F36" s="27">
        <v>173.23104452608936</v>
      </c>
      <c r="G36" s="27">
        <v>180.84559593382954</v>
      </c>
      <c r="H36" s="27">
        <v>9.5181892596752391</v>
      </c>
      <c r="I36" s="29"/>
      <c r="J36" s="29"/>
    </row>
    <row r="37" spans="1:10" ht="12.75" customHeight="1">
      <c r="A37" s="1" t="s">
        <v>58</v>
      </c>
      <c r="B37" s="27">
        <v>18</v>
      </c>
      <c r="C37" s="27">
        <v>6</v>
      </c>
      <c r="D37" s="27">
        <v>5</v>
      </c>
      <c r="E37" s="27">
        <v>1</v>
      </c>
      <c r="F37" s="27">
        <v>122.12497455729697</v>
      </c>
      <c r="G37" s="27">
        <v>33.923604043693601</v>
      </c>
      <c r="H37" s="27">
        <v>6.7847208087387205</v>
      </c>
      <c r="I37" s="29"/>
      <c r="J37" s="29"/>
    </row>
    <row r="38" spans="1:10" ht="12.75" customHeight="1">
      <c r="A38" s="1" t="s">
        <v>59</v>
      </c>
      <c r="B38" s="27">
        <v>742</v>
      </c>
      <c r="C38" s="27">
        <v>296</v>
      </c>
      <c r="D38" s="27">
        <v>197</v>
      </c>
      <c r="E38" s="27">
        <v>48</v>
      </c>
      <c r="F38" s="27">
        <v>161.46967873627128</v>
      </c>
      <c r="G38" s="27">
        <v>42.869982090357738</v>
      </c>
      <c r="H38" s="27">
        <v>10.445477869731834</v>
      </c>
      <c r="I38" s="29"/>
      <c r="J38" s="29"/>
    </row>
    <row r="39" spans="1:10" ht="12.75" customHeight="1">
      <c r="A39" s="1" t="s">
        <v>17</v>
      </c>
      <c r="B39" s="27">
        <v>335</v>
      </c>
      <c r="C39" s="27">
        <v>139</v>
      </c>
      <c r="D39" s="27">
        <v>79</v>
      </c>
      <c r="E39" s="27">
        <v>37</v>
      </c>
      <c r="F39" s="27">
        <v>174.8443363483108</v>
      </c>
      <c r="G39" s="27">
        <v>41.231947974676274</v>
      </c>
      <c r="H39" s="27">
        <v>19.311165507126862</v>
      </c>
      <c r="I39" s="29"/>
      <c r="J39" s="29"/>
    </row>
    <row r="40" spans="1:10" ht="12.75" customHeight="1">
      <c r="A40" s="1" t="s">
        <v>19</v>
      </c>
      <c r="B40" s="27">
        <v>309</v>
      </c>
      <c r="C40" s="27">
        <v>138</v>
      </c>
      <c r="D40" s="27">
        <v>78</v>
      </c>
      <c r="E40" s="27">
        <v>20</v>
      </c>
      <c r="F40" s="27">
        <v>132.5719385106465</v>
      </c>
      <c r="G40" s="27">
        <v>33.46476117744475</v>
      </c>
      <c r="H40" s="27">
        <v>8.5807079942166027</v>
      </c>
      <c r="I40" s="29"/>
      <c r="J40" s="29"/>
    </row>
    <row r="41" spans="1:10" ht="12.75" customHeight="1">
      <c r="B41" s="27"/>
      <c r="C41" s="27"/>
      <c r="D41" s="27"/>
      <c r="E41" s="27"/>
      <c r="F41" s="27"/>
      <c r="G41" s="27"/>
      <c r="H41" s="27"/>
      <c r="I41" s="29"/>
      <c r="J41" s="29"/>
    </row>
    <row r="42" spans="1:10" ht="12.75" customHeight="1">
      <c r="A42" s="9" t="s">
        <v>20</v>
      </c>
      <c r="B42" s="26">
        <v>1028</v>
      </c>
      <c r="C42" s="26">
        <v>408</v>
      </c>
      <c r="D42" s="26">
        <v>313</v>
      </c>
      <c r="E42" s="26">
        <v>65</v>
      </c>
      <c r="F42" s="26">
        <v>147</v>
      </c>
      <c r="G42" s="26">
        <v>45</v>
      </c>
      <c r="H42" s="26">
        <v>9</v>
      </c>
      <c r="I42" s="29"/>
      <c r="J42" s="29"/>
    </row>
    <row r="43" spans="1:10" ht="12.75" customHeight="1">
      <c r="A43" s="1" t="s">
        <v>21</v>
      </c>
      <c r="B43" s="27">
        <v>537</v>
      </c>
      <c r="C43" s="27">
        <v>209</v>
      </c>
      <c r="D43" s="27">
        <v>168</v>
      </c>
      <c r="E43" s="27">
        <v>32</v>
      </c>
      <c r="F43" s="27">
        <v>151.70605750704854</v>
      </c>
      <c r="G43" s="27">
        <v>47.461112963098984</v>
      </c>
      <c r="H43" s="27">
        <v>9.0402119929712352</v>
      </c>
      <c r="I43" s="29"/>
      <c r="J43" s="29"/>
    </row>
    <row r="44" spans="1:10" ht="12.75" customHeight="1">
      <c r="A44" s="1" t="s">
        <v>25</v>
      </c>
      <c r="B44" s="27">
        <v>44</v>
      </c>
      <c r="C44" s="27">
        <v>20</v>
      </c>
      <c r="D44" s="27">
        <v>12</v>
      </c>
      <c r="E44" s="27">
        <v>2</v>
      </c>
      <c r="F44" s="27">
        <v>126.5458728789186</v>
      </c>
      <c r="G44" s="27">
        <v>34.51251078515962</v>
      </c>
      <c r="H44" s="27">
        <v>5.7520851308599363</v>
      </c>
      <c r="I44" s="29"/>
      <c r="J44" s="29"/>
    </row>
    <row r="45" spans="1:10" ht="12.75" customHeight="1">
      <c r="A45" s="1" t="s">
        <v>24</v>
      </c>
      <c r="B45" s="27">
        <v>175</v>
      </c>
      <c r="C45" s="27">
        <v>75</v>
      </c>
      <c r="D45" s="27">
        <v>57</v>
      </c>
      <c r="E45" s="27">
        <v>12</v>
      </c>
      <c r="F45" s="27">
        <v>129.1837066127294</v>
      </c>
      <c r="G45" s="27">
        <v>42.076978725289003</v>
      </c>
      <c r="H45" s="27">
        <v>8.8583113105871583</v>
      </c>
      <c r="I45" s="29"/>
      <c r="J45" s="29"/>
    </row>
    <row r="46" spans="1:10" ht="12.75" customHeight="1">
      <c r="A46" s="1" t="s">
        <v>23</v>
      </c>
      <c r="B46" s="27">
        <v>38</v>
      </c>
      <c r="C46" s="27">
        <v>23</v>
      </c>
      <c r="D46" s="27">
        <v>12</v>
      </c>
      <c r="E46" s="27">
        <v>3</v>
      </c>
      <c r="F46" s="27">
        <v>114.75508848221295</v>
      </c>
      <c r="G46" s="27">
        <v>36.238448994383042</v>
      </c>
      <c r="H46" s="27">
        <v>9.0596122485957604</v>
      </c>
      <c r="I46" s="29"/>
      <c r="J46" s="29"/>
    </row>
    <row r="47" spans="1:10" ht="12.75" customHeight="1">
      <c r="A47" s="1" t="s">
        <v>22</v>
      </c>
      <c r="B47" s="27">
        <v>47</v>
      </c>
      <c r="C47" s="27">
        <v>17</v>
      </c>
      <c r="D47" s="27">
        <v>17</v>
      </c>
      <c r="E47" s="27">
        <v>2</v>
      </c>
      <c r="F47" s="27">
        <v>121.32163138874549</v>
      </c>
      <c r="G47" s="27">
        <v>43.882292204439857</v>
      </c>
      <c r="H47" s="27">
        <v>5.1626226122870422</v>
      </c>
      <c r="I47" s="29"/>
      <c r="J47" s="29"/>
    </row>
    <row r="48" spans="1:10" ht="12.75" customHeight="1">
      <c r="A48" s="1" t="s">
        <v>26</v>
      </c>
      <c r="B48" s="27">
        <v>187</v>
      </c>
      <c r="C48" s="27">
        <v>64</v>
      </c>
      <c r="D48" s="27">
        <v>47</v>
      </c>
      <c r="E48" s="27">
        <v>14</v>
      </c>
      <c r="F48" s="27">
        <v>178.66697240694032</v>
      </c>
      <c r="G48" s="27">
        <v>44.905602690514407</v>
      </c>
      <c r="H48" s="27">
        <v>13.376136971642589</v>
      </c>
      <c r="I48" s="29"/>
      <c r="J48" s="29"/>
    </row>
    <row r="49" spans="1:10" ht="12.75" customHeight="1">
      <c r="B49" s="27"/>
      <c r="C49" s="27"/>
      <c r="D49" s="27"/>
      <c r="E49" s="27"/>
      <c r="F49" s="27"/>
      <c r="G49" s="27"/>
      <c r="H49" s="27"/>
      <c r="I49" s="29"/>
      <c r="J49" s="29"/>
    </row>
    <row r="50" spans="1:10" ht="12.75" customHeight="1">
      <c r="A50" s="9" t="s">
        <v>42</v>
      </c>
      <c r="B50" s="26">
        <v>646</v>
      </c>
      <c r="C50" s="26">
        <v>183</v>
      </c>
      <c r="D50" s="26">
        <v>185</v>
      </c>
      <c r="E50" s="26">
        <v>173</v>
      </c>
      <c r="F50" s="26">
        <v>202.90856550554386</v>
      </c>
      <c r="G50" s="26">
        <v>58.108490121556677</v>
      </c>
      <c r="H50" s="26">
        <v>54.339290762320573</v>
      </c>
      <c r="I50" s="29"/>
      <c r="J50" s="29"/>
    </row>
    <row r="51" spans="1:10" ht="3.75" customHeight="1">
      <c r="A51" s="15"/>
      <c r="B51" s="17"/>
      <c r="C51" s="17"/>
      <c r="D51" s="17"/>
      <c r="E51" s="17"/>
      <c r="F51" s="17"/>
      <c r="G51" s="17"/>
      <c r="H51" s="17"/>
    </row>
    <row r="52" spans="1:10" ht="12.75" customHeight="1">
      <c r="A52" s="2" t="s">
        <v>65</v>
      </c>
      <c r="C52" s="1"/>
      <c r="H52" s="1"/>
    </row>
    <row r="53" spans="1:10" ht="12.75" customHeight="1">
      <c r="A53" s="28" t="s">
        <v>66</v>
      </c>
      <c r="C53" s="1"/>
      <c r="H53" s="1"/>
    </row>
    <row r="54" spans="1:10" ht="12.75" customHeight="1">
      <c r="A54" s="28" t="s">
        <v>29</v>
      </c>
      <c r="C54" s="1"/>
      <c r="H54" s="1"/>
    </row>
    <row r="55" spans="1:10" ht="12.75" customHeight="1">
      <c r="A55" s="2" t="s">
        <v>43</v>
      </c>
      <c r="C55" s="1"/>
      <c r="H55" s="1"/>
    </row>
    <row r="56" spans="1:10" ht="12.75" customHeight="1">
      <c r="A56" s="2" t="s">
        <v>69</v>
      </c>
      <c r="C56" s="1"/>
      <c r="H56" s="1"/>
    </row>
    <row r="57" spans="1:10" ht="12.75" customHeight="1">
      <c r="A57" s="28" t="s">
        <v>68</v>
      </c>
      <c r="C57" s="1"/>
      <c r="H57" s="1"/>
    </row>
    <row r="58" spans="1:10" ht="12.75" customHeight="1">
      <c r="A58" s="28" t="s">
        <v>67</v>
      </c>
      <c r="C58" s="1"/>
      <c r="H58" s="1"/>
    </row>
    <row r="59" spans="1:10" ht="12.75" customHeight="1">
      <c r="A59" s="2" t="s">
        <v>44</v>
      </c>
      <c r="C59" s="1"/>
      <c r="H59" s="1"/>
    </row>
    <row r="60" spans="1:10" ht="12.75" customHeight="1">
      <c r="A60" s="2" t="s">
        <v>75</v>
      </c>
      <c r="C60" s="1"/>
      <c r="H60" s="1"/>
    </row>
    <row r="61" spans="1:10" ht="12.75" customHeight="1">
      <c r="A61" s="2" t="s">
        <v>81</v>
      </c>
      <c r="C61" s="1"/>
      <c r="H61" s="1"/>
    </row>
    <row r="62" spans="1:10" ht="12.75" customHeight="1">
      <c r="A62" s="2"/>
      <c r="B62" s="4"/>
      <c r="C62" s="4"/>
      <c r="D62" s="4"/>
      <c r="E62" s="4"/>
      <c r="F62" s="4"/>
      <c r="G62" s="4"/>
      <c r="H62" s="4"/>
    </row>
    <row r="63" spans="1:10" ht="12.75" customHeight="1">
      <c r="A63" s="2" t="s">
        <v>56</v>
      </c>
      <c r="B63" s="4"/>
      <c r="C63" s="4"/>
      <c r="D63" s="4"/>
      <c r="E63" s="4"/>
      <c r="F63" s="4"/>
      <c r="G63" s="4"/>
      <c r="H63" s="4"/>
    </row>
    <row r="64" spans="1:10" ht="12.75" customHeight="1">
      <c r="A64" s="1" t="s">
        <v>63</v>
      </c>
      <c r="B64" s="4"/>
      <c r="C64" s="4"/>
      <c r="D64" s="4"/>
      <c r="E64" s="4"/>
      <c r="F64" s="4"/>
      <c r="G64" s="4"/>
      <c r="H64" s="4"/>
    </row>
    <row r="65" spans="1:8" ht="12.75" customHeight="1">
      <c r="A65" s="30" t="s">
        <v>74</v>
      </c>
      <c r="B65" s="4"/>
      <c r="C65" s="4"/>
      <c r="D65" s="4"/>
      <c r="E65" s="4"/>
      <c r="F65" s="4"/>
      <c r="G65" s="4"/>
      <c r="H65" s="4"/>
    </row>
    <row r="66" spans="1:8" ht="12.75" customHeight="1">
      <c r="B66" s="4"/>
      <c r="C66" s="4"/>
      <c r="D66" s="4"/>
      <c r="E66" s="4"/>
      <c r="F66" s="4"/>
      <c r="G66" s="4"/>
      <c r="H66" s="4"/>
    </row>
    <row r="67" spans="1:8" ht="12.75" customHeight="1">
      <c r="B67" s="4"/>
      <c r="C67" s="4"/>
      <c r="D67" s="4"/>
      <c r="E67" s="4"/>
      <c r="F67" s="4"/>
      <c r="G67" s="4"/>
      <c r="H67" s="4"/>
    </row>
    <row r="68" spans="1:8" ht="12.75" customHeight="1">
      <c r="B68" s="4"/>
      <c r="C68" s="4"/>
      <c r="D68" s="4"/>
      <c r="E68" s="4"/>
      <c r="F68" s="4"/>
      <c r="G68" s="4"/>
      <c r="H68" s="4"/>
    </row>
    <row r="69" spans="1:8" ht="12.75" customHeight="1">
      <c r="B69" s="4"/>
      <c r="C69" s="4"/>
      <c r="D69" s="4"/>
      <c r="E69" s="4"/>
      <c r="F69" s="4"/>
      <c r="G69" s="4"/>
      <c r="H69" s="4"/>
    </row>
    <row r="70" spans="1:8" ht="12.75" customHeight="1">
      <c r="B70" s="4"/>
      <c r="C70" s="4"/>
      <c r="D70" s="4"/>
      <c r="E70" s="4"/>
      <c r="F70" s="4"/>
      <c r="G70" s="4"/>
      <c r="H70" s="4"/>
    </row>
    <row r="71" spans="1:8" ht="12.75" customHeight="1">
      <c r="B71" s="4"/>
      <c r="C71" s="4"/>
      <c r="D71" s="4"/>
      <c r="E71" s="4"/>
      <c r="F71" s="4"/>
      <c r="G71" s="4"/>
      <c r="H71" s="4"/>
    </row>
    <row r="72" spans="1:8" ht="12.75" customHeight="1">
      <c r="B72" s="4"/>
      <c r="C72" s="4"/>
      <c r="D72" s="4"/>
      <c r="E72" s="4"/>
      <c r="F72" s="4"/>
      <c r="G72" s="4"/>
      <c r="H72" s="4"/>
    </row>
    <row r="73" spans="1:8" ht="12.75" customHeight="1">
      <c r="B73" s="4"/>
      <c r="C73" s="4"/>
      <c r="D73" s="4"/>
      <c r="E73" s="4"/>
      <c r="F73" s="4"/>
      <c r="G73" s="4"/>
      <c r="H73" s="4"/>
    </row>
    <row r="74" spans="1:8" ht="12.75" customHeight="1">
      <c r="B74" s="4"/>
      <c r="C74" s="4"/>
      <c r="D74" s="4"/>
      <c r="E74" s="4"/>
      <c r="F74" s="4"/>
      <c r="G74" s="4"/>
      <c r="H74" s="4"/>
    </row>
    <row r="75" spans="1:8" ht="12.75" customHeight="1">
      <c r="B75" s="4"/>
      <c r="C75" s="4"/>
      <c r="D75" s="4"/>
      <c r="E75" s="4"/>
      <c r="F75" s="4"/>
      <c r="G75" s="4"/>
      <c r="H75" s="4"/>
    </row>
    <row r="76" spans="1:8" ht="12.75" customHeight="1">
      <c r="B76" s="4"/>
      <c r="C76" s="4"/>
      <c r="D76" s="4"/>
      <c r="E76" s="4"/>
      <c r="F76" s="4"/>
      <c r="G76" s="4"/>
      <c r="H76" s="4"/>
    </row>
    <row r="77" spans="1:8" ht="12.75" customHeight="1">
      <c r="B77" s="4"/>
      <c r="C77" s="4"/>
      <c r="D77" s="4"/>
      <c r="E77" s="4"/>
      <c r="F77" s="4"/>
      <c r="G77" s="4"/>
      <c r="H77" s="4"/>
    </row>
    <row r="78" spans="1:8" ht="12.75" customHeight="1">
      <c r="B78" s="4"/>
      <c r="C78" s="4"/>
      <c r="D78" s="4"/>
      <c r="E78" s="4"/>
      <c r="F78" s="4"/>
      <c r="G78" s="4"/>
      <c r="H78" s="4"/>
    </row>
    <row r="79" spans="1:8" ht="12.75" customHeight="1">
      <c r="B79" s="4"/>
      <c r="C79" s="4"/>
      <c r="D79" s="4"/>
      <c r="E79" s="4"/>
      <c r="F79" s="4"/>
      <c r="G79" s="4"/>
      <c r="H79" s="4"/>
    </row>
    <row r="80" spans="1:8" ht="12.75" customHeight="1">
      <c r="B80" s="4"/>
      <c r="C80" s="4"/>
      <c r="D80" s="4"/>
      <c r="E80" s="4"/>
      <c r="F80" s="4"/>
      <c r="G80" s="4"/>
      <c r="H80" s="4"/>
    </row>
    <row r="81" spans="2:8" ht="12.75" customHeight="1">
      <c r="B81" s="4"/>
      <c r="C81" s="4"/>
      <c r="D81" s="4"/>
      <c r="E81" s="4"/>
      <c r="F81" s="4"/>
      <c r="G81" s="4"/>
      <c r="H81" s="4"/>
    </row>
    <row r="82" spans="2:8" ht="12.75" customHeight="1">
      <c r="B82" s="4"/>
      <c r="C82" s="4"/>
      <c r="D82" s="4"/>
      <c r="E82" s="4"/>
      <c r="F82" s="4"/>
      <c r="G82" s="4"/>
      <c r="H82" s="4"/>
    </row>
    <row r="83" spans="2:8" ht="12.75" customHeight="1">
      <c r="B83" s="4"/>
      <c r="C83" s="4"/>
      <c r="D83" s="4"/>
      <c r="E83" s="4"/>
      <c r="F83" s="4"/>
      <c r="G83" s="4"/>
      <c r="H83" s="4"/>
    </row>
    <row r="84" spans="2:8" ht="12.75" customHeight="1">
      <c r="B84" s="4"/>
      <c r="C84" s="4"/>
      <c r="D84" s="4"/>
      <c r="E84" s="4"/>
      <c r="F84" s="4"/>
      <c r="G84" s="4"/>
      <c r="H84" s="4"/>
    </row>
    <row r="85" spans="2:8" ht="12.75" customHeight="1">
      <c r="B85" s="4"/>
      <c r="C85" s="4"/>
      <c r="D85" s="4"/>
      <c r="E85" s="4"/>
      <c r="F85" s="4"/>
      <c r="G85" s="4"/>
      <c r="H85" s="4"/>
    </row>
    <row r="86" spans="2:8" ht="12.75" customHeight="1">
      <c r="B86" s="4"/>
      <c r="C86" s="4"/>
      <c r="D86" s="4"/>
      <c r="E86" s="4"/>
      <c r="F86" s="4"/>
      <c r="G86" s="4"/>
      <c r="H86" s="4"/>
    </row>
    <row r="87" spans="2:8" ht="12.75" customHeight="1">
      <c r="B87" s="4"/>
      <c r="C87" s="4"/>
      <c r="D87" s="4"/>
      <c r="E87" s="4"/>
      <c r="F87" s="4"/>
      <c r="G87" s="4"/>
      <c r="H87" s="4"/>
    </row>
    <row r="88" spans="2:8" ht="12.75" customHeight="1">
      <c r="B88" s="4"/>
      <c r="C88" s="4"/>
      <c r="D88" s="4"/>
      <c r="E88" s="4"/>
      <c r="F88" s="4"/>
      <c r="G88" s="4"/>
      <c r="H88" s="4"/>
    </row>
    <row r="89" spans="2:8" ht="12.75" customHeight="1">
      <c r="B89" s="4"/>
      <c r="C89" s="4"/>
      <c r="D89" s="4"/>
      <c r="E89" s="4"/>
      <c r="F89" s="4"/>
      <c r="G89" s="4"/>
      <c r="H89" s="4"/>
    </row>
    <row r="90" spans="2:8" ht="12.75" customHeight="1">
      <c r="B90" s="4"/>
      <c r="C90" s="4"/>
      <c r="D90" s="4"/>
      <c r="E90" s="4"/>
      <c r="F90" s="4"/>
      <c r="G90" s="4"/>
      <c r="H90" s="4"/>
    </row>
    <row r="91" spans="2:8" ht="12.75" customHeight="1">
      <c r="B91" s="4"/>
      <c r="C91" s="4"/>
      <c r="D91" s="4"/>
      <c r="E91" s="4"/>
      <c r="F91" s="4"/>
      <c r="G91" s="4"/>
      <c r="H91" s="4"/>
    </row>
    <row r="92" spans="2:8" ht="12.75" customHeight="1">
      <c r="B92" s="4"/>
      <c r="C92" s="4"/>
      <c r="D92" s="4"/>
      <c r="E92" s="4"/>
      <c r="F92" s="4"/>
      <c r="G92" s="4"/>
      <c r="H92" s="4"/>
    </row>
  </sheetData>
  <phoneticPr fontId="4" type="noConversion"/>
  <pageMargins left="0.78740157499999996" right="0.78740157499999996" top="0.984251969" bottom="0.984251969" header="0.4921259845" footer="0.4921259845"/>
  <pageSetup paperSize="9" scale="8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91"/>
  <sheetViews>
    <sheetView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11.5" defaultRowHeight="12.75" customHeight="1" x14ac:dyDescent="0"/>
  <cols>
    <col min="1" max="1" width="21.83203125" style="1" customWidth="1"/>
    <col min="2" max="2" width="9.83203125" style="2" customWidth="1"/>
    <col min="3" max="3" width="9.5" style="2" customWidth="1"/>
    <col min="4" max="4" width="10.83203125" style="2" customWidth="1"/>
    <col min="5" max="5" width="11.5" style="2" customWidth="1"/>
    <col min="6" max="8" width="9" style="2" customWidth="1"/>
    <col min="9" max="11" width="5.5" style="1" customWidth="1"/>
    <col min="12" max="16384" width="11.5" style="1"/>
  </cols>
  <sheetData>
    <row r="1" spans="1:10" s="5" customFormat="1" ht="12.75" customHeight="1">
      <c r="A1" s="7" t="s">
        <v>62</v>
      </c>
      <c r="B1" s="6"/>
      <c r="C1" s="6"/>
      <c r="D1" s="6"/>
      <c r="E1" s="6"/>
      <c r="H1" s="8" t="s">
        <v>80</v>
      </c>
    </row>
    <row r="2" spans="1:10" s="5" customFormat="1" ht="12.75" customHeight="1">
      <c r="A2" s="6">
        <v>2003</v>
      </c>
      <c r="B2" s="6"/>
      <c r="C2" s="6"/>
      <c r="D2" s="6"/>
      <c r="E2" s="6"/>
      <c r="H2" s="6"/>
    </row>
    <row r="3" spans="1:10" s="5" customFormat="1" ht="3.75" customHeight="1">
      <c r="A3" s="12"/>
      <c r="B3" s="13"/>
      <c r="C3" s="13"/>
      <c r="D3" s="13"/>
      <c r="E3" s="13"/>
      <c r="F3" s="13"/>
      <c r="G3" s="13"/>
      <c r="H3" s="13"/>
    </row>
    <row r="4" spans="1:10" ht="3.75" customHeight="1">
      <c r="A4" s="2"/>
      <c r="B4" s="22"/>
      <c r="D4" s="22"/>
      <c r="E4" s="22"/>
      <c r="F4" s="22"/>
    </row>
    <row r="5" spans="1:10" ht="12.75" customHeight="1">
      <c r="B5" s="23" t="s">
        <v>31</v>
      </c>
      <c r="D5" s="23" t="s">
        <v>32</v>
      </c>
      <c r="E5" s="23" t="s">
        <v>33</v>
      </c>
      <c r="F5" s="23" t="s">
        <v>34</v>
      </c>
    </row>
    <row r="6" spans="1:10" ht="3.75" customHeight="1">
      <c r="B6" s="24"/>
      <c r="C6" s="14"/>
      <c r="D6" s="23"/>
      <c r="E6" s="18"/>
      <c r="F6" s="24"/>
      <c r="G6" s="14"/>
      <c r="H6" s="14"/>
    </row>
    <row r="7" spans="1:10" ht="12.75" customHeight="1">
      <c r="B7" s="18" t="s">
        <v>0</v>
      </c>
      <c r="C7" s="18" t="s">
        <v>30</v>
      </c>
      <c r="D7" s="18"/>
      <c r="E7" s="18"/>
      <c r="F7" s="18" t="s">
        <v>3</v>
      </c>
      <c r="G7" s="18" t="s">
        <v>4</v>
      </c>
      <c r="H7" s="2" t="s">
        <v>5</v>
      </c>
    </row>
    <row r="8" spans="1:10" ht="12.75" customHeight="1">
      <c r="B8" s="18" t="s">
        <v>1</v>
      </c>
      <c r="C8" s="19" t="s">
        <v>2</v>
      </c>
      <c r="D8" s="18"/>
      <c r="E8" s="18"/>
      <c r="F8" s="18" t="s">
        <v>54</v>
      </c>
      <c r="G8" s="18"/>
    </row>
    <row r="9" spans="1:10" ht="12.75" customHeight="1">
      <c r="B9" s="18"/>
      <c r="C9" s="18" t="s">
        <v>35</v>
      </c>
      <c r="D9" s="18"/>
      <c r="E9" s="18"/>
      <c r="F9" s="18" t="s">
        <v>55</v>
      </c>
      <c r="G9" s="18"/>
    </row>
    <row r="10" spans="1:10" ht="3.75" customHeight="1">
      <c r="A10" s="15"/>
      <c r="B10" s="20"/>
      <c r="C10" s="20"/>
      <c r="D10" s="21"/>
      <c r="E10" s="21"/>
      <c r="F10" s="21"/>
      <c r="G10" s="21"/>
      <c r="H10" s="16"/>
    </row>
    <row r="11" spans="1:10" ht="3.75" customHeight="1">
      <c r="D11" s="3"/>
      <c r="E11" s="3"/>
      <c r="F11" s="3"/>
      <c r="G11" s="3"/>
      <c r="H11" s="3"/>
    </row>
    <row r="12" spans="1:10" ht="12.75" customHeight="1">
      <c r="A12" s="9" t="s">
        <v>27</v>
      </c>
      <c r="B12" s="26">
        <v>14879</v>
      </c>
      <c r="C12" s="26">
        <v>4693</v>
      </c>
      <c r="D12" s="26">
        <v>3598</v>
      </c>
      <c r="E12" s="26">
        <v>1653</v>
      </c>
      <c r="F12" s="26">
        <v>200.9304189802339</v>
      </c>
      <c r="G12" s="26">
        <v>48.588456716908496</v>
      </c>
      <c r="H12" s="26">
        <v>22.322601154266188</v>
      </c>
      <c r="I12" s="29"/>
      <c r="J12" s="29"/>
    </row>
    <row r="13" spans="1:10" ht="12.75" customHeight="1">
      <c r="A13" s="10"/>
      <c r="B13" s="27"/>
      <c r="C13" s="27"/>
      <c r="D13" s="27"/>
      <c r="E13" s="27"/>
      <c r="F13" s="27" t="s">
        <v>70</v>
      </c>
      <c r="G13" s="27" t="s">
        <v>70</v>
      </c>
      <c r="H13" s="27" t="s">
        <v>70</v>
      </c>
      <c r="I13" s="29"/>
      <c r="J13" s="29"/>
    </row>
    <row r="14" spans="1:10" ht="12.75" customHeight="1">
      <c r="A14" s="9" t="s">
        <v>36</v>
      </c>
      <c r="B14" s="26">
        <v>3470</v>
      </c>
      <c r="C14" s="26">
        <v>862</v>
      </c>
      <c r="D14" s="26">
        <v>709</v>
      </c>
      <c r="E14" s="26">
        <v>518</v>
      </c>
      <c r="F14" s="26">
        <v>255.14143070373447</v>
      </c>
      <c r="G14" s="26">
        <v>52.131202988169377</v>
      </c>
      <c r="H14" s="26">
        <v>38.087395130989755</v>
      </c>
      <c r="I14" s="29"/>
      <c r="J14" s="29"/>
    </row>
    <row r="15" spans="1:10" ht="12.75" customHeight="1">
      <c r="A15" s="1" t="s">
        <v>39</v>
      </c>
      <c r="B15" s="27">
        <v>1564</v>
      </c>
      <c r="C15" s="27">
        <v>438</v>
      </c>
      <c r="D15" s="27">
        <v>335</v>
      </c>
      <c r="E15" s="27">
        <v>242</v>
      </c>
      <c r="F15" s="27">
        <v>241.16226643187784</v>
      </c>
      <c r="G15" s="27">
        <v>51.655600546469998</v>
      </c>
      <c r="H15" s="27">
        <v>37.315389051479819</v>
      </c>
      <c r="I15" s="29"/>
      <c r="J15" s="29"/>
    </row>
    <row r="16" spans="1:10" ht="12.75" customHeight="1">
      <c r="A16" s="1" t="s">
        <v>38</v>
      </c>
      <c r="B16" s="27">
        <v>494</v>
      </c>
      <c r="C16" s="27">
        <v>172</v>
      </c>
      <c r="D16" s="27">
        <v>108</v>
      </c>
      <c r="E16" s="27">
        <v>107</v>
      </c>
      <c r="F16" s="27">
        <v>174.19514087238619</v>
      </c>
      <c r="G16" s="27">
        <v>38.083148206918437</v>
      </c>
      <c r="H16" s="27">
        <v>37.730526464261786</v>
      </c>
      <c r="I16" s="29"/>
      <c r="J16" s="29"/>
    </row>
    <row r="17" spans="1:10" ht="12.75" customHeight="1">
      <c r="A17" s="1" t="s">
        <v>37</v>
      </c>
      <c r="B17" s="27">
        <v>1412</v>
      </c>
      <c r="C17" s="27">
        <v>252</v>
      </c>
      <c r="D17" s="27">
        <v>266</v>
      </c>
      <c r="E17" s="27">
        <v>169</v>
      </c>
      <c r="F17" s="27">
        <v>329.97284501091343</v>
      </c>
      <c r="G17" s="27">
        <v>62.162023210271222</v>
      </c>
      <c r="H17" s="27">
        <v>39.49391700201442</v>
      </c>
      <c r="I17" s="29"/>
      <c r="J17" s="29"/>
    </row>
    <row r="18" spans="1:10" ht="12.75" customHeight="1">
      <c r="B18" s="27"/>
      <c r="C18" s="27"/>
      <c r="D18" s="27"/>
      <c r="E18" s="27"/>
      <c r="F18" s="27" t="s">
        <v>70</v>
      </c>
      <c r="G18" s="27" t="s">
        <v>70</v>
      </c>
      <c r="H18" s="27" t="s">
        <v>70</v>
      </c>
      <c r="I18" s="29"/>
      <c r="J18" s="29"/>
    </row>
    <row r="19" spans="1:10" ht="12.75" customHeight="1">
      <c r="A19" s="9" t="s">
        <v>6</v>
      </c>
      <c r="B19" s="26">
        <v>3205</v>
      </c>
      <c r="C19" s="26">
        <v>1060</v>
      </c>
      <c r="D19" s="26">
        <v>782</v>
      </c>
      <c r="E19" s="26">
        <v>342</v>
      </c>
      <c r="F19" s="26">
        <v>189.76657822734924</v>
      </c>
      <c r="G19" s="26">
        <v>46.301860896657445</v>
      </c>
      <c r="H19" s="26">
        <v>20.249662949689061</v>
      </c>
      <c r="I19" s="29"/>
      <c r="J19" s="29"/>
    </row>
    <row r="20" spans="1:10" ht="12.75" customHeight="1">
      <c r="A20" s="1" t="s">
        <v>7</v>
      </c>
      <c r="B20" s="27">
        <v>1977</v>
      </c>
      <c r="C20" s="27">
        <v>627</v>
      </c>
      <c r="D20" s="27">
        <v>489</v>
      </c>
      <c r="E20" s="27">
        <v>175</v>
      </c>
      <c r="F20" s="27">
        <v>206.22836792726409</v>
      </c>
      <c r="G20" s="27">
        <v>51.00944457078004</v>
      </c>
      <c r="H20" s="27">
        <v>18.254913701199399</v>
      </c>
      <c r="I20" s="29"/>
      <c r="J20" s="29"/>
    </row>
    <row r="21" spans="1:10" ht="12.75" customHeight="1">
      <c r="A21" s="1" t="s">
        <v>40</v>
      </c>
      <c r="B21" s="27">
        <v>374</v>
      </c>
      <c r="C21" s="27">
        <v>125</v>
      </c>
      <c r="D21" s="27">
        <v>91</v>
      </c>
      <c r="E21" s="27">
        <v>67</v>
      </c>
      <c r="F21" s="27">
        <v>150.49635629811155</v>
      </c>
      <c r="G21" s="27">
        <v>36.618097388043182</v>
      </c>
      <c r="H21" s="27">
        <v>26.960577197790037</v>
      </c>
      <c r="I21" s="29"/>
      <c r="J21" s="29"/>
    </row>
    <row r="22" spans="1:10" ht="12.75" customHeight="1">
      <c r="A22" s="1" t="s">
        <v>9</v>
      </c>
      <c r="B22" s="27">
        <v>391</v>
      </c>
      <c r="C22" s="27">
        <v>157</v>
      </c>
      <c r="D22" s="27">
        <v>105</v>
      </c>
      <c r="E22" s="27">
        <v>26</v>
      </c>
      <c r="F22" s="27">
        <v>159.1546486589898</v>
      </c>
      <c r="G22" s="27">
        <v>42.739739409703141</v>
      </c>
      <c r="H22" s="27">
        <v>10.583173568116969</v>
      </c>
      <c r="I22" s="29"/>
      <c r="J22" s="29"/>
    </row>
    <row r="23" spans="1:10" ht="12.75" customHeight="1">
      <c r="A23" s="1" t="s">
        <v>41</v>
      </c>
      <c r="B23" s="27">
        <v>350</v>
      </c>
      <c r="C23" s="27">
        <v>109</v>
      </c>
      <c r="D23" s="27">
        <v>79</v>
      </c>
      <c r="E23" s="27">
        <v>55</v>
      </c>
      <c r="F23" s="27">
        <v>208.12149538267596</v>
      </c>
      <c r="G23" s="27">
        <v>46.975994672089719</v>
      </c>
      <c r="H23" s="27">
        <v>32.704806417277652</v>
      </c>
      <c r="I23" s="29"/>
      <c r="J23" s="29"/>
    </row>
    <row r="24" spans="1:10" ht="12.75" customHeight="1">
      <c r="A24" s="11" t="s">
        <v>8</v>
      </c>
      <c r="B24" s="27">
        <v>113</v>
      </c>
      <c r="C24" s="27">
        <v>42</v>
      </c>
      <c r="D24" s="27">
        <v>18</v>
      </c>
      <c r="E24" s="27">
        <v>19</v>
      </c>
      <c r="F24" s="27">
        <v>166.38200129571825</v>
      </c>
      <c r="G24" s="27">
        <v>26.503327640025915</v>
      </c>
      <c r="H24" s="27">
        <v>27.975734731138466</v>
      </c>
      <c r="I24" s="29"/>
      <c r="J24" s="29"/>
    </row>
    <row r="25" spans="1:10" ht="12.75" customHeight="1">
      <c r="B25" s="27"/>
      <c r="C25" s="27"/>
      <c r="D25" s="27"/>
      <c r="E25" s="27"/>
      <c r="F25" s="27" t="s">
        <v>70</v>
      </c>
      <c r="G25" s="27" t="s">
        <v>70</v>
      </c>
      <c r="H25" s="27" t="s">
        <v>70</v>
      </c>
      <c r="I25" s="29"/>
      <c r="J25" s="29"/>
    </row>
    <row r="26" spans="1:10" ht="12.75" customHeight="1">
      <c r="A26" s="9" t="s">
        <v>10</v>
      </c>
      <c r="B26" s="26">
        <v>2018</v>
      </c>
      <c r="C26" s="26">
        <v>571</v>
      </c>
      <c r="D26" s="26">
        <v>477</v>
      </c>
      <c r="E26" s="26">
        <v>213</v>
      </c>
      <c r="F26" s="26">
        <v>199.30549245641549</v>
      </c>
      <c r="G26" s="26">
        <v>47.110366650996134</v>
      </c>
      <c r="H26" s="26">
        <v>21.036704605161795</v>
      </c>
      <c r="I26" s="29"/>
      <c r="J26" s="29"/>
    </row>
    <row r="27" spans="1:10" ht="12.75" customHeight="1">
      <c r="A27" s="1" t="s">
        <v>13</v>
      </c>
      <c r="B27" s="27">
        <v>693</v>
      </c>
      <c r="C27" s="27">
        <v>132</v>
      </c>
      <c r="D27" s="27">
        <v>140</v>
      </c>
      <c r="E27" s="27">
        <v>69</v>
      </c>
      <c r="F27" s="27">
        <v>363.36370977044641</v>
      </c>
      <c r="G27" s="27">
        <v>73.406810054635642</v>
      </c>
      <c r="H27" s="27">
        <v>36.179070669784707</v>
      </c>
      <c r="I27" s="29"/>
      <c r="J27" s="29"/>
    </row>
    <row r="28" spans="1:10" ht="12.75" customHeight="1">
      <c r="A28" s="1" t="s">
        <v>12</v>
      </c>
      <c r="B28" s="27">
        <v>507</v>
      </c>
      <c r="C28" s="27">
        <v>162</v>
      </c>
      <c r="D28" s="27">
        <v>128</v>
      </c>
      <c r="E28" s="27">
        <v>36</v>
      </c>
      <c r="F28" s="27">
        <v>192.8394563981241</v>
      </c>
      <c r="G28" s="27">
        <v>48.68530654627196</v>
      </c>
      <c r="H28" s="27">
        <v>13.69274246613899</v>
      </c>
      <c r="I28" s="29"/>
      <c r="J28" s="29"/>
    </row>
    <row r="29" spans="1:10" ht="12.75" customHeight="1">
      <c r="A29" s="1" t="s">
        <v>11</v>
      </c>
      <c r="B29" s="27">
        <v>818</v>
      </c>
      <c r="C29" s="27">
        <v>277</v>
      </c>
      <c r="D29" s="27">
        <v>209</v>
      </c>
      <c r="E29" s="27">
        <v>108</v>
      </c>
      <c r="F29" s="27">
        <v>146.36284745520098</v>
      </c>
      <c r="G29" s="27">
        <v>37.395886452490224</v>
      </c>
      <c r="H29" s="27">
        <v>19.324190128559543</v>
      </c>
      <c r="I29" s="29"/>
      <c r="J29" s="29"/>
    </row>
    <row r="30" spans="1:10" ht="12.75" customHeight="1">
      <c r="B30" s="27"/>
      <c r="C30" s="27"/>
      <c r="D30" s="27"/>
      <c r="E30" s="27"/>
      <c r="F30" s="27" t="s">
        <v>70</v>
      </c>
      <c r="G30" s="27" t="s">
        <v>70</v>
      </c>
      <c r="H30" s="27" t="s">
        <v>70</v>
      </c>
      <c r="I30" s="29"/>
      <c r="J30" s="29"/>
    </row>
    <row r="31" spans="1:10" ht="12.75" customHeight="1">
      <c r="A31" s="9" t="s">
        <v>14</v>
      </c>
      <c r="B31" s="26">
        <v>2886</v>
      </c>
      <c r="C31" s="26">
        <v>909</v>
      </c>
      <c r="D31" s="26">
        <v>679</v>
      </c>
      <c r="E31" s="26">
        <v>219</v>
      </c>
      <c r="F31" s="26">
        <v>227.06333776812318</v>
      </c>
      <c r="G31" s="26">
        <v>53.422039620428144</v>
      </c>
      <c r="H31" s="26">
        <v>17.230378021905395</v>
      </c>
      <c r="I31" s="29"/>
      <c r="J31" s="29"/>
    </row>
    <row r="32" spans="1:10" ht="12.75" customHeight="1">
      <c r="B32" s="27"/>
      <c r="C32" s="27"/>
      <c r="D32" s="27"/>
      <c r="E32" s="27"/>
      <c r="F32" s="27" t="s">
        <v>70</v>
      </c>
      <c r="G32" s="27" t="s">
        <v>70</v>
      </c>
      <c r="H32" s="27" t="s">
        <v>70</v>
      </c>
      <c r="I32" s="29"/>
      <c r="J32" s="29"/>
    </row>
    <row r="33" spans="1:10" ht="12.75" customHeight="1">
      <c r="A33" s="9" t="s">
        <v>15</v>
      </c>
      <c r="B33" s="26">
        <v>1673</v>
      </c>
      <c r="C33" s="26">
        <v>711</v>
      </c>
      <c r="D33" s="26">
        <v>470</v>
      </c>
      <c r="E33" s="26">
        <v>126</v>
      </c>
      <c r="F33" s="26">
        <v>157.77496744064106</v>
      </c>
      <c r="G33" s="26">
        <v>44.32410920328828</v>
      </c>
      <c r="H33" s="26">
        <v>11.882633531094307</v>
      </c>
      <c r="I33" s="29"/>
      <c r="J33" s="29"/>
    </row>
    <row r="34" spans="1:10" ht="12.75" customHeight="1">
      <c r="A34" s="1" t="s">
        <v>16</v>
      </c>
      <c r="B34" s="27">
        <v>53</v>
      </c>
      <c r="C34" s="27">
        <v>28</v>
      </c>
      <c r="D34" s="27">
        <v>14</v>
      </c>
      <c r="E34" s="27">
        <v>2</v>
      </c>
      <c r="F34" s="27">
        <v>138.44265078494371</v>
      </c>
      <c r="G34" s="27">
        <v>36.569756811117209</v>
      </c>
      <c r="H34" s="27">
        <v>5.2242509730167441</v>
      </c>
      <c r="I34" s="29"/>
      <c r="J34" s="29"/>
    </row>
    <row r="35" spans="1:10" ht="12.75" customHeight="1">
      <c r="A35" s="1" t="s">
        <v>18</v>
      </c>
      <c r="B35" s="27">
        <v>139</v>
      </c>
      <c r="C35" s="27">
        <v>56</v>
      </c>
      <c r="D35" s="27">
        <v>33</v>
      </c>
      <c r="E35" s="27">
        <v>13</v>
      </c>
      <c r="F35" s="27">
        <v>187.39467475564544</v>
      </c>
      <c r="G35" s="27">
        <v>44.48938321536906</v>
      </c>
      <c r="H35" s="27">
        <v>17.526120660599933</v>
      </c>
      <c r="I35" s="29"/>
      <c r="J35" s="29"/>
    </row>
    <row r="36" spans="1:10" ht="12.75" customHeight="1">
      <c r="A36" s="1" t="s">
        <v>57</v>
      </c>
      <c r="B36" s="27">
        <v>88</v>
      </c>
      <c r="C36" s="27">
        <v>41</v>
      </c>
      <c r="D36" s="27">
        <v>90</v>
      </c>
      <c r="E36" s="27">
        <v>5</v>
      </c>
      <c r="F36" s="27">
        <v>166.9797537048633</v>
      </c>
      <c r="G36" s="27">
        <v>170.77474810724655</v>
      </c>
      <c r="H36" s="27">
        <v>9.4874860059581412</v>
      </c>
      <c r="I36" s="29"/>
      <c r="J36" s="29"/>
    </row>
    <row r="37" spans="1:10" ht="12.75" customHeight="1">
      <c r="A37" s="1" t="s">
        <v>58</v>
      </c>
      <c r="B37" s="27">
        <v>19</v>
      </c>
      <c r="C37" s="27">
        <v>8</v>
      </c>
      <c r="D37" s="27">
        <v>4</v>
      </c>
      <c r="E37" s="27">
        <v>1</v>
      </c>
      <c r="F37" s="27">
        <v>129.46306895611883</v>
      </c>
      <c r="G37" s="27">
        <v>27.255382938130282</v>
      </c>
      <c r="H37" s="27">
        <v>6.8138457345325705</v>
      </c>
      <c r="I37" s="29"/>
      <c r="J37" s="29"/>
    </row>
    <row r="38" spans="1:10" ht="12.75" customHeight="1">
      <c r="A38" s="1" t="s">
        <v>59</v>
      </c>
      <c r="B38" s="27">
        <v>738</v>
      </c>
      <c r="C38" s="27">
        <v>301</v>
      </c>
      <c r="D38" s="27">
        <v>183</v>
      </c>
      <c r="E38" s="27">
        <v>48</v>
      </c>
      <c r="F38" s="27">
        <v>161.17795312735461</v>
      </c>
      <c r="G38" s="27">
        <v>39.966890816132647</v>
      </c>
      <c r="H38" s="27">
        <v>10.483118902592169</v>
      </c>
      <c r="I38" s="29"/>
      <c r="J38" s="29"/>
    </row>
    <row r="39" spans="1:10" ht="12.75" customHeight="1">
      <c r="A39" s="1" t="s">
        <v>17</v>
      </c>
      <c r="B39" s="27">
        <v>328</v>
      </c>
      <c r="C39" s="27">
        <v>136</v>
      </c>
      <c r="D39" s="27">
        <v>76</v>
      </c>
      <c r="E39" s="27">
        <v>36</v>
      </c>
      <c r="F39" s="27">
        <v>171.55170610263812</v>
      </c>
      <c r="G39" s="27">
        <v>39.749785560367371</v>
      </c>
      <c r="H39" s="27">
        <v>18.828845791752965</v>
      </c>
      <c r="I39" s="29"/>
      <c r="J39" s="29"/>
    </row>
    <row r="40" spans="1:10" ht="12.75" customHeight="1">
      <c r="A40" s="1" t="s">
        <v>19</v>
      </c>
      <c r="B40" s="27">
        <v>308</v>
      </c>
      <c r="C40" s="27">
        <v>141</v>
      </c>
      <c r="D40" s="27">
        <v>70</v>
      </c>
      <c r="E40" s="27">
        <v>21</v>
      </c>
      <c r="F40" s="27">
        <v>133.06777383662907</v>
      </c>
      <c r="G40" s="27">
        <v>30.242675871961151</v>
      </c>
      <c r="H40" s="27">
        <v>9.0728027615883455</v>
      </c>
      <c r="I40" s="29"/>
      <c r="J40" s="29"/>
    </row>
    <row r="41" spans="1:10" ht="12.75" customHeight="1">
      <c r="B41" s="27"/>
      <c r="C41" s="27"/>
      <c r="D41" s="27"/>
      <c r="E41" s="27"/>
      <c r="F41" s="27" t="s">
        <v>70</v>
      </c>
      <c r="G41" s="27" t="s">
        <v>70</v>
      </c>
      <c r="H41" s="27" t="s">
        <v>70</v>
      </c>
      <c r="I41" s="29"/>
      <c r="J41" s="29"/>
    </row>
    <row r="42" spans="1:10" ht="12.75" customHeight="1">
      <c r="A42" s="9" t="s">
        <v>20</v>
      </c>
      <c r="B42" s="26">
        <v>983</v>
      </c>
      <c r="C42" s="26">
        <v>400</v>
      </c>
      <c r="D42" s="26">
        <v>301</v>
      </c>
      <c r="E42" s="26">
        <v>63</v>
      </c>
      <c r="F42" s="26">
        <v>141.29958242595427</v>
      </c>
      <c r="G42" s="26">
        <v>43.266708352199629</v>
      </c>
      <c r="H42" s="26">
        <v>9.055822678367365</v>
      </c>
      <c r="I42" s="29"/>
      <c r="J42" s="29"/>
    </row>
    <row r="43" spans="1:10" ht="12.75" customHeight="1">
      <c r="A43" s="1" t="s">
        <v>21</v>
      </c>
      <c r="B43" s="27">
        <v>513</v>
      </c>
      <c r="C43" s="27">
        <v>206</v>
      </c>
      <c r="D43" s="27">
        <v>163</v>
      </c>
      <c r="E43" s="27">
        <v>33</v>
      </c>
      <c r="F43" s="27">
        <v>145.4460913843746</v>
      </c>
      <c r="G43" s="27">
        <v>46.213865293670686</v>
      </c>
      <c r="H43" s="27">
        <v>9.3561813171235126</v>
      </c>
      <c r="I43" s="29"/>
      <c r="J43" s="29"/>
    </row>
    <row r="44" spans="1:10" ht="12.75" customHeight="1">
      <c r="A44" s="1" t="s">
        <v>25</v>
      </c>
      <c r="B44" s="27">
        <v>44</v>
      </c>
      <c r="C44" s="27">
        <v>19</v>
      </c>
      <c r="D44" s="27">
        <v>9</v>
      </c>
      <c r="E44" s="27">
        <v>2</v>
      </c>
      <c r="F44" s="27">
        <v>126.65515256188831</v>
      </c>
      <c r="G44" s="27">
        <v>25.906735751295336</v>
      </c>
      <c r="H44" s="27">
        <v>5.7570523891767413</v>
      </c>
      <c r="I44" s="29"/>
      <c r="J44" s="29"/>
    </row>
    <row r="45" spans="1:10" ht="12.75" customHeight="1">
      <c r="A45" s="1" t="s">
        <v>24</v>
      </c>
      <c r="B45" s="27">
        <v>164</v>
      </c>
      <c r="C45" s="27">
        <v>73</v>
      </c>
      <c r="D45" s="27">
        <v>57</v>
      </c>
      <c r="E45" s="27">
        <v>11</v>
      </c>
      <c r="F45" s="27">
        <v>122.68011160897959</v>
      </c>
      <c r="G45" s="27">
        <v>42.638819278730708</v>
      </c>
      <c r="H45" s="27">
        <v>8.2285440713339959</v>
      </c>
      <c r="I45" s="29"/>
      <c r="J45" s="29"/>
    </row>
    <row r="46" spans="1:10" ht="12.75" customHeight="1">
      <c r="A46" s="1" t="s">
        <v>23</v>
      </c>
      <c r="B46" s="27">
        <v>36</v>
      </c>
      <c r="C46" s="27">
        <v>22</v>
      </c>
      <c r="D46" s="27">
        <v>10</v>
      </c>
      <c r="E46" s="27">
        <v>3</v>
      </c>
      <c r="F46" s="27">
        <v>109.04134484325307</v>
      </c>
      <c r="G46" s="27">
        <v>30.289262456459184</v>
      </c>
      <c r="H46" s="27">
        <v>9.086778736937756</v>
      </c>
      <c r="I46" s="29"/>
      <c r="J46" s="29"/>
    </row>
    <row r="47" spans="1:10" ht="12.75" customHeight="1">
      <c r="A47" s="1" t="s">
        <v>22</v>
      </c>
      <c r="B47" s="27">
        <v>47</v>
      </c>
      <c r="C47" s="27">
        <v>17</v>
      </c>
      <c r="D47" s="27">
        <v>16</v>
      </c>
      <c r="E47" s="27">
        <v>2</v>
      </c>
      <c r="F47" s="27">
        <v>122.44366288914941</v>
      </c>
      <c r="G47" s="27">
        <v>41.682949068646607</v>
      </c>
      <c r="H47" s="27">
        <v>5.2103686335808259</v>
      </c>
      <c r="I47" s="29"/>
      <c r="J47" s="29"/>
    </row>
    <row r="48" spans="1:10" ht="12.75" customHeight="1">
      <c r="A48" s="1" t="s">
        <v>26</v>
      </c>
      <c r="B48" s="27">
        <v>179</v>
      </c>
      <c r="C48" s="27">
        <v>63</v>
      </c>
      <c r="D48" s="27">
        <v>46</v>
      </c>
      <c r="E48" s="27">
        <v>12</v>
      </c>
      <c r="F48" s="27">
        <v>173.52359533134282</v>
      </c>
      <c r="G48" s="27">
        <v>44.592655783473575</v>
      </c>
      <c r="H48" s="27">
        <v>11.632866726123542</v>
      </c>
      <c r="I48" s="29"/>
      <c r="J48" s="29"/>
    </row>
    <row r="49" spans="1:10" ht="12.75" customHeight="1">
      <c r="B49" s="27"/>
      <c r="C49" s="27"/>
      <c r="D49" s="27"/>
      <c r="E49" s="27"/>
      <c r="F49" s="27" t="s">
        <v>70</v>
      </c>
      <c r="G49" s="27" t="s">
        <v>70</v>
      </c>
      <c r="H49" s="27" t="s">
        <v>70</v>
      </c>
      <c r="I49" s="29"/>
      <c r="J49" s="29"/>
    </row>
    <row r="50" spans="1:10" ht="12.75" customHeight="1">
      <c r="A50" s="9" t="s">
        <v>42</v>
      </c>
      <c r="B50" s="26">
        <v>644</v>
      </c>
      <c r="C50" s="26">
        <v>180</v>
      </c>
      <c r="D50" s="26">
        <v>180</v>
      </c>
      <c r="E50" s="26">
        <v>172</v>
      </c>
      <c r="F50" s="26">
        <v>203.46201357887787</v>
      </c>
      <c r="G50" s="26">
        <v>56.868264664903748</v>
      </c>
      <c r="H50" s="26">
        <v>54.340786235352475</v>
      </c>
      <c r="I50" s="29"/>
      <c r="J50" s="29"/>
    </row>
    <row r="51" spans="1:10" ht="3.75" customHeight="1">
      <c r="A51" s="15"/>
      <c r="B51" s="17"/>
      <c r="C51" s="17"/>
      <c r="D51" s="17"/>
      <c r="E51" s="17"/>
      <c r="F51" s="17"/>
      <c r="G51" s="17"/>
      <c r="H51" s="17"/>
    </row>
    <row r="52" spans="1:10" ht="12.75" customHeight="1">
      <c r="A52" s="2" t="s">
        <v>65</v>
      </c>
      <c r="C52" s="1"/>
      <c r="H52" s="1"/>
    </row>
    <row r="53" spans="1:10" ht="12.75" customHeight="1">
      <c r="A53" s="28" t="s">
        <v>66</v>
      </c>
      <c r="C53" s="1"/>
      <c r="H53" s="1"/>
    </row>
    <row r="54" spans="1:10" ht="12.75" customHeight="1">
      <c r="A54" s="28" t="s">
        <v>29</v>
      </c>
      <c r="C54" s="1"/>
      <c r="H54" s="1"/>
    </row>
    <row r="55" spans="1:10" ht="12.75" customHeight="1">
      <c r="A55" s="2" t="s">
        <v>43</v>
      </c>
      <c r="C55" s="1"/>
      <c r="H55" s="1"/>
    </row>
    <row r="56" spans="1:10" ht="12.75" customHeight="1">
      <c r="A56" s="2" t="s">
        <v>69</v>
      </c>
      <c r="C56" s="1"/>
      <c r="H56" s="1"/>
    </row>
    <row r="57" spans="1:10" ht="12.75" customHeight="1">
      <c r="A57" s="28" t="s">
        <v>68</v>
      </c>
      <c r="C57" s="1"/>
      <c r="H57" s="1"/>
    </row>
    <row r="58" spans="1:10" ht="12.75" customHeight="1">
      <c r="A58" s="28" t="s">
        <v>67</v>
      </c>
      <c r="C58" s="1"/>
      <c r="H58" s="1"/>
    </row>
    <row r="59" spans="1:10" ht="12.75" customHeight="1">
      <c r="A59" s="2" t="s">
        <v>44</v>
      </c>
      <c r="C59" s="1"/>
      <c r="H59" s="1"/>
    </row>
    <row r="60" spans="1:10" ht="12.75" customHeight="1">
      <c r="A60" s="2" t="s">
        <v>71</v>
      </c>
      <c r="C60" s="1"/>
      <c r="H60" s="1"/>
    </row>
    <row r="61" spans="1:10" ht="12.75" customHeight="1">
      <c r="A61" s="2"/>
      <c r="B61" s="4"/>
      <c r="C61" s="4"/>
      <c r="D61" s="4"/>
      <c r="E61" s="4"/>
      <c r="F61" s="4"/>
      <c r="G61" s="4"/>
      <c r="H61" s="4"/>
    </row>
    <row r="62" spans="1:10" ht="12.75" customHeight="1">
      <c r="A62" s="2" t="s">
        <v>56</v>
      </c>
      <c r="B62" s="4"/>
      <c r="C62" s="4"/>
      <c r="D62" s="4"/>
      <c r="E62" s="4"/>
      <c r="F62" s="4"/>
      <c r="G62" s="4"/>
      <c r="H62" s="4"/>
    </row>
    <row r="63" spans="1:10" ht="12.75" customHeight="1">
      <c r="A63" s="1" t="s">
        <v>63</v>
      </c>
      <c r="B63" s="4"/>
      <c r="C63" s="4"/>
      <c r="D63" s="4"/>
      <c r="E63" s="4"/>
      <c r="F63" s="4"/>
      <c r="G63" s="4"/>
      <c r="H63" s="4"/>
    </row>
    <row r="64" spans="1:10" ht="12.75" customHeight="1">
      <c r="A64" s="30" t="s">
        <v>74</v>
      </c>
      <c r="B64" s="4"/>
      <c r="C64" s="4"/>
      <c r="D64" s="4"/>
      <c r="E64" s="4"/>
      <c r="F64" s="4"/>
      <c r="G64" s="4"/>
      <c r="H64" s="4"/>
    </row>
    <row r="65" spans="2:8" ht="12.75" customHeight="1">
      <c r="B65" s="4"/>
      <c r="C65" s="4"/>
      <c r="D65" s="4"/>
      <c r="E65" s="4"/>
      <c r="F65" s="4"/>
      <c r="G65" s="4"/>
      <c r="H65" s="4"/>
    </row>
    <row r="66" spans="2:8" ht="12.75" customHeight="1">
      <c r="B66" s="4"/>
      <c r="C66" s="4"/>
      <c r="D66" s="4"/>
      <c r="E66" s="4"/>
      <c r="F66" s="4"/>
      <c r="G66" s="4"/>
      <c r="H66" s="4"/>
    </row>
    <row r="67" spans="2:8" ht="12.75" customHeight="1">
      <c r="B67" s="4"/>
      <c r="C67" s="4"/>
      <c r="D67" s="4"/>
      <c r="E67" s="4"/>
      <c r="F67" s="4"/>
      <c r="G67" s="4"/>
      <c r="H67" s="4"/>
    </row>
    <row r="68" spans="2:8" ht="12.75" customHeight="1">
      <c r="B68" s="4"/>
      <c r="C68" s="4"/>
      <c r="D68" s="4"/>
      <c r="E68" s="4"/>
      <c r="F68" s="4"/>
      <c r="G68" s="4"/>
      <c r="H68" s="4"/>
    </row>
    <row r="69" spans="2:8" ht="12.75" customHeight="1">
      <c r="B69" s="4"/>
      <c r="C69" s="4"/>
      <c r="D69" s="4"/>
      <c r="E69" s="4"/>
      <c r="F69" s="4"/>
      <c r="G69" s="4"/>
      <c r="H69" s="4"/>
    </row>
    <row r="70" spans="2:8" ht="12.75" customHeight="1">
      <c r="B70" s="4"/>
      <c r="C70" s="4"/>
      <c r="D70" s="4"/>
      <c r="E70" s="4"/>
      <c r="F70" s="4"/>
      <c r="G70" s="4"/>
      <c r="H70" s="4"/>
    </row>
    <row r="71" spans="2:8" ht="12.75" customHeight="1">
      <c r="B71" s="4"/>
      <c r="C71" s="4"/>
      <c r="D71" s="4"/>
      <c r="E71" s="4"/>
      <c r="F71" s="4"/>
      <c r="G71" s="4"/>
      <c r="H71" s="4"/>
    </row>
    <row r="72" spans="2:8" ht="12.75" customHeight="1">
      <c r="B72" s="4"/>
      <c r="C72" s="4"/>
      <c r="D72" s="4"/>
      <c r="E72" s="4"/>
      <c r="F72" s="4"/>
      <c r="G72" s="4"/>
      <c r="H72" s="4"/>
    </row>
    <row r="73" spans="2:8" ht="12.75" customHeight="1">
      <c r="B73" s="4"/>
      <c r="C73" s="4"/>
      <c r="D73" s="4"/>
      <c r="E73" s="4"/>
      <c r="F73" s="4"/>
      <c r="G73" s="4"/>
      <c r="H73" s="4"/>
    </row>
    <row r="74" spans="2:8" ht="12.75" customHeight="1">
      <c r="B74" s="4"/>
      <c r="C74" s="4"/>
      <c r="D74" s="4"/>
      <c r="E74" s="4"/>
      <c r="F74" s="4"/>
      <c r="G74" s="4"/>
      <c r="H74" s="4"/>
    </row>
    <row r="75" spans="2:8" ht="12.75" customHeight="1">
      <c r="B75" s="4"/>
      <c r="C75" s="4"/>
      <c r="D75" s="4"/>
      <c r="E75" s="4"/>
      <c r="F75" s="4"/>
      <c r="G75" s="4"/>
      <c r="H75" s="4"/>
    </row>
    <row r="76" spans="2:8" ht="12.75" customHeight="1">
      <c r="B76" s="4"/>
      <c r="C76" s="4"/>
      <c r="D76" s="4"/>
      <c r="E76" s="4"/>
      <c r="F76" s="4"/>
      <c r="G76" s="4"/>
      <c r="H76" s="4"/>
    </row>
    <row r="77" spans="2:8" ht="12.75" customHeight="1">
      <c r="B77" s="4"/>
      <c r="C77" s="4"/>
      <c r="D77" s="4"/>
      <c r="E77" s="4"/>
      <c r="F77" s="4"/>
      <c r="G77" s="4"/>
      <c r="H77" s="4"/>
    </row>
    <row r="78" spans="2:8" ht="12.75" customHeight="1">
      <c r="B78" s="4"/>
      <c r="C78" s="4"/>
      <c r="D78" s="4"/>
      <c r="E78" s="4"/>
      <c r="F78" s="4"/>
      <c r="G78" s="4"/>
      <c r="H78" s="4"/>
    </row>
    <row r="79" spans="2:8" ht="12.75" customHeight="1">
      <c r="B79" s="4"/>
      <c r="C79" s="4"/>
      <c r="D79" s="4"/>
      <c r="E79" s="4"/>
      <c r="F79" s="4"/>
      <c r="G79" s="4"/>
      <c r="H79" s="4"/>
    </row>
    <row r="80" spans="2:8" ht="12.75" customHeight="1">
      <c r="B80" s="4"/>
      <c r="C80" s="4"/>
      <c r="D80" s="4"/>
      <c r="E80" s="4"/>
      <c r="F80" s="4"/>
      <c r="G80" s="4"/>
      <c r="H80" s="4"/>
    </row>
    <row r="81" spans="2:8" ht="12.75" customHeight="1">
      <c r="B81" s="4"/>
      <c r="C81" s="4"/>
      <c r="D81" s="4"/>
      <c r="E81" s="4"/>
      <c r="F81" s="4"/>
      <c r="G81" s="4"/>
      <c r="H81" s="4"/>
    </row>
    <row r="82" spans="2:8" ht="12.75" customHeight="1">
      <c r="B82" s="4"/>
      <c r="C82" s="4"/>
      <c r="D82" s="4"/>
      <c r="E82" s="4"/>
      <c r="F82" s="4"/>
      <c r="G82" s="4"/>
      <c r="H82" s="4"/>
    </row>
    <row r="83" spans="2:8" ht="12.75" customHeight="1">
      <c r="B83" s="4"/>
      <c r="C83" s="4"/>
      <c r="D83" s="4"/>
      <c r="E83" s="4"/>
      <c r="F83" s="4"/>
      <c r="G83" s="4"/>
      <c r="H83" s="4"/>
    </row>
    <row r="84" spans="2:8" ht="12.75" customHeight="1">
      <c r="B84" s="4"/>
      <c r="C84" s="4"/>
      <c r="D84" s="4"/>
      <c r="E84" s="4"/>
      <c r="F84" s="4"/>
      <c r="G84" s="4"/>
      <c r="H84" s="4"/>
    </row>
    <row r="85" spans="2:8" ht="12.75" customHeight="1">
      <c r="B85" s="4"/>
      <c r="C85" s="4"/>
      <c r="D85" s="4"/>
      <c r="E85" s="4"/>
      <c r="F85" s="4"/>
      <c r="G85" s="4"/>
      <c r="H85" s="4"/>
    </row>
    <row r="86" spans="2:8" ht="12.75" customHeight="1">
      <c r="B86" s="4"/>
      <c r="C86" s="4"/>
      <c r="D86" s="4"/>
      <c r="E86" s="4"/>
      <c r="F86" s="4"/>
      <c r="G86" s="4"/>
      <c r="H86" s="4"/>
    </row>
    <row r="87" spans="2:8" ht="12.75" customHeight="1">
      <c r="B87" s="4"/>
      <c r="C87" s="4"/>
      <c r="D87" s="4"/>
      <c r="E87" s="4"/>
      <c r="F87" s="4"/>
      <c r="G87" s="4"/>
      <c r="H87" s="4"/>
    </row>
    <row r="88" spans="2:8" ht="12.75" customHeight="1">
      <c r="B88" s="4"/>
      <c r="C88" s="4"/>
      <c r="D88" s="4"/>
      <c r="E88" s="4"/>
      <c r="F88" s="4"/>
      <c r="G88" s="4"/>
      <c r="H88" s="4"/>
    </row>
    <row r="89" spans="2:8" ht="12.75" customHeight="1">
      <c r="B89" s="4"/>
      <c r="C89" s="4"/>
      <c r="D89" s="4"/>
      <c r="E89" s="4"/>
      <c r="F89" s="4"/>
      <c r="G89" s="4"/>
      <c r="H89" s="4"/>
    </row>
    <row r="90" spans="2:8" ht="12.75" customHeight="1">
      <c r="B90" s="4"/>
      <c r="C90" s="4"/>
      <c r="D90" s="4"/>
      <c r="E90" s="4"/>
      <c r="F90" s="4"/>
      <c r="G90" s="4"/>
      <c r="H90" s="4"/>
    </row>
    <row r="91" spans="2:8" ht="12.75" customHeight="1">
      <c r="B91" s="4"/>
      <c r="C91" s="4"/>
      <c r="D91" s="4"/>
      <c r="E91" s="4"/>
      <c r="F91" s="4"/>
      <c r="G91" s="4"/>
      <c r="H91" s="4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9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SheetLayoutView="75"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11.5" defaultRowHeight="12.75" customHeight="1" x14ac:dyDescent="0"/>
  <cols>
    <col min="1" max="1" width="21.83203125" style="1" customWidth="1"/>
    <col min="2" max="2" width="9.83203125" style="2" customWidth="1"/>
    <col min="3" max="3" width="9.5" style="2" customWidth="1"/>
    <col min="4" max="4" width="10.83203125" style="2" customWidth="1"/>
    <col min="5" max="5" width="11.5" style="2" customWidth="1"/>
    <col min="6" max="8" width="9" style="2" customWidth="1"/>
    <col min="9" max="11" width="5.1640625" style="1" customWidth="1"/>
    <col min="12" max="14" width="5.5" style="1" customWidth="1"/>
    <col min="15" max="16384" width="11.5" style="1"/>
  </cols>
  <sheetData>
    <row r="1" spans="1:14" s="5" customFormat="1" ht="12.75" customHeight="1">
      <c r="A1" s="7" t="s">
        <v>62</v>
      </c>
      <c r="B1" s="6"/>
      <c r="C1" s="6"/>
      <c r="D1" s="6"/>
      <c r="E1" s="6"/>
      <c r="H1" s="8" t="s">
        <v>80</v>
      </c>
    </row>
    <row r="2" spans="1:14" s="5" customFormat="1" ht="12.75" customHeight="1">
      <c r="A2" s="6">
        <v>2002</v>
      </c>
      <c r="B2" s="6"/>
      <c r="C2" s="6"/>
      <c r="D2" s="6"/>
      <c r="E2" s="6"/>
      <c r="H2" s="6"/>
    </row>
    <row r="3" spans="1:14" s="5" customFormat="1" ht="3.75" customHeight="1">
      <c r="A3" s="12"/>
      <c r="B3" s="13"/>
      <c r="C3" s="13"/>
      <c r="D3" s="13"/>
      <c r="E3" s="13"/>
      <c r="F3" s="13"/>
      <c r="G3" s="13"/>
      <c r="H3" s="13"/>
    </row>
    <row r="4" spans="1:14" ht="3.75" customHeight="1">
      <c r="A4" s="2"/>
      <c r="B4" s="22"/>
      <c r="D4" s="22"/>
      <c r="E4" s="22"/>
      <c r="F4" s="22"/>
    </row>
    <row r="5" spans="1:14" ht="12.75" customHeight="1">
      <c r="B5" s="23" t="s">
        <v>31</v>
      </c>
      <c r="D5" s="23" t="s">
        <v>32</v>
      </c>
      <c r="E5" s="23" t="s">
        <v>33</v>
      </c>
      <c r="F5" s="23" t="s">
        <v>34</v>
      </c>
    </row>
    <row r="6" spans="1:14" ht="3.75" customHeight="1">
      <c r="B6" s="24"/>
      <c r="C6" s="14"/>
      <c r="D6" s="23"/>
      <c r="E6" s="18"/>
      <c r="F6" s="24"/>
      <c r="G6" s="14"/>
      <c r="H6" s="14"/>
    </row>
    <row r="7" spans="1:14" ht="12.75" customHeight="1">
      <c r="B7" s="18" t="s">
        <v>0</v>
      </c>
      <c r="C7" s="18" t="s">
        <v>30</v>
      </c>
      <c r="D7" s="18"/>
      <c r="E7" s="18"/>
      <c r="F7" s="18" t="s">
        <v>3</v>
      </c>
      <c r="G7" s="18" t="s">
        <v>4</v>
      </c>
      <c r="H7" s="2" t="s">
        <v>5</v>
      </c>
    </row>
    <row r="8" spans="1:14" ht="12.75" customHeight="1">
      <c r="B8" s="18" t="s">
        <v>1</v>
      </c>
      <c r="C8" s="19" t="s">
        <v>2</v>
      </c>
      <c r="D8" s="18"/>
      <c r="E8" s="18"/>
      <c r="F8" s="18" t="s">
        <v>54</v>
      </c>
      <c r="G8" s="18"/>
    </row>
    <row r="9" spans="1:14" ht="12.75" customHeight="1">
      <c r="B9" s="18"/>
      <c r="C9" s="18" t="s">
        <v>35</v>
      </c>
      <c r="D9" s="18"/>
      <c r="E9" s="18"/>
      <c r="F9" s="18" t="s">
        <v>55</v>
      </c>
      <c r="G9" s="18"/>
    </row>
    <row r="10" spans="1:14" ht="3.75" customHeight="1">
      <c r="A10" s="15"/>
      <c r="B10" s="20"/>
      <c r="C10" s="20"/>
      <c r="D10" s="21"/>
      <c r="E10" s="21"/>
      <c r="F10" s="21"/>
      <c r="G10" s="21"/>
      <c r="H10" s="16"/>
    </row>
    <row r="11" spans="1:14" ht="3.75" customHeight="1">
      <c r="D11" s="3"/>
      <c r="E11" s="3"/>
      <c r="F11" s="3"/>
      <c r="G11" s="3"/>
      <c r="H11" s="3"/>
    </row>
    <row r="12" spans="1:14" ht="12.75" customHeight="1">
      <c r="A12" s="9" t="s">
        <v>27</v>
      </c>
      <c r="B12" s="26">
        <v>14408</v>
      </c>
      <c r="C12" s="26">
        <v>4899</v>
      </c>
      <c r="D12" s="26">
        <v>3501</v>
      </c>
      <c r="E12" s="26">
        <v>1649</v>
      </c>
      <c r="F12" s="26">
        <v>196.21458914301974</v>
      </c>
      <c r="G12" s="26">
        <v>47.678184105338147</v>
      </c>
      <c r="H12" s="26">
        <v>22.456819648586862</v>
      </c>
      <c r="I12" s="29"/>
      <c r="J12" s="29"/>
      <c r="K12" s="29"/>
      <c r="L12" s="29"/>
      <c r="M12" s="29"/>
      <c r="N12" s="29"/>
    </row>
    <row r="13" spans="1:14" ht="12.75" customHeight="1">
      <c r="A13" s="10"/>
      <c r="B13" s="27"/>
      <c r="C13" s="27"/>
      <c r="D13" s="27"/>
      <c r="E13" s="27"/>
      <c r="F13" s="27"/>
      <c r="G13" s="27"/>
      <c r="H13" s="27"/>
      <c r="I13" s="29"/>
      <c r="J13" s="29"/>
      <c r="K13" s="29"/>
      <c r="L13" s="29"/>
      <c r="M13" s="29"/>
      <c r="N13" s="29"/>
    </row>
    <row r="14" spans="1:14" ht="12.75" customHeight="1">
      <c r="A14" s="9" t="s">
        <v>36</v>
      </c>
      <c r="B14" s="26">
        <v>3379</v>
      </c>
      <c r="C14" s="26">
        <v>938</v>
      </c>
      <c r="D14" s="26">
        <v>689</v>
      </c>
      <c r="E14" s="26">
        <v>510</v>
      </c>
      <c r="F14" s="26">
        <v>251.82646853436103</v>
      </c>
      <c r="G14" s="26">
        <v>51.349049073742151</v>
      </c>
      <c r="H14" s="26">
        <v>38.008730083611752</v>
      </c>
      <c r="I14" s="29"/>
      <c r="J14" s="29"/>
      <c r="K14" s="29"/>
      <c r="L14" s="29"/>
      <c r="M14" s="29"/>
      <c r="N14" s="29"/>
    </row>
    <row r="15" spans="1:14" ht="12.75" customHeight="1">
      <c r="A15" s="1" t="s">
        <v>39</v>
      </c>
      <c r="B15" s="27">
        <v>1513</v>
      </c>
      <c r="C15" s="27">
        <v>471</v>
      </c>
      <c r="D15" s="27">
        <v>324</v>
      </c>
      <c r="E15" s="27">
        <v>238</v>
      </c>
      <c r="F15" s="27">
        <v>236.09563667799551</v>
      </c>
      <c r="G15" s="27">
        <v>50.558483994494743</v>
      </c>
      <c r="H15" s="27">
        <v>37.138639477437493</v>
      </c>
      <c r="I15" s="29"/>
      <c r="J15" s="29"/>
      <c r="K15" s="29"/>
      <c r="L15" s="29"/>
      <c r="M15" s="29"/>
      <c r="N15" s="29"/>
    </row>
    <row r="16" spans="1:14" ht="12.75" customHeight="1">
      <c r="A16" s="1" t="s">
        <v>38</v>
      </c>
      <c r="B16" s="27">
        <v>462</v>
      </c>
      <c r="C16" s="27">
        <v>180</v>
      </c>
      <c r="D16" s="27">
        <v>105</v>
      </c>
      <c r="E16" s="27">
        <v>106</v>
      </c>
      <c r="F16" s="27">
        <v>165.73277562938995</v>
      </c>
      <c r="G16" s="27">
        <v>37.666539915770443</v>
      </c>
      <c r="H16" s="27">
        <v>38.025268867349212</v>
      </c>
      <c r="I16" s="29"/>
      <c r="J16" s="29"/>
      <c r="K16" s="29"/>
      <c r="L16" s="29"/>
      <c r="M16" s="29"/>
      <c r="N16" s="29"/>
    </row>
    <row r="17" spans="1:14" ht="12.75" customHeight="1">
      <c r="A17" s="1" t="s">
        <v>37</v>
      </c>
      <c r="B17" s="27">
        <v>1404</v>
      </c>
      <c r="C17" s="27">
        <v>287</v>
      </c>
      <c r="D17" s="27">
        <v>260</v>
      </c>
      <c r="E17" s="27">
        <v>166</v>
      </c>
      <c r="F17" s="27">
        <v>332.54933170374687</v>
      </c>
      <c r="G17" s="27">
        <v>61.583209574767942</v>
      </c>
      <c r="H17" s="27">
        <v>39.318510728505686</v>
      </c>
      <c r="I17" s="29"/>
      <c r="J17" s="29"/>
      <c r="K17" s="29"/>
      <c r="L17" s="29"/>
      <c r="M17" s="29"/>
      <c r="N17" s="29"/>
    </row>
    <row r="18" spans="1:14" ht="12.75" customHeight="1">
      <c r="B18" s="27"/>
      <c r="C18" s="27"/>
      <c r="D18" s="27"/>
      <c r="E18" s="27"/>
      <c r="F18" s="27"/>
      <c r="G18" s="27"/>
      <c r="H18" s="27"/>
      <c r="I18" s="29"/>
      <c r="J18" s="29"/>
      <c r="K18" s="29"/>
      <c r="L18" s="29"/>
      <c r="M18" s="29"/>
      <c r="N18" s="29"/>
    </row>
    <row r="19" spans="1:14" ht="12.75" customHeight="1">
      <c r="A19" s="9" t="s">
        <v>6</v>
      </c>
      <c r="B19" s="26">
        <v>3092</v>
      </c>
      <c r="C19" s="26">
        <v>1100</v>
      </c>
      <c r="D19" s="26">
        <v>762</v>
      </c>
      <c r="E19" s="26">
        <v>342</v>
      </c>
      <c r="F19" s="26">
        <v>183.96538214167359</v>
      </c>
      <c r="G19" s="26">
        <v>45.336876194034694</v>
      </c>
      <c r="H19" s="26">
        <v>20.348046795747855</v>
      </c>
      <c r="I19" s="29"/>
      <c r="J19" s="29"/>
      <c r="K19" s="29"/>
      <c r="L19" s="29"/>
      <c r="M19" s="29"/>
      <c r="N19" s="29"/>
    </row>
    <row r="20" spans="1:14" ht="12.75" customHeight="1">
      <c r="A20" s="1" t="s">
        <v>7</v>
      </c>
      <c r="B20" s="27">
        <v>1914</v>
      </c>
      <c r="C20" s="27">
        <v>654</v>
      </c>
      <c r="D20" s="27">
        <v>482</v>
      </c>
      <c r="E20" s="27">
        <v>174</v>
      </c>
      <c r="F20" s="27">
        <v>200.32906718245647</v>
      </c>
      <c r="G20" s="27">
        <v>50.448594765905966</v>
      </c>
      <c r="H20" s="27">
        <v>18.211733380223315</v>
      </c>
      <c r="I20" s="29"/>
      <c r="J20" s="29"/>
      <c r="K20" s="29"/>
      <c r="L20" s="29"/>
      <c r="M20" s="29"/>
      <c r="N20" s="29"/>
    </row>
    <row r="21" spans="1:14" ht="12.75" customHeight="1">
      <c r="A21" s="1" t="s">
        <v>40</v>
      </c>
      <c r="B21" s="27">
        <v>354</v>
      </c>
      <c r="C21" s="27">
        <v>123</v>
      </c>
      <c r="D21" s="27">
        <v>86</v>
      </c>
      <c r="E21" s="27">
        <v>68</v>
      </c>
      <c r="F21" s="27">
        <v>144.38254031698904</v>
      </c>
      <c r="G21" s="27">
        <v>35.075984370793947</v>
      </c>
      <c r="H21" s="27">
        <v>27.734499269930097</v>
      </c>
      <c r="I21" s="29"/>
      <c r="J21" s="29"/>
      <c r="K21" s="29"/>
      <c r="L21" s="29"/>
      <c r="M21" s="29"/>
      <c r="N21" s="29"/>
    </row>
    <row r="22" spans="1:14" ht="12.75" customHeight="1">
      <c r="A22" s="1" t="s">
        <v>9</v>
      </c>
      <c r="B22" s="27">
        <v>382</v>
      </c>
      <c r="C22" s="27">
        <v>164</v>
      </c>
      <c r="D22" s="27">
        <v>100</v>
      </c>
      <c r="E22" s="27">
        <v>27</v>
      </c>
      <c r="F22" s="27">
        <v>156.062326881123</v>
      </c>
      <c r="G22" s="27">
        <v>40.85401227254529</v>
      </c>
      <c r="H22" s="27">
        <v>11.030583313587227</v>
      </c>
      <c r="I22" s="29"/>
      <c r="J22" s="29"/>
      <c r="K22" s="29"/>
      <c r="L22" s="29"/>
      <c r="M22" s="29"/>
      <c r="N22" s="29"/>
    </row>
    <row r="23" spans="1:14" ht="12.75" customHeight="1">
      <c r="A23" s="1" t="s">
        <v>41</v>
      </c>
      <c r="B23" s="27">
        <v>341</v>
      </c>
      <c r="C23" s="27">
        <v>119</v>
      </c>
      <c r="D23" s="27">
        <v>77</v>
      </c>
      <c r="E23" s="27">
        <v>55</v>
      </c>
      <c r="F23" s="27">
        <v>203.51769290910937</v>
      </c>
      <c r="G23" s="27">
        <v>45.955608076250499</v>
      </c>
      <c r="H23" s="27">
        <v>32.82543434017893</v>
      </c>
      <c r="I23" s="29"/>
      <c r="J23" s="29"/>
      <c r="K23" s="29"/>
      <c r="L23" s="29"/>
      <c r="M23" s="29"/>
      <c r="N23" s="29"/>
    </row>
    <row r="24" spans="1:14" ht="12.75" customHeight="1">
      <c r="A24" s="11" t="s">
        <v>8</v>
      </c>
      <c r="B24" s="27">
        <v>101</v>
      </c>
      <c r="C24" s="27">
        <v>40</v>
      </c>
      <c r="D24" s="27">
        <v>17</v>
      </c>
      <c r="E24" s="27">
        <v>18</v>
      </c>
      <c r="F24" s="27">
        <v>148.93679771138704</v>
      </c>
      <c r="G24" s="27">
        <v>25.068569911817622</v>
      </c>
      <c r="H24" s="27">
        <v>26.543191671336302</v>
      </c>
      <c r="I24" s="29"/>
      <c r="J24" s="29"/>
      <c r="K24" s="29"/>
      <c r="L24" s="29"/>
      <c r="M24" s="29"/>
      <c r="N24" s="29"/>
    </row>
    <row r="25" spans="1:14" ht="12.75" customHeight="1">
      <c r="B25" s="27"/>
      <c r="C25" s="27"/>
      <c r="D25" s="27"/>
      <c r="E25" s="27"/>
      <c r="F25" s="27"/>
      <c r="G25" s="27"/>
      <c r="H25" s="27"/>
      <c r="I25" s="29"/>
      <c r="J25" s="29"/>
      <c r="K25" s="29"/>
      <c r="L25" s="29"/>
      <c r="M25" s="29"/>
      <c r="N25" s="29"/>
    </row>
    <row r="26" spans="1:14" ht="12.75" customHeight="1">
      <c r="A26" s="9" t="s">
        <v>10</v>
      </c>
      <c r="B26" s="26">
        <v>1953</v>
      </c>
      <c r="C26" s="26">
        <v>599</v>
      </c>
      <c r="D26" s="26">
        <v>467</v>
      </c>
      <c r="E26" s="26">
        <v>212</v>
      </c>
      <c r="F26" s="26">
        <v>194.31965732877634</v>
      </c>
      <c r="G26" s="26">
        <v>46.465581143132894</v>
      </c>
      <c r="H26" s="26">
        <v>21.09358287439866</v>
      </c>
      <c r="I26" s="29"/>
      <c r="J26" s="29"/>
      <c r="K26" s="29"/>
      <c r="L26" s="29"/>
      <c r="M26" s="29"/>
      <c r="N26" s="29"/>
    </row>
    <row r="27" spans="1:14" ht="12.75" customHeight="1">
      <c r="A27" s="1" t="s">
        <v>13</v>
      </c>
      <c r="B27" s="27">
        <v>674</v>
      </c>
      <c r="C27" s="27">
        <v>135</v>
      </c>
      <c r="D27" s="27">
        <v>136</v>
      </c>
      <c r="E27" s="27">
        <v>69</v>
      </c>
      <c r="F27" s="27">
        <v>353.72407422957423</v>
      </c>
      <c r="G27" s="27">
        <v>71.374590645730123</v>
      </c>
      <c r="H27" s="27">
        <v>36.212108489377783</v>
      </c>
      <c r="I27" s="29"/>
      <c r="J27" s="29"/>
      <c r="K27" s="29"/>
      <c r="L27" s="29"/>
      <c r="M27" s="29"/>
      <c r="N27" s="29"/>
    </row>
    <row r="28" spans="1:14" ht="12.75" customHeight="1">
      <c r="A28" s="1" t="s">
        <v>12</v>
      </c>
      <c r="B28" s="27">
        <v>500</v>
      </c>
      <c r="C28" s="27">
        <v>173</v>
      </c>
      <c r="D28" s="27">
        <v>127</v>
      </c>
      <c r="E28" s="27">
        <v>36</v>
      </c>
      <c r="F28" s="27">
        <v>191.49971083543664</v>
      </c>
      <c r="G28" s="27">
        <v>48.640926552200909</v>
      </c>
      <c r="H28" s="27">
        <v>13.787979180151439</v>
      </c>
      <c r="I28" s="29"/>
      <c r="J28" s="29"/>
      <c r="K28" s="29"/>
      <c r="L28" s="29"/>
      <c r="M28" s="29"/>
      <c r="N28" s="29"/>
    </row>
    <row r="29" spans="1:14" ht="12.75" customHeight="1">
      <c r="A29" s="1" t="s">
        <v>11</v>
      </c>
      <c r="B29" s="27">
        <v>779</v>
      </c>
      <c r="C29" s="27">
        <v>291</v>
      </c>
      <c r="D29" s="27">
        <v>204</v>
      </c>
      <c r="E29" s="27">
        <v>107</v>
      </c>
      <c r="F29" s="27">
        <v>140.76515529342035</v>
      </c>
      <c r="G29" s="27">
        <v>36.862762105080556</v>
      </c>
      <c r="H29" s="27">
        <v>19.334880123743233</v>
      </c>
      <c r="I29" s="29"/>
      <c r="J29" s="29"/>
      <c r="K29" s="29"/>
      <c r="L29" s="29"/>
      <c r="M29" s="29"/>
      <c r="N29" s="29"/>
    </row>
    <row r="30" spans="1:14" ht="12.75" customHeight="1">
      <c r="B30" s="27"/>
      <c r="C30" s="27"/>
      <c r="D30" s="27"/>
      <c r="E30" s="27"/>
      <c r="F30" s="27"/>
      <c r="G30" s="27"/>
      <c r="H30" s="27"/>
      <c r="I30" s="29"/>
      <c r="J30" s="29"/>
      <c r="K30" s="29"/>
      <c r="L30" s="29"/>
      <c r="M30" s="29"/>
      <c r="N30" s="29"/>
    </row>
    <row r="31" spans="1:14" ht="12.75" customHeight="1">
      <c r="A31" s="9" t="s">
        <v>14</v>
      </c>
      <c r="B31" s="26">
        <v>2832</v>
      </c>
      <c r="C31" s="26">
        <v>947</v>
      </c>
      <c r="D31" s="26">
        <v>658</v>
      </c>
      <c r="E31" s="26">
        <v>222</v>
      </c>
      <c r="F31" s="26">
        <v>225.13283791389625</v>
      </c>
      <c r="G31" s="26">
        <v>52.308406549203291</v>
      </c>
      <c r="H31" s="26">
        <v>17.648125005962203</v>
      </c>
      <c r="I31" s="29"/>
      <c r="J31" s="29"/>
      <c r="K31" s="29"/>
      <c r="L31" s="29"/>
      <c r="M31" s="29"/>
      <c r="N31" s="29"/>
    </row>
    <row r="32" spans="1:14" ht="12.75" customHeight="1">
      <c r="B32" s="27"/>
      <c r="C32" s="27"/>
      <c r="D32" s="27"/>
      <c r="E32" s="27"/>
      <c r="F32" s="27"/>
      <c r="G32" s="27"/>
      <c r="H32" s="27"/>
      <c r="I32" s="29"/>
      <c r="J32" s="29"/>
      <c r="K32" s="29"/>
      <c r="L32" s="29"/>
      <c r="M32" s="29"/>
      <c r="N32" s="29"/>
    </row>
    <row r="33" spans="1:14" ht="12.75" customHeight="1">
      <c r="A33" s="9" t="s">
        <v>15</v>
      </c>
      <c r="B33" s="26">
        <v>1590</v>
      </c>
      <c r="C33" s="26">
        <v>729</v>
      </c>
      <c r="D33" s="26">
        <v>452</v>
      </c>
      <c r="E33" s="26">
        <v>127</v>
      </c>
      <c r="F33" s="26">
        <v>150.83142264387564</v>
      </c>
      <c r="G33" s="26">
        <v>42.877863544045155</v>
      </c>
      <c r="H33" s="26">
        <v>12.047541305517111</v>
      </c>
      <c r="I33" s="29"/>
      <c r="J33" s="29"/>
      <c r="K33" s="29"/>
      <c r="L33" s="29"/>
      <c r="M33" s="29"/>
      <c r="N33" s="29"/>
    </row>
    <row r="34" spans="1:14" ht="12.75" customHeight="1">
      <c r="A34" s="1" t="s">
        <v>16</v>
      </c>
      <c r="B34" s="27">
        <v>48</v>
      </c>
      <c r="C34" s="27">
        <v>27</v>
      </c>
      <c r="D34" s="27">
        <v>14</v>
      </c>
      <c r="E34" s="27">
        <v>2</v>
      </c>
      <c r="F34" s="27">
        <v>125.79935003669146</v>
      </c>
      <c r="G34" s="27">
        <v>36.691477094035015</v>
      </c>
      <c r="H34" s="27">
        <v>5.2416395848621447</v>
      </c>
      <c r="I34" s="29"/>
      <c r="J34" s="29"/>
      <c r="K34" s="29"/>
      <c r="L34" s="29"/>
      <c r="M34" s="29"/>
      <c r="N34" s="29"/>
    </row>
    <row r="35" spans="1:14" ht="12.75" customHeight="1">
      <c r="A35" s="1" t="s">
        <v>18</v>
      </c>
      <c r="B35" s="27">
        <v>137</v>
      </c>
      <c r="C35" s="27">
        <v>57</v>
      </c>
      <c r="D35" s="27">
        <v>32</v>
      </c>
      <c r="E35" s="27">
        <v>13</v>
      </c>
      <c r="F35" s="27">
        <v>185.92153297053756</v>
      </c>
      <c r="G35" s="27">
        <v>43.426927409176649</v>
      </c>
      <c r="H35" s="27">
        <v>17.642189259978018</v>
      </c>
      <c r="I35" s="29"/>
      <c r="J35" s="29"/>
      <c r="K35" s="29"/>
      <c r="L35" s="29"/>
      <c r="M35" s="29"/>
      <c r="N35" s="29"/>
    </row>
    <row r="36" spans="1:14" ht="12.75" customHeight="1">
      <c r="A36" s="1" t="s">
        <v>57</v>
      </c>
      <c r="B36" s="27">
        <v>79</v>
      </c>
      <c r="C36" s="27">
        <v>41</v>
      </c>
      <c r="D36" s="27">
        <v>85</v>
      </c>
      <c r="E36" s="27">
        <v>5</v>
      </c>
      <c r="F36" s="27">
        <v>149.81415459303648</v>
      </c>
      <c r="G36" s="27">
        <v>161.19244481529242</v>
      </c>
      <c r="H36" s="27">
        <v>9.4819085185466125</v>
      </c>
      <c r="I36" s="29"/>
      <c r="J36" s="29"/>
      <c r="K36" s="29"/>
      <c r="L36" s="29"/>
      <c r="M36" s="29"/>
      <c r="N36" s="29"/>
    </row>
    <row r="37" spans="1:14" ht="12.75" customHeight="1">
      <c r="A37" s="1" t="s">
        <v>58</v>
      </c>
      <c r="B37" s="27">
        <v>16</v>
      </c>
      <c r="C37" s="27">
        <v>8</v>
      </c>
      <c r="D37" s="27">
        <v>4</v>
      </c>
      <c r="E37" s="27">
        <v>1</v>
      </c>
      <c r="F37" s="27">
        <v>108.79912960696313</v>
      </c>
      <c r="G37" s="27">
        <v>27.199782401740784</v>
      </c>
      <c r="H37" s="27">
        <v>6.7999456004351959</v>
      </c>
      <c r="I37" s="29"/>
      <c r="J37" s="29"/>
      <c r="K37" s="29"/>
      <c r="L37" s="29"/>
      <c r="M37" s="29"/>
      <c r="N37" s="29"/>
    </row>
    <row r="38" spans="1:14" ht="12.75" customHeight="1">
      <c r="A38" s="1" t="s">
        <v>59</v>
      </c>
      <c r="B38" s="27">
        <v>706</v>
      </c>
      <c r="C38" s="27">
        <v>306</v>
      </c>
      <c r="D38" s="27">
        <v>175</v>
      </c>
      <c r="E38" s="27">
        <v>46</v>
      </c>
      <c r="F38" s="27">
        <v>155.00165759563009</v>
      </c>
      <c r="G38" s="27">
        <v>38.42109076378933</v>
      </c>
      <c r="H38" s="27">
        <v>10.099258143624624</v>
      </c>
      <c r="I38" s="29"/>
      <c r="J38" s="29"/>
      <c r="K38" s="29"/>
      <c r="L38" s="29"/>
      <c r="M38" s="29"/>
      <c r="N38" s="29"/>
    </row>
    <row r="39" spans="1:14" ht="12.75" customHeight="1">
      <c r="A39" s="1" t="s">
        <v>17</v>
      </c>
      <c r="B39" s="27">
        <v>315</v>
      </c>
      <c r="C39" s="27">
        <v>143</v>
      </c>
      <c r="D39" s="27">
        <v>75</v>
      </c>
      <c r="E39" s="27">
        <v>37</v>
      </c>
      <c r="F39" s="27">
        <v>165.6639178727701</v>
      </c>
      <c r="G39" s="27">
        <v>39.443789969707169</v>
      </c>
      <c r="H39" s="27">
        <v>19.458936385055537</v>
      </c>
      <c r="I39" s="29"/>
      <c r="J39" s="29"/>
      <c r="K39" s="29"/>
      <c r="L39" s="29"/>
      <c r="M39" s="29"/>
      <c r="N39" s="29"/>
    </row>
    <row r="40" spans="1:14" ht="12.75" customHeight="1">
      <c r="A40" s="1" t="s">
        <v>19</v>
      </c>
      <c r="B40" s="27">
        <v>289</v>
      </c>
      <c r="C40" s="27">
        <v>147</v>
      </c>
      <c r="D40" s="27">
        <v>67</v>
      </c>
      <c r="E40" s="27">
        <v>23</v>
      </c>
      <c r="F40" s="27">
        <v>126.06160006630229</v>
      </c>
      <c r="G40" s="27">
        <v>29.225353648589113</v>
      </c>
      <c r="H40" s="27">
        <v>10.032584088321636</v>
      </c>
      <c r="I40" s="29"/>
      <c r="J40" s="29"/>
      <c r="K40" s="29"/>
      <c r="L40" s="29"/>
      <c r="M40" s="29"/>
      <c r="N40" s="29"/>
    </row>
    <row r="41" spans="1:14" ht="12.75" customHeight="1">
      <c r="B41" s="27"/>
      <c r="C41" s="27"/>
      <c r="D41" s="27"/>
      <c r="E41" s="27"/>
      <c r="F41" s="27"/>
      <c r="G41" s="27"/>
      <c r="H41" s="27"/>
      <c r="I41" s="29"/>
      <c r="J41" s="29"/>
      <c r="K41" s="29"/>
      <c r="L41" s="29"/>
      <c r="M41" s="29"/>
      <c r="N41" s="29"/>
    </row>
    <row r="42" spans="1:14" ht="12.75" customHeight="1">
      <c r="A42" s="9" t="s">
        <v>20</v>
      </c>
      <c r="B42" s="26">
        <v>960</v>
      </c>
      <c r="C42" s="26">
        <v>407</v>
      </c>
      <c r="D42" s="26">
        <v>297</v>
      </c>
      <c r="E42" s="26">
        <v>64</v>
      </c>
      <c r="F42" s="26">
        <v>139.06090433044346</v>
      </c>
      <c r="G42" s="26">
        <v>43.021967277230949</v>
      </c>
      <c r="H42" s="26">
        <v>9.2707269553628979</v>
      </c>
      <c r="I42" s="29"/>
      <c r="J42" s="29"/>
      <c r="K42" s="29"/>
      <c r="L42" s="29"/>
      <c r="M42" s="29"/>
      <c r="N42" s="29"/>
    </row>
    <row r="43" spans="1:14" ht="12.75" customHeight="1">
      <c r="A43" s="1" t="s">
        <v>21</v>
      </c>
      <c r="B43" s="27">
        <v>515</v>
      </c>
      <c r="C43" s="27">
        <v>206</v>
      </c>
      <c r="D43" s="27">
        <v>160</v>
      </c>
      <c r="E43" s="27">
        <v>34</v>
      </c>
      <c r="F43" s="27">
        <v>146.55913305292634</v>
      </c>
      <c r="G43" s="27">
        <v>45.532934540714983</v>
      </c>
      <c r="H43" s="27">
        <v>9.675748589901934</v>
      </c>
      <c r="I43" s="29"/>
      <c r="J43" s="29"/>
      <c r="K43" s="29"/>
      <c r="L43" s="29"/>
      <c r="M43" s="29"/>
      <c r="N43" s="29"/>
    </row>
    <row r="44" spans="1:14" ht="12.75" customHeight="1">
      <c r="A44" s="1" t="s">
        <v>25</v>
      </c>
      <c r="B44" s="27">
        <v>45</v>
      </c>
      <c r="C44" s="27">
        <v>21</v>
      </c>
      <c r="D44" s="27">
        <v>9</v>
      </c>
      <c r="E44" s="27">
        <v>2</v>
      </c>
      <c r="F44" s="27">
        <v>130.26864289022697</v>
      </c>
      <c r="G44" s="27">
        <v>26.053728578045394</v>
      </c>
      <c r="H44" s="27">
        <v>5.7897174617878653</v>
      </c>
      <c r="I44" s="29"/>
      <c r="J44" s="29"/>
      <c r="K44" s="29"/>
      <c r="L44" s="29"/>
      <c r="M44" s="29"/>
      <c r="N44" s="29"/>
    </row>
    <row r="45" spans="1:14" ht="12.75" customHeight="1">
      <c r="A45" s="1" t="s">
        <v>24</v>
      </c>
      <c r="B45" s="27">
        <v>158</v>
      </c>
      <c r="C45" s="27">
        <v>81</v>
      </c>
      <c r="D45" s="27">
        <v>57</v>
      </c>
      <c r="E45" s="27">
        <v>11</v>
      </c>
      <c r="F45" s="27">
        <v>120.00607625702568</v>
      </c>
      <c r="G45" s="27">
        <v>43.293331307914322</v>
      </c>
      <c r="H45" s="27">
        <v>8.3548534102992544</v>
      </c>
      <c r="I45" s="29"/>
      <c r="J45" s="29"/>
      <c r="K45" s="29"/>
      <c r="L45" s="29"/>
      <c r="M45" s="29"/>
      <c r="N45" s="29"/>
    </row>
    <row r="46" spans="1:14" ht="12.75" customHeight="1">
      <c r="A46" s="1" t="s">
        <v>23</v>
      </c>
      <c r="B46" s="27">
        <v>35</v>
      </c>
      <c r="C46" s="27">
        <v>22</v>
      </c>
      <c r="D46" s="27">
        <v>10</v>
      </c>
      <c r="E46" s="27">
        <v>2</v>
      </c>
      <c r="F46" s="27">
        <v>106.80826390796182</v>
      </c>
      <c r="G46" s="27">
        <v>30.516646830846227</v>
      </c>
      <c r="H46" s="27">
        <v>6.1033293661692456</v>
      </c>
      <c r="I46" s="29"/>
      <c r="J46" s="29"/>
      <c r="K46" s="29"/>
      <c r="L46" s="29"/>
      <c r="M46" s="29"/>
      <c r="N46" s="29"/>
    </row>
    <row r="47" spans="1:14" ht="12.75" customHeight="1">
      <c r="A47" s="1" t="s">
        <v>22</v>
      </c>
      <c r="B47" s="27">
        <v>44</v>
      </c>
      <c r="C47" s="27">
        <v>17</v>
      </c>
      <c r="D47" s="27">
        <v>16</v>
      </c>
      <c r="E47" s="27">
        <v>2</v>
      </c>
      <c r="F47" s="27">
        <v>115.42194590907897</v>
      </c>
      <c r="G47" s="27">
        <v>41.971616694210539</v>
      </c>
      <c r="H47" s="27">
        <v>5.2464520867763174</v>
      </c>
      <c r="I47" s="29"/>
      <c r="J47" s="29"/>
      <c r="K47" s="29"/>
      <c r="L47" s="29"/>
      <c r="M47" s="29"/>
      <c r="N47" s="29"/>
    </row>
    <row r="48" spans="1:14" ht="12.75" customHeight="1">
      <c r="A48" s="1" t="s">
        <v>26</v>
      </c>
      <c r="B48" s="27">
        <v>163</v>
      </c>
      <c r="C48" s="27">
        <v>60</v>
      </c>
      <c r="D48" s="27">
        <v>45</v>
      </c>
      <c r="E48" s="27">
        <v>13</v>
      </c>
      <c r="F48" s="27">
        <v>160.02827493446694</v>
      </c>
      <c r="G48" s="27">
        <v>44.17958510460744</v>
      </c>
      <c r="H48" s="27">
        <v>12.762991252442148</v>
      </c>
      <c r="I48" s="29"/>
      <c r="J48" s="29"/>
      <c r="K48" s="29"/>
      <c r="L48" s="29"/>
      <c r="M48" s="29"/>
      <c r="N48" s="29"/>
    </row>
    <row r="49" spans="1:14" ht="12.75" customHeight="1">
      <c r="B49" s="27"/>
      <c r="C49" s="27"/>
      <c r="D49" s="27"/>
      <c r="E49" s="27"/>
      <c r="F49" s="27"/>
      <c r="G49" s="27"/>
      <c r="H49" s="27"/>
      <c r="I49" s="29"/>
      <c r="J49" s="29"/>
      <c r="K49" s="29"/>
      <c r="L49" s="29"/>
      <c r="M49" s="29"/>
      <c r="N49" s="29"/>
    </row>
    <row r="50" spans="1:14" ht="12.75" customHeight="1">
      <c r="A50" s="9" t="s">
        <v>42</v>
      </c>
      <c r="B50" s="26">
        <v>602</v>
      </c>
      <c r="C50" s="26">
        <v>179</v>
      </c>
      <c r="D50" s="26">
        <v>176</v>
      </c>
      <c r="E50" s="26">
        <v>172</v>
      </c>
      <c r="F50" s="26">
        <v>192.35562144924941</v>
      </c>
      <c r="G50" s="26">
        <v>56.236859427023091</v>
      </c>
      <c r="H50" s="26">
        <v>54.958748985499838</v>
      </c>
      <c r="I50" s="29"/>
      <c r="J50" s="29"/>
      <c r="K50" s="29"/>
      <c r="L50" s="29"/>
      <c r="M50" s="29"/>
      <c r="N50" s="29"/>
    </row>
    <row r="51" spans="1:14" ht="3.75" customHeight="1">
      <c r="A51" s="15"/>
      <c r="B51" s="17"/>
      <c r="C51" s="17"/>
      <c r="D51" s="17"/>
      <c r="E51" s="17"/>
      <c r="F51" s="17"/>
      <c r="G51" s="17"/>
      <c r="H51" s="17"/>
    </row>
    <row r="52" spans="1:14" ht="12.75" customHeight="1">
      <c r="A52" s="2" t="s">
        <v>65</v>
      </c>
      <c r="C52" s="1"/>
      <c r="H52" s="1"/>
    </row>
    <row r="53" spans="1:14" ht="12.75" customHeight="1">
      <c r="A53" s="28" t="s">
        <v>66</v>
      </c>
      <c r="C53" s="1"/>
      <c r="H53" s="1"/>
    </row>
    <row r="54" spans="1:14" ht="12.75" customHeight="1">
      <c r="A54" s="28" t="s">
        <v>29</v>
      </c>
      <c r="C54" s="1"/>
      <c r="H54" s="1"/>
    </row>
    <row r="55" spans="1:14" ht="12.75" customHeight="1">
      <c r="A55" s="2" t="s">
        <v>43</v>
      </c>
      <c r="C55" s="1"/>
      <c r="H55" s="1"/>
    </row>
    <row r="56" spans="1:14" ht="12.75" customHeight="1">
      <c r="A56" s="2" t="s">
        <v>69</v>
      </c>
      <c r="C56" s="1"/>
      <c r="H56" s="1"/>
    </row>
    <row r="57" spans="1:14" ht="12.75" customHeight="1">
      <c r="A57" s="28" t="s">
        <v>68</v>
      </c>
      <c r="C57" s="1"/>
      <c r="H57" s="1"/>
    </row>
    <row r="58" spans="1:14" ht="12.75" customHeight="1">
      <c r="A58" s="28" t="s">
        <v>67</v>
      </c>
      <c r="C58" s="1"/>
      <c r="H58" s="1"/>
    </row>
    <row r="59" spans="1:14" ht="12.75" customHeight="1">
      <c r="A59" s="2" t="s">
        <v>44</v>
      </c>
      <c r="C59" s="1"/>
      <c r="H59" s="1"/>
    </row>
    <row r="60" spans="1:14" ht="12.75" customHeight="1">
      <c r="A60" s="2" t="s">
        <v>73</v>
      </c>
      <c r="C60" s="1"/>
      <c r="H60" s="1"/>
    </row>
    <row r="61" spans="1:14" ht="12.75" customHeight="1">
      <c r="A61" s="2"/>
      <c r="B61" s="4"/>
      <c r="C61" s="4"/>
      <c r="D61" s="4"/>
      <c r="E61" s="4"/>
      <c r="F61" s="4"/>
      <c r="G61" s="4"/>
      <c r="H61" s="4"/>
    </row>
    <row r="62" spans="1:14" ht="12.75" customHeight="1">
      <c r="A62" s="2" t="s">
        <v>56</v>
      </c>
      <c r="B62" s="4"/>
      <c r="C62" s="4"/>
      <c r="D62" s="4"/>
      <c r="E62" s="4"/>
      <c r="F62" s="4"/>
      <c r="G62" s="4"/>
      <c r="H62" s="4"/>
    </row>
    <row r="63" spans="1:14" ht="12.75" customHeight="1">
      <c r="A63" s="1" t="s">
        <v>63</v>
      </c>
      <c r="B63" s="4"/>
      <c r="C63" s="4"/>
      <c r="D63" s="4"/>
      <c r="E63" s="4"/>
      <c r="F63" s="4"/>
      <c r="G63" s="4"/>
      <c r="H63" s="4"/>
    </row>
    <row r="64" spans="1:14" ht="12.75" customHeight="1">
      <c r="A64" s="30" t="s">
        <v>74</v>
      </c>
      <c r="B64" s="4"/>
      <c r="C64" s="4"/>
      <c r="D64" s="4"/>
      <c r="E64" s="4"/>
      <c r="F64" s="4"/>
      <c r="G64" s="4"/>
      <c r="H64" s="4"/>
    </row>
    <row r="65" spans="2:8" ht="12.75" customHeight="1">
      <c r="B65" s="4"/>
      <c r="C65" s="4"/>
      <c r="D65" s="4"/>
      <c r="E65" s="4"/>
      <c r="F65" s="4"/>
      <c r="G65" s="4"/>
      <c r="H65" s="4"/>
    </row>
    <row r="66" spans="2:8" ht="12.75" customHeight="1">
      <c r="B66" s="4"/>
      <c r="C66" s="4"/>
      <c r="D66" s="4"/>
      <c r="E66" s="4"/>
      <c r="F66" s="4"/>
      <c r="G66" s="4"/>
      <c r="H66" s="4"/>
    </row>
    <row r="67" spans="2:8" ht="12.75" customHeight="1">
      <c r="B67" s="4"/>
      <c r="C67" s="4"/>
      <c r="D67" s="4"/>
      <c r="E67" s="4"/>
      <c r="F67" s="4"/>
      <c r="G67" s="4"/>
      <c r="H67" s="4"/>
    </row>
    <row r="68" spans="2:8" ht="12.75" customHeight="1">
      <c r="B68" s="4"/>
      <c r="C68" s="4"/>
      <c r="D68" s="4"/>
      <c r="E68" s="4"/>
      <c r="F68" s="4"/>
      <c r="G68" s="4"/>
      <c r="H68" s="4"/>
    </row>
    <row r="69" spans="2:8" ht="12.75" customHeight="1">
      <c r="B69" s="4"/>
      <c r="C69" s="4"/>
      <c r="D69" s="4"/>
      <c r="E69" s="4"/>
      <c r="F69" s="4"/>
      <c r="G69" s="4"/>
      <c r="H69" s="4"/>
    </row>
    <row r="70" spans="2:8" ht="12.75" customHeight="1">
      <c r="B70" s="4"/>
      <c r="C70" s="4"/>
      <c r="D70" s="4"/>
      <c r="E70" s="4"/>
      <c r="F70" s="4"/>
      <c r="G70" s="4"/>
      <c r="H70" s="4"/>
    </row>
    <row r="71" spans="2:8" ht="12.75" customHeight="1">
      <c r="B71" s="4"/>
      <c r="C71" s="4"/>
      <c r="D71" s="4"/>
      <c r="E71" s="4"/>
      <c r="F71" s="4"/>
      <c r="G71" s="4"/>
      <c r="H71" s="4"/>
    </row>
    <row r="72" spans="2:8" ht="12.75" customHeight="1">
      <c r="B72" s="4"/>
      <c r="C72" s="4"/>
      <c r="D72" s="4"/>
      <c r="E72" s="4"/>
      <c r="F72" s="4"/>
      <c r="G72" s="4"/>
      <c r="H72" s="4"/>
    </row>
    <row r="73" spans="2:8" ht="12.75" customHeight="1">
      <c r="B73" s="4"/>
      <c r="C73" s="4"/>
      <c r="D73" s="4"/>
      <c r="E73" s="4"/>
      <c r="F73" s="4"/>
      <c r="G73" s="4"/>
      <c r="H73" s="4"/>
    </row>
    <row r="74" spans="2:8" ht="12.75" customHeight="1">
      <c r="B74" s="4"/>
      <c r="C74" s="4"/>
      <c r="D74" s="4"/>
      <c r="E74" s="4"/>
      <c r="F74" s="4"/>
      <c r="G74" s="4"/>
      <c r="H74" s="4"/>
    </row>
    <row r="75" spans="2:8" ht="12.75" customHeight="1">
      <c r="B75" s="4"/>
      <c r="C75" s="4"/>
      <c r="D75" s="4"/>
      <c r="E75" s="4"/>
      <c r="F75" s="4"/>
      <c r="G75" s="4"/>
      <c r="H75" s="4"/>
    </row>
    <row r="76" spans="2:8" ht="12.75" customHeight="1">
      <c r="B76" s="4"/>
      <c r="C76" s="4"/>
      <c r="D76" s="4"/>
      <c r="E76" s="4"/>
      <c r="F76" s="4"/>
      <c r="G76" s="4"/>
      <c r="H76" s="4"/>
    </row>
    <row r="77" spans="2:8" ht="12.75" customHeight="1">
      <c r="B77" s="4"/>
      <c r="C77" s="4"/>
      <c r="D77" s="4"/>
      <c r="E77" s="4"/>
      <c r="F77" s="4"/>
      <c r="G77" s="4"/>
      <c r="H77" s="4"/>
    </row>
    <row r="78" spans="2:8" ht="12.75" customHeight="1">
      <c r="B78" s="4"/>
      <c r="C78" s="4"/>
      <c r="D78" s="4"/>
      <c r="E78" s="4"/>
      <c r="F78" s="4"/>
      <c r="G78" s="4"/>
      <c r="H78" s="4"/>
    </row>
    <row r="79" spans="2:8" ht="12.75" customHeight="1">
      <c r="B79" s="4"/>
      <c r="C79" s="4"/>
      <c r="D79" s="4"/>
      <c r="E79" s="4"/>
      <c r="F79" s="4"/>
      <c r="G79" s="4"/>
      <c r="H79" s="4"/>
    </row>
    <row r="80" spans="2:8" ht="12.75" customHeight="1">
      <c r="B80" s="4"/>
      <c r="C80" s="4"/>
      <c r="D80" s="4"/>
      <c r="E80" s="4"/>
      <c r="F80" s="4"/>
      <c r="G80" s="4"/>
      <c r="H80" s="4"/>
    </row>
    <row r="81" spans="2:8" ht="12.75" customHeight="1">
      <c r="B81" s="4"/>
      <c r="C81" s="4"/>
      <c r="D81" s="4"/>
      <c r="E81" s="4"/>
      <c r="F81" s="4"/>
      <c r="G81" s="4"/>
      <c r="H81" s="4"/>
    </row>
    <row r="82" spans="2:8" ht="12.75" customHeight="1">
      <c r="B82" s="4"/>
      <c r="C82" s="4"/>
      <c r="D82" s="4"/>
      <c r="E82" s="4"/>
      <c r="F82" s="4"/>
      <c r="G82" s="4"/>
      <c r="H82" s="4"/>
    </row>
    <row r="83" spans="2:8" ht="12.75" customHeight="1">
      <c r="B83" s="4"/>
      <c r="C83" s="4"/>
      <c r="D83" s="4"/>
      <c r="E83" s="4"/>
      <c r="F83" s="4"/>
      <c r="G83" s="4"/>
      <c r="H83" s="4"/>
    </row>
    <row r="84" spans="2:8" ht="12.75" customHeight="1">
      <c r="B84" s="4"/>
      <c r="C84" s="4"/>
      <c r="D84" s="4"/>
      <c r="E84" s="4"/>
      <c r="F84" s="4"/>
      <c r="G84" s="4"/>
      <c r="H84" s="4"/>
    </row>
    <row r="85" spans="2:8" ht="12.75" customHeight="1">
      <c r="B85" s="4"/>
      <c r="C85" s="4"/>
      <c r="D85" s="4"/>
      <c r="E85" s="4"/>
      <c r="F85" s="4"/>
      <c r="G85" s="4"/>
      <c r="H85" s="4"/>
    </row>
    <row r="86" spans="2:8" ht="12.75" customHeight="1">
      <c r="B86" s="4"/>
      <c r="C86" s="4"/>
      <c r="D86" s="4"/>
      <c r="E86" s="4"/>
      <c r="F86" s="4"/>
      <c r="G86" s="4"/>
      <c r="H86" s="4"/>
    </row>
    <row r="87" spans="2:8" ht="12.75" customHeight="1">
      <c r="B87" s="4"/>
      <c r="C87" s="4"/>
      <c r="D87" s="4"/>
      <c r="E87" s="4"/>
      <c r="F87" s="4"/>
      <c r="G87" s="4"/>
      <c r="H87" s="4"/>
    </row>
    <row r="88" spans="2:8" ht="12.75" customHeight="1">
      <c r="B88" s="4"/>
      <c r="C88" s="4"/>
      <c r="D88" s="4"/>
      <c r="E88" s="4"/>
      <c r="F88" s="4"/>
      <c r="G88" s="4"/>
      <c r="H88" s="4"/>
    </row>
    <row r="89" spans="2:8" ht="12.75" customHeight="1">
      <c r="B89" s="4"/>
      <c r="C89" s="4"/>
      <c r="D89" s="4"/>
      <c r="E89" s="4"/>
      <c r="F89" s="4"/>
      <c r="G89" s="4"/>
      <c r="H89" s="4"/>
    </row>
    <row r="90" spans="2:8" ht="12.75" customHeight="1">
      <c r="B90" s="4"/>
      <c r="C90" s="4"/>
      <c r="D90" s="4"/>
      <c r="E90" s="4"/>
      <c r="F90" s="4"/>
      <c r="G90" s="4"/>
      <c r="H90" s="4"/>
    </row>
    <row r="91" spans="2:8" ht="12.75" customHeight="1">
      <c r="B91" s="4"/>
      <c r="C91" s="4"/>
      <c r="D91" s="4"/>
      <c r="E91" s="4"/>
      <c r="F91" s="4"/>
      <c r="G91" s="4"/>
      <c r="H9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SheetLayoutView="100"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11.5" defaultRowHeight="12.75" customHeight="1" x14ac:dyDescent="0"/>
  <cols>
    <col min="1" max="1" width="21.83203125" style="1" customWidth="1"/>
    <col min="2" max="2" width="9.83203125" style="2" customWidth="1"/>
    <col min="3" max="3" width="9.5" style="2" customWidth="1"/>
    <col min="4" max="4" width="10.83203125" style="2" customWidth="1"/>
    <col min="5" max="5" width="11.5" style="2" customWidth="1"/>
    <col min="6" max="8" width="9" style="2" customWidth="1"/>
    <col min="9" max="11" width="5.1640625" style="1" customWidth="1"/>
    <col min="12" max="14" width="5.5" style="1" customWidth="1"/>
    <col min="15" max="16384" width="11.5" style="1"/>
  </cols>
  <sheetData>
    <row r="1" spans="1:14" s="5" customFormat="1" ht="12.75" customHeight="1">
      <c r="A1" s="7" t="s">
        <v>62</v>
      </c>
      <c r="B1" s="6"/>
      <c r="C1" s="6"/>
      <c r="D1" s="6"/>
      <c r="E1" s="6"/>
      <c r="H1" s="8" t="s">
        <v>80</v>
      </c>
    </row>
    <row r="2" spans="1:14" s="5" customFormat="1" ht="12.75" customHeight="1">
      <c r="A2" s="6">
        <v>2001</v>
      </c>
      <c r="B2" s="6"/>
      <c r="C2" s="6"/>
      <c r="D2" s="6"/>
      <c r="E2" s="6"/>
      <c r="H2" s="6"/>
    </row>
    <row r="3" spans="1:14" s="5" customFormat="1" ht="3.75" customHeight="1">
      <c r="A3" s="12"/>
      <c r="B3" s="13"/>
      <c r="C3" s="13"/>
      <c r="D3" s="13"/>
      <c r="E3" s="13"/>
      <c r="F3" s="13"/>
      <c r="G3" s="13"/>
      <c r="H3" s="13"/>
    </row>
    <row r="4" spans="1:14" ht="3.75" customHeight="1">
      <c r="A4" s="2"/>
      <c r="B4" s="22"/>
      <c r="D4" s="22"/>
      <c r="E4" s="22"/>
      <c r="F4" s="22"/>
    </row>
    <row r="5" spans="1:14" ht="12.75" customHeight="1">
      <c r="B5" s="23" t="s">
        <v>31</v>
      </c>
      <c r="D5" s="23" t="s">
        <v>32</v>
      </c>
      <c r="E5" s="23" t="s">
        <v>33</v>
      </c>
      <c r="F5" s="23" t="s">
        <v>34</v>
      </c>
    </row>
    <row r="6" spans="1:14" ht="3.75" customHeight="1">
      <c r="B6" s="24"/>
      <c r="C6" s="14"/>
      <c r="D6" s="23"/>
      <c r="E6" s="18"/>
      <c r="F6" s="24"/>
      <c r="G6" s="14"/>
      <c r="H6" s="14"/>
    </row>
    <row r="7" spans="1:14" ht="12.75" customHeight="1">
      <c r="B7" s="18" t="s">
        <v>0</v>
      </c>
      <c r="C7" s="18" t="s">
        <v>30</v>
      </c>
      <c r="D7" s="18"/>
      <c r="E7" s="18"/>
      <c r="F7" s="18" t="s">
        <v>3</v>
      </c>
      <c r="G7" s="18" t="s">
        <v>4</v>
      </c>
      <c r="H7" s="2" t="s">
        <v>5</v>
      </c>
    </row>
    <row r="8" spans="1:14" ht="12.75" customHeight="1">
      <c r="B8" s="18" t="s">
        <v>1</v>
      </c>
      <c r="C8" s="19" t="s">
        <v>2</v>
      </c>
      <c r="D8" s="18"/>
      <c r="E8" s="18"/>
      <c r="F8" s="18" t="s">
        <v>54</v>
      </c>
      <c r="G8" s="18"/>
    </row>
    <row r="9" spans="1:14" ht="12.75" customHeight="1">
      <c r="B9" s="18"/>
      <c r="C9" s="18" t="s">
        <v>35</v>
      </c>
      <c r="D9" s="18"/>
      <c r="E9" s="18"/>
      <c r="F9" s="18" t="s">
        <v>55</v>
      </c>
      <c r="G9" s="18"/>
    </row>
    <row r="10" spans="1:14" ht="3.75" customHeight="1">
      <c r="A10" s="15"/>
      <c r="B10" s="20"/>
      <c r="C10" s="20"/>
      <c r="D10" s="21"/>
      <c r="E10" s="21"/>
      <c r="F10" s="21"/>
      <c r="G10" s="21"/>
      <c r="H10" s="16"/>
    </row>
    <row r="11" spans="1:14" ht="3.75" customHeight="1">
      <c r="D11" s="3"/>
      <c r="E11" s="3"/>
      <c r="F11" s="3"/>
      <c r="G11" s="3"/>
      <c r="H11" s="3"/>
    </row>
    <row r="12" spans="1:14" ht="12.75" customHeight="1">
      <c r="A12" s="9" t="s">
        <v>27</v>
      </c>
      <c r="B12" s="26">
        <v>14178</v>
      </c>
      <c r="C12" s="26">
        <v>4875</v>
      </c>
      <c r="D12" s="26">
        <v>3432</v>
      </c>
      <c r="E12" s="26">
        <v>1621</v>
      </c>
      <c r="F12" s="25">
        <v>194.61336345095697</v>
      </c>
      <c r="G12" s="25">
        <v>47.109117178987468</v>
      </c>
      <c r="H12" s="25">
        <v>22.250547478770013</v>
      </c>
      <c r="I12" s="29"/>
      <c r="J12" s="29"/>
      <c r="K12" s="29"/>
      <c r="L12" s="29"/>
      <c r="M12" s="29"/>
      <c r="N12" s="29"/>
    </row>
    <row r="13" spans="1:14" ht="12.75" customHeight="1">
      <c r="A13" s="10"/>
      <c r="B13" s="27"/>
      <c r="C13" s="27"/>
      <c r="D13" s="27"/>
      <c r="E13" s="27"/>
      <c r="F13" s="4"/>
      <c r="G13" s="4"/>
      <c r="H13" s="4"/>
      <c r="I13" s="29"/>
      <c r="J13" s="29"/>
      <c r="K13" s="29"/>
      <c r="L13" s="29"/>
      <c r="M13" s="29"/>
      <c r="N13" s="29"/>
    </row>
    <row r="14" spans="1:14" ht="12.75" customHeight="1">
      <c r="A14" s="9" t="s">
        <v>36</v>
      </c>
      <c r="B14" s="26">
        <v>3334</v>
      </c>
      <c r="C14" s="26">
        <v>958</v>
      </c>
      <c r="D14" s="26">
        <v>677</v>
      </c>
      <c r="E14" s="26">
        <v>506</v>
      </c>
      <c r="F14" s="25">
        <v>251.24416350915902</v>
      </c>
      <c r="G14" s="25">
        <v>51.017486111487898</v>
      </c>
      <c r="H14" s="25">
        <v>38.131237773135709</v>
      </c>
      <c r="I14" s="29"/>
      <c r="J14" s="29"/>
      <c r="K14" s="29"/>
      <c r="L14" s="29"/>
      <c r="M14" s="29"/>
      <c r="N14" s="29"/>
    </row>
    <row r="15" spans="1:14" ht="12.75" customHeight="1">
      <c r="A15" s="1" t="s">
        <v>39</v>
      </c>
      <c r="B15" s="27">
        <v>1513</v>
      </c>
      <c r="C15" s="27">
        <v>494</v>
      </c>
      <c r="D15" s="27">
        <v>319</v>
      </c>
      <c r="E15" s="27">
        <v>237</v>
      </c>
      <c r="F15" s="4">
        <v>238.31462886394959</v>
      </c>
      <c r="G15" s="4">
        <v>50.2461114392597</v>
      </c>
      <c r="H15" s="4">
        <v>37.330183106910809</v>
      </c>
      <c r="I15" s="29"/>
      <c r="J15" s="29"/>
      <c r="K15" s="29"/>
      <c r="L15" s="29"/>
      <c r="M15" s="29"/>
      <c r="N15" s="29"/>
    </row>
    <row r="16" spans="1:14" ht="12.75" customHeight="1">
      <c r="A16" s="1" t="s">
        <v>38</v>
      </c>
      <c r="B16" s="27">
        <v>465</v>
      </c>
      <c r="C16" s="27">
        <v>179</v>
      </c>
      <c r="D16" s="27">
        <v>102</v>
      </c>
      <c r="E16" s="27">
        <v>104</v>
      </c>
      <c r="F16" s="4">
        <v>168.62183380777111</v>
      </c>
      <c r="G16" s="4">
        <v>36.988015157833665</v>
      </c>
      <c r="H16" s="4">
        <v>37.71327035700687</v>
      </c>
      <c r="I16" s="29"/>
      <c r="J16" s="29"/>
      <c r="K16" s="29"/>
      <c r="L16" s="29"/>
      <c r="M16" s="29"/>
      <c r="N16" s="29"/>
    </row>
    <row r="17" spans="1:14" ht="12.75" customHeight="1">
      <c r="A17" s="1" t="s">
        <v>37</v>
      </c>
      <c r="B17" s="27">
        <v>1356</v>
      </c>
      <c r="C17" s="27">
        <v>285</v>
      </c>
      <c r="D17" s="27">
        <v>256</v>
      </c>
      <c r="E17" s="27">
        <v>165</v>
      </c>
      <c r="F17" s="4">
        <v>325.68282911738993</v>
      </c>
      <c r="G17" s="4">
        <v>61.485843845170962</v>
      </c>
      <c r="H17" s="4">
        <v>39.629547790832845</v>
      </c>
      <c r="I17" s="29"/>
      <c r="J17" s="29"/>
      <c r="K17" s="29"/>
      <c r="L17" s="29"/>
      <c r="M17" s="29"/>
      <c r="N17" s="29"/>
    </row>
    <row r="18" spans="1:14" ht="12.75" customHeight="1">
      <c r="B18" s="27"/>
      <c r="C18" s="27"/>
      <c r="D18" s="27"/>
      <c r="E18" s="27"/>
      <c r="F18" s="4"/>
      <c r="G18" s="4"/>
      <c r="H18" s="4"/>
      <c r="I18" s="29"/>
      <c r="J18" s="29"/>
      <c r="K18" s="29"/>
      <c r="L18" s="29"/>
      <c r="M18" s="29"/>
      <c r="N18" s="29"/>
    </row>
    <row r="19" spans="1:14" ht="12.75" customHeight="1">
      <c r="A19" s="9" t="s">
        <v>6</v>
      </c>
      <c r="B19" s="26">
        <v>3063</v>
      </c>
      <c r="C19" s="26">
        <v>1096</v>
      </c>
      <c r="D19" s="26">
        <v>738</v>
      </c>
      <c r="E19" s="26">
        <v>305</v>
      </c>
      <c r="F19" s="25">
        <v>183.10584091491944</v>
      </c>
      <c r="G19" s="25">
        <v>44.11756793836453</v>
      </c>
      <c r="H19" s="25">
        <v>18.232870218429785</v>
      </c>
      <c r="I19" s="29"/>
      <c r="J19" s="29"/>
      <c r="K19" s="29"/>
      <c r="L19" s="29"/>
      <c r="M19" s="29"/>
      <c r="N19" s="29"/>
    </row>
    <row r="20" spans="1:14" ht="12.75" customHeight="1">
      <c r="A20" s="1" t="s">
        <v>7</v>
      </c>
      <c r="B20" s="27">
        <v>1902</v>
      </c>
      <c r="C20" s="27">
        <v>648</v>
      </c>
      <c r="D20" s="27">
        <v>466</v>
      </c>
      <c r="E20" s="27">
        <v>138</v>
      </c>
      <c r="F20" s="4">
        <v>199.60603519656789</v>
      </c>
      <c r="G20" s="4">
        <v>48.90452807655133</v>
      </c>
      <c r="H20" s="4">
        <v>14.482456812369279</v>
      </c>
      <c r="I20" s="29"/>
      <c r="J20" s="29"/>
      <c r="K20" s="29"/>
      <c r="L20" s="29"/>
      <c r="M20" s="29"/>
      <c r="N20" s="29"/>
    </row>
    <row r="21" spans="1:14" ht="12.75" customHeight="1">
      <c r="A21" s="1" t="s">
        <v>40</v>
      </c>
      <c r="B21" s="27">
        <v>340</v>
      </c>
      <c r="C21" s="27">
        <v>120</v>
      </c>
      <c r="D21" s="27">
        <v>82</v>
      </c>
      <c r="E21" s="27">
        <v>68</v>
      </c>
      <c r="F21" s="4">
        <v>140.59928377070739</v>
      </c>
      <c r="G21" s="4">
        <v>33.909239027052955</v>
      </c>
      <c r="H21" s="4">
        <v>28.119856754141477</v>
      </c>
      <c r="I21" s="29"/>
      <c r="J21" s="29"/>
      <c r="K21" s="29"/>
      <c r="L21" s="29"/>
      <c r="M21" s="29"/>
      <c r="N21" s="29"/>
    </row>
    <row r="22" spans="1:14" ht="12.75" customHeight="1">
      <c r="A22" s="1" t="s">
        <v>9</v>
      </c>
      <c r="B22" s="27">
        <v>379</v>
      </c>
      <c r="C22" s="27">
        <v>159</v>
      </c>
      <c r="D22" s="27">
        <v>97</v>
      </c>
      <c r="E22" s="27">
        <v>28</v>
      </c>
      <c r="F22" s="4">
        <v>155.74403734569421</v>
      </c>
      <c r="G22" s="4">
        <v>39.860611141246274</v>
      </c>
      <c r="H22" s="4">
        <v>11.506155793349441</v>
      </c>
      <c r="I22" s="29"/>
      <c r="J22" s="29"/>
      <c r="K22" s="29"/>
      <c r="L22" s="29"/>
      <c r="M22" s="29"/>
      <c r="N22" s="29"/>
    </row>
    <row r="23" spans="1:14" ht="12.75" customHeight="1">
      <c r="A23" s="1" t="s">
        <v>41</v>
      </c>
      <c r="B23" s="27">
        <v>342</v>
      </c>
      <c r="C23" s="27">
        <v>128</v>
      </c>
      <c r="D23" s="27">
        <v>76</v>
      </c>
      <c r="E23" s="27">
        <v>54</v>
      </c>
      <c r="F23" s="4">
        <v>204.86525018120392</v>
      </c>
      <c r="G23" s="4">
        <v>45.525611151378648</v>
      </c>
      <c r="H23" s="4">
        <v>32.347144765453251</v>
      </c>
      <c r="I23" s="29"/>
      <c r="J23" s="29"/>
      <c r="K23" s="29"/>
      <c r="L23" s="29"/>
      <c r="M23" s="29"/>
      <c r="N23" s="29"/>
    </row>
    <row r="24" spans="1:14" ht="12.75" customHeight="1">
      <c r="A24" s="11" t="s">
        <v>8</v>
      </c>
      <c r="B24" s="27">
        <v>100</v>
      </c>
      <c r="C24" s="27">
        <v>41</v>
      </c>
      <c r="D24" s="27">
        <v>17</v>
      </c>
      <c r="E24" s="27">
        <v>17</v>
      </c>
      <c r="F24" s="4">
        <v>147.45565271244675</v>
      </c>
      <c r="G24" s="4">
        <v>25.067460961115945</v>
      </c>
      <c r="H24" s="4">
        <v>25.067460961115945</v>
      </c>
      <c r="I24" s="29"/>
      <c r="J24" s="29"/>
      <c r="K24" s="29"/>
      <c r="L24" s="29"/>
      <c r="M24" s="29"/>
      <c r="N24" s="29"/>
    </row>
    <row r="25" spans="1:14" ht="12.75" customHeight="1">
      <c r="B25" s="27"/>
      <c r="C25" s="27"/>
      <c r="D25" s="27"/>
      <c r="E25" s="27"/>
      <c r="F25" s="4"/>
      <c r="G25" s="4"/>
      <c r="H25" s="4"/>
      <c r="I25" s="29"/>
      <c r="J25" s="29"/>
      <c r="K25" s="29"/>
      <c r="L25" s="29"/>
      <c r="M25" s="29"/>
      <c r="N25" s="29"/>
    </row>
    <row r="26" spans="1:14" ht="12.75" customHeight="1">
      <c r="A26" s="9" t="s">
        <v>10</v>
      </c>
      <c r="B26" s="26">
        <v>1917</v>
      </c>
      <c r="C26" s="26">
        <v>579</v>
      </c>
      <c r="D26" s="26">
        <v>462</v>
      </c>
      <c r="E26" s="26">
        <v>217</v>
      </c>
      <c r="F26" s="25">
        <v>191.97779186482845</v>
      </c>
      <c r="G26" s="25">
        <v>46.266948274152703</v>
      </c>
      <c r="H26" s="25">
        <v>21.731445401495968</v>
      </c>
      <c r="I26" s="29"/>
      <c r="J26" s="29"/>
      <c r="K26" s="29"/>
      <c r="L26" s="29"/>
      <c r="M26" s="29"/>
      <c r="N26" s="29"/>
    </row>
    <row r="27" spans="1:14" ht="12.75" customHeight="1">
      <c r="A27" s="1" t="s">
        <v>13</v>
      </c>
      <c r="B27" s="27">
        <v>679</v>
      </c>
      <c r="C27" s="27">
        <v>134</v>
      </c>
      <c r="D27" s="27">
        <v>134</v>
      </c>
      <c r="E27" s="27">
        <v>72</v>
      </c>
      <c r="F27" s="4">
        <v>355.29648157063025</v>
      </c>
      <c r="G27" s="4">
        <v>70.117420516147931</v>
      </c>
      <c r="H27" s="4">
        <v>37.675031919124265</v>
      </c>
      <c r="I27" s="29"/>
      <c r="J27" s="29"/>
      <c r="K27" s="29"/>
      <c r="L27" s="29"/>
      <c r="M27" s="29"/>
      <c r="N27" s="29"/>
    </row>
    <row r="28" spans="1:14" ht="12.75" customHeight="1">
      <c r="A28" s="1" t="s">
        <v>12</v>
      </c>
      <c r="B28" s="27">
        <v>484</v>
      </c>
      <c r="C28" s="27">
        <v>163</v>
      </c>
      <c r="D28" s="27">
        <v>127</v>
      </c>
      <c r="E28" s="27">
        <v>36</v>
      </c>
      <c r="F28" s="4">
        <v>186.35597070668953</v>
      </c>
      <c r="G28" s="4">
        <v>48.899190660639611</v>
      </c>
      <c r="H28" s="4">
        <v>13.861187903803355</v>
      </c>
      <c r="I28" s="29"/>
      <c r="J28" s="29"/>
      <c r="K28" s="29"/>
      <c r="L28" s="29"/>
      <c r="M28" s="29"/>
      <c r="N28" s="29"/>
    </row>
    <row r="29" spans="1:14" ht="12.75" customHeight="1">
      <c r="A29" s="1" t="s">
        <v>11</v>
      </c>
      <c r="B29" s="27">
        <v>754</v>
      </c>
      <c r="C29" s="27">
        <v>282</v>
      </c>
      <c r="D29" s="27">
        <v>201</v>
      </c>
      <c r="E29" s="27">
        <v>109</v>
      </c>
      <c r="F29" s="4">
        <v>137.65981958165293</v>
      </c>
      <c r="G29" s="4">
        <v>36.697113708106407</v>
      </c>
      <c r="H29" s="4">
        <v>19.900424846684572</v>
      </c>
      <c r="I29" s="29"/>
      <c r="J29" s="29"/>
      <c r="K29" s="29"/>
      <c r="L29" s="29"/>
      <c r="M29" s="29"/>
      <c r="N29" s="29"/>
    </row>
    <row r="30" spans="1:14" ht="12.75" customHeight="1">
      <c r="B30" s="27"/>
      <c r="C30" s="27"/>
      <c r="D30" s="27"/>
      <c r="E30" s="27"/>
      <c r="F30" s="4"/>
      <c r="G30" s="4"/>
      <c r="H30" s="4"/>
      <c r="I30" s="29"/>
      <c r="J30" s="29"/>
      <c r="K30" s="29"/>
      <c r="L30" s="29"/>
      <c r="M30" s="29"/>
      <c r="N30" s="29"/>
    </row>
    <row r="31" spans="1:14" ht="12.75" customHeight="1">
      <c r="A31" s="9" t="s">
        <v>14</v>
      </c>
      <c r="B31" s="26">
        <v>2759</v>
      </c>
      <c r="C31" s="26">
        <v>934</v>
      </c>
      <c r="D31" s="26">
        <v>643</v>
      </c>
      <c r="E31" s="26">
        <v>227</v>
      </c>
      <c r="F31" s="25">
        <v>222.13812982077584</v>
      </c>
      <c r="G31" s="25">
        <v>51.770502890452654</v>
      </c>
      <c r="H31" s="25">
        <v>18.276678314358868</v>
      </c>
      <c r="I31" s="29"/>
      <c r="J31" s="29"/>
      <c r="K31" s="29"/>
      <c r="L31" s="29"/>
      <c r="M31" s="29"/>
      <c r="N31" s="29"/>
    </row>
    <row r="32" spans="1:14" ht="12.75" customHeight="1">
      <c r="B32" s="27"/>
      <c r="C32" s="27"/>
      <c r="D32" s="27"/>
      <c r="E32" s="27"/>
      <c r="F32" s="4"/>
      <c r="G32" s="4"/>
      <c r="H32" s="4"/>
      <c r="I32" s="29"/>
      <c r="J32" s="29"/>
      <c r="K32" s="29"/>
      <c r="L32" s="29"/>
      <c r="M32" s="29"/>
      <c r="N32" s="29"/>
    </row>
    <row r="33" spans="1:14" ht="12.75" customHeight="1">
      <c r="A33" s="9" t="s">
        <v>15</v>
      </c>
      <c r="B33" s="26">
        <v>1577</v>
      </c>
      <c r="C33" s="26">
        <v>723</v>
      </c>
      <c r="D33" s="26">
        <v>445</v>
      </c>
      <c r="E33" s="26">
        <v>130</v>
      </c>
      <c r="F33" s="25">
        <v>150.17174047809272</v>
      </c>
      <c r="G33" s="25">
        <v>42.375665512207519</v>
      </c>
      <c r="H33" s="25">
        <v>12.379407902442646</v>
      </c>
      <c r="I33" s="29"/>
      <c r="J33" s="29"/>
      <c r="K33" s="29"/>
      <c r="L33" s="29"/>
      <c r="M33" s="29"/>
      <c r="N33" s="29"/>
    </row>
    <row r="34" spans="1:14" ht="12.75" customHeight="1">
      <c r="A34" s="1" t="s">
        <v>16</v>
      </c>
      <c r="B34" s="27">
        <v>49</v>
      </c>
      <c r="C34" s="27">
        <v>27</v>
      </c>
      <c r="D34" s="27">
        <v>14</v>
      </c>
      <c r="E34" s="27">
        <v>3</v>
      </c>
      <c r="F34" s="4">
        <v>128.75085395974565</v>
      </c>
      <c r="G34" s="4">
        <v>36.785958274213044</v>
      </c>
      <c r="H34" s="4">
        <v>7.8827053444742239</v>
      </c>
      <c r="I34" s="29"/>
      <c r="J34" s="29"/>
      <c r="K34" s="29"/>
      <c r="L34" s="29"/>
      <c r="M34" s="29"/>
      <c r="N34" s="29"/>
    </row>
    <row r="35" spans="1:14" ht="12.75" customHeight="1">
      <c r="A35" s="1" t="s">
        <v>18</v>
      </c>
      <c r="B35" s="27">
        <v>134</v>
      </c>
      <c r="C35" s="27">
        <v>57</v>
      </c>
      <c r="D35" s="27">
        <v>32</v>
      </c>
      <c r="E35" s="27">
        <v>13</v>
      </c>
      <c r="F35" s="4">
        <v>182.58618340373346</v>
      </c>
      <c r="G35" s="4">
        <v>43.602670663578138</v>
      </c>
      <c r="H35" s="4">
        <v>17.71358495707862</v>
      </c>
      <c r="I35" s="29"/>
      <c r="J35" s="29"/>
      <c r="K35" s="29"/>
      <c r="L35" s="29"/>
      <c r="M35" s="29"/>
      <c r="N35" s="29"/>
    </row>
    <row r="36" spans="1:14" ht="12.75" customHeight="1">
      <c r="A36" s="1" t="s">
        <v>57</v>
      </c>
      <c r="B36" s="27">
        <v>81</v>
      </c>
      <c r="C36" s="27">
        <v>44</v>
      </c>
      <c r="D36" s="27">
        <v>85</v>
      </c>
      <c r="E36" s="27">
        <v>5</v>
      </c>
      <c r="F36" s="4">
        <v>153.04965611064921</v>
      </c>
      <c r="G36" s="4">
        <v>160.60766381981711</v>
      </c>
      <c r="H36" s="4">
        <v>9.447509636459829</v>
      </c>
      <c r="I36" s="29"/>
      <c r="J36" s="29"/>
      <c r="K36" s="29"/>
      <c r="L36" s="29"/>
      <c r="M36" s="29"/>
      <c r="N36" s="29"/>
    </row>
    <row r="37" spans="1:14" ht="12.75" customHeight="1">
      <c r="A37" s="1" t="s">
        <v>58</v>
      </c>
      <c r="B37" s="27">
        <v>16</v>
      </c>
      <c r="C37" s="27">
        <v>8</v>
      </c>
      <c r="D37" s="27">
        <v>3</v>
      </c>
      <c r="E37" s="27">
        <v>1</v>
      </c>
      <c r="F37" s="4">
        <v>108.66612333604999</v>
      </c>
      <c r="G37" s="4">
        <v>20.374898125509372</v>
      </c>
      <c r="H37" s="4">
        <v>6.7916327085031245</v>
      </c>
      <c r="I37" s="29"/>
      <c r="J37" s="29"/>
      <c r="K37" s="29"/>
      <c r="L37" s="29"/>
      <c r="M37" s="29"/>
      <c r="N37" s="29"/>
    </row>
    <row r="38" spans="1:14" ht="12.75" customHeight="1">
      <c r="A38" s="1" t="s">
        <v>59</v>
      </c>
      <c r="B38" s="27">
        <v>703</v>
      </c>
      <c r="C38" s="27">
        <v>304</v>
      </c>
      <c r="D38" s="27">
        <v>173</v>
      </c>
      <c r="E38" s="27">
        <v>48</v>
      </c>
      <c r="F38" s="4">
        <v>155.22395969034696</v>
      </c>
      <c r="G38" s="4">
        <v>38.198783821379841</v>
      </c>
      <c r="H38" s="4">
        <v>10.59850649379325</v>
      </c>
      <c r="I38" s="29"/>
      <c r="J38" s="29"/>
      <c r="K38" s="29"/>
      <c r="L38" s="29"/>
      <c r="M38" s="29"/>
      <c r="N38" s="29"/>
    </row>
    <row r="39" spans="1:14" ht="12.75" customHeight="1">
      <c r="A39" s="1" t="s">
        <v>17</v>
      </c>
      <c r="B39" s="27">
        <v>308</v>
      </c>
      <c r="C39" s="27">
        <v>136</v>
      </c>
      <c r="D39" s="27">
        <v>72</v>
      </c>
      <c r="E39" s="27">
        <v>37</v>
      </c>
      <c r="F39" s="4">
        <v>162.13342317349856</v>
      </c>
      <c r="G39" s="4">
        <v>37.901319702895762</v>
      </c>
      <c r="H39" s="4">
        <v>19.477067069543658</v>
      </c>
      <c r="I39" s="29"/>
      <c r="J39" s="29"/>
      <c r="K39" s="29"/>
      <c r="L39" s="29"/>
      <c r="M39" s="29"/>
      <c r="N39" s="29"/>
    </row>
    <row r="40" spans="1:14" ht="12.75" customHeight="1">
      <c r="A40" s="1" t="s">
        <v>19</v>
      </c>
      <c r="B40" s="27">
        <v>286</v>
      </c>
      <c r="C40" s="27">
        <v>147</v>
      </c>
      <c r="D40" s="27">
        <v>66</v>
      </c>
      <c r="E40" s="27">
        <v>23</v>
      </c>
      <c r="F40" s="4">
        <v>125.34294003698932</v>
      </c>
      <c r="G40" s="4">
        <v>28.925293854689844</v>
      </c>
      <c r="H40" s="4">
        <v>10.080026646331309</v>
      </c>
      <c r="I40" s="29"/>
      <c r="J40" s="29"/>
      <c r="K40" s="29"/>
      <c r="L40" s="29"/>
      <c r="M40" s="29"/>
      <c r="N40" s="29"/>
    </row>
    <row r="41" spans="1:14" ht="12.75" customHeight="1">
      <c r="B41" s="27"/>
      <c r="C41" s="27"/>
      <c r="D41" s="27"/>
      <c r="E41" s="27"/>
      <c r="F41" s="4"/>
      <c r="G41" s="4"/>
      <c r="H41" s="4"/>
      <c r="I41" s="29"/>
      <c r="J41" s="29"/>
      <c r="K41" s="29"/>
      <c r="L41" s="29"/>
      <c r="M41" s="29"/>
      <c r="N41" s="29"/>
    </row>
    <row r="42" spans="1:14" ht="12.75" customHeight="1">
      <c r="A42" s="9" t="s">
        <v>20</v>
      </c>
      <c r="B42" s="26">
        <v>935</v>
      </c>
      <c r="C42" s="26">
        <v>393</v>
      </c>
      <c r="D42" s="26">
        <v>293</v>
      </c>
      <c r="E42" s="26">
        <v>64</v>
      </c>
      <c r="F42" s="25">
        <v>136.74648663906385</v>
      </c>
      <c r="G42" s="25">
        <v>42.852107577802897</v>
      </c>
      <c r="H42" s="25">
        <v>9.3601873207487554</v>
      </c>
      <c r="I42" s="29"/>
      <c r="J42" s="29"/>
      <c r="K42" s="29"/>
      <c r="L42" s="29"/>
      <c r="M42" s="29"/>
      <c r="N42" s="29"/>
    </row>
    <row r="43" spans="1:14" ht="12.75" customHeight="1">
      <c r="A43" s="1" t="s">
        <v>21</v>
      </c>
      <c r="B43" s="27">
        <v>505</v>
      </c>
      <c r="C43" s="27">
        <v>205</v>
      </c>
      <c r="D43" s="27">
        <v>158</v>
      </c>
      <c r="E43" s="27">
        <v>34</v>
      </c>
      <c r="F43" s="4">
        <v>144.75596437570047</v>
      </c>
      <c r="G43" s="4">
        <v>45.289984893783519</v>
      </c>
      <c r="H43" s="4">
        <v>9.745946116383795</v>
      </c>
      <c r="I43" s="29"/>
      <c r="J43" s="29"/>
      <c r="K43" s="29"/>
      <c r="L43" s="29"/>
      <c r="M43" s="29"/>
      <c r="N43" s="29"/>
    </row>
    <row r="44" spans="1:14" ht="12.75" customHeight="1">
      <c r="A44" s="1" t="s">
        <v>25</v>
      </c>
      <c r="B44" s="27">
        <v>44</v>
      </c>
      <c r="C44" s="27">
        <v>21</v>
      </c>
      <c r="D44" s="27">
        <v>9</v>
      </c>
      <c r="E44" s="27">
        <v>2</v>
      </c>
      <c r="F44" s="4">
        <v>127.30744748567793</v>
      </c>
      <c r="G44" s="4">
        <v>26.040159712979577</v>
      </c>
      <c r="H44" s="4">
        <v>5.7867021584399057</v>
      </c>
      <c r="I44" s="29"/>
      <c r="J44" s="29"/>
      <c r="K44" s="29"/>
      <c r="L44" s="29"/>
      <c r="M44" s="29"/>
      <c r="N44" s="29"/>
    </row>
    <row r="45" spans="1:14" ht="12.75" customHeight="1">
      <c r="A45" s="1" t="s">
        <v>24</v>
      </c>
      <c r="B45" s="27">
        <v>153</v>
      </c>
      <c r="C45" s="27">
        <v>74</v>
      </c>
      <c r="D45" s="27">
        <v>56</v>
      </c>
      <c r="E45" s="27">
        <v>11</v>
      </c>
      <c r="F45" s="4">
        <v>118.04098259474138</v>
      </c>
      <c r="G45" s="4">
        <v>43.204542649055668</v>
      </c>
      <c r="H45" s="4">
        <v>8.4866065917787914</v>
      </c>
      <c r="I45" s="29"/>
      <c r="J45" s="29"/>
      <c r="K45" s="29"/>
      <c r="L45" s="29"/>
      <c r="M45" s="29"/>
      <c r="N45" s="29"/>
    </row>
    <row r="46" spans="1:14" ht="12.75" customHeight="1">
      <c r="A46" s="1" t="s">
        <v>23</v>
      </c>
      <c r="B46" s="27">
        <v>34</v>
      </c>
      <c r="C46" s="27">
        <v>20</v>
      </c>
      <c r="D46" s="27">
        <v>9</v>
      </c>
      <c r="E46" s="27">
        <v>2</v>
      </c>
      <c r="F46" s="4">
        <v>104.66691294175594</v>
      </c>
      <c r="G46" s="4">
        <v>27.705947543405983</v>
      </c>
      <c r="H46" s="4">
        <v>6.1568772318679965</v>
      </c>
      <c r="I46" s="29"/>
      <c r="J46" s="29"/>
      <c r="K46" s="29"/>
      <c r="L46" s="29"/>
      <c r="M46" s="29"/>
      <c r="N46" s="29"/>
    </row>
    <row r="47" spans="1:14" ht="12.75" customHeight="1">
      <c r="A47" s="1" t="s">
        <v>22</v>
      </c>
      <c r="B47" s="27">
        <v>41</v>
      </c>
      <c r="C47" s="27">
        <v>17</v>
      </c>
      <c r="D47" s="27">
        <v>16</v>
      </c>
      <c r="E47" s="27">
        <v>2</v>
      </c>
      <c r="F47" s="4">
        <v>108.85437408734899</v>
      </c>
      <c r="G47" s="4">
        <v>42.479755741404489</v>
      </c>
      <c r="H47" s="4">
        <v>5.3099694676755611</v>
      </c>
      <c r="I47" s="29"/>
      <c r="J47" s="29"/>
      <c r="K47" s="29"/>
      <c r="L47" s="29"/>
      <c r="M47" s="29"/>
      <c r="N47" s="29"/>
    </row>
    <row r="48" spans="1:14" ht="12.75" customHeight="1">
      <c r="A48" s="1" t="s">
        <v>26</v>
      </c>
      <c r="B48" s="27">
        <v>158</v>
      </c>
      <c r="C48" s="27">
        <v>56</v>
      </c>
      <c r="D48" s="27">
        <v>45</v>
      </c>
      <c r="E48" s="27">
        <v>13</v>
      </c>
      <c r="F48" s="4">
        <v>157.12481478166612</v>
      </c>
      <c r="G48" s="4">
        <v>44.750738387183389</v>
      </c>
      <c r="H48" s="4">
        <v>12.927991089630755</v>
      </c>
      <c r="I48" s="29"/>
      <c r="J48" s="29"/>
      <c r="K48" s="29"/>
      <c r="L48" s="29"/>
      <c r="M48" s="29"/>
      <c r="N48" s="29"/>
    </row>
    <row r="49" spans="1:14" ht="12.75" customHeight="1">
      <c r="B49" s="27"/>
      <c r="C49" s="27"/>
      <c r="D49" s="27"/>
      <c r="E49" s="27"/>
      <c r="F49" s="4"/>
      <c r="G49" s="4"/>
      <c r="H49" s="4"/>
      <c r="I49" s="29"/>
      <c r="J49" s="29"/>
      <c r="K49" s="29"/>
      <c r="L49" s="29"/>
      <c r="M49" s="29"/>
      <c r="N49" s="29"/>
    </row>
    <row r="50" spans="1:14" ht="12.75" customHeight="1">
      <c r="A50" s="9" t="s">
        <v>42</v>
      </c>
      <c r="B50" s="26">
        <v>593</v>
      </c>
      <c r="C50" s="26">
        <v>192</v>
      </c>
      <c r="D50" s="26">
        <v>174</v>
      </c>
      <c r="E50" s="26">
        <v>172</v>
      </c>
      <c r="F50" s="25">
        <v>190.69731544487465</v>
      </c>
      <c r="G50" s="25">
        <v>55.955030164263384</v>
      </c>
      <c r="H50" s="25">
        <v>55.311868898007489</v>
      </c>
      <c r="I50" s="29"/>
      <c r="J50" s="29"/>
      <c r="K50" s="29"/>
      <c r="L50" s="29"/>
      <c r="M50" s="29"/>
      <c r="N50" s="29"/>
    </row>
    <row r="51" spans="1:14" ht="3.75" customHeight="1">
      <c r="A51" s="15"/>
      <c r="B51" s="17"/>
      <c r="C51" s="17"/>
      <c r="D51" s="17"/>
      <c r="E51" s="17"/>
      <c r="F51" s="17"/>
      <c r="G51" s="17"/>
      <c r="H51" s="17"/>
    </row>
    <row r="52" spans="1:14" ht="12.75" customHeight="1">
      <c r="A52" s="2" t="s">
        <v>65</v>
      </c>
      <c r="C52" s="1"/>
      <c r="H52" s="1"/>
    </row>
    <row r="53" spans="1:14" ht="12.75" customHeight="1">
      <c r="A53" s="28" t="s">
        <v>66</v>
      </c>
      <c r="C53" s="1"/>
      <c r="H53" s="1"/>
    </row>
    <row r="54" spans="1:14" ht="12.75" customHeight="1">
      <c r="A54" s="28" t="s">
        <v>29</v>
      </c>
      <c r="C54" s="1"/>
      <c r="H54" s="1"/>
    </row>
    <row r="55" spans="1:14" ht="12.75" customHeight="1">
      <c r="A55" s="2" t="s">
        <v>43</v>
      </c>
      <c r="C55" s="1"/>
      <c r="H55" s="1"/>
    </row>
    <row r="56" spans="1:14" ht="12.75" customHeight="1">
      <c r="A56" s="2" t="s">
        <v>69</v>
      </c>
      <c r="C56" s="1"/>
      <c r="H56" s="1"/>
    </row>
    <row r="57" spans="1:14" ht="12.75" customHeight="1">
      <c r="A57" s="28" t="s">
        <v>68</v>
      </c>
      <c r="C57" s="1"/>
      <c r="H57" s="1"/>
    </row>
    <row r="58" spans="1:14" ht="12.75" customHeight="1">
      <c r="A58" s="28" t="s">
        <v>67</v>
      </c>
      <c r="C58" s="1"/>
      <c r="H58" s="1"/>
    </row>
    <row r="59" spans="1:14" ht="12.75" customHeight="1">
      <c r="A59" s="2" t="s">
        <v>44</v>
      </c>
      <c r="C59" s="1"/>
      <c r="H59" s="1"/>
    </row>
    <row r="60" spans="1:14" ht="12.75" customHeight="1">
      <c r="A60" s="2" t="s">
        <v>72</v>
      </c>
      <c r="C60" s="1"/>
      <c r="H60" s="1"/>
    </row>
    <row r="61" spans="1:14" ht="12.75" customHeight="1">
      <c r="A61" s="2"/>
      <c r="B61" s="4"/>
      <c r="C61" s="4"/>
      <c r="D61" s="4"/>
      <c r="E61" s="4"/>
      <c r="F61" s="4"/>
      <c r="G61" s="4"/>
      <c r="H61" s="4"/>
    </row>
    <row r="62" spans="1:14" ht="12.75" customHeight="1">
      <c r="A62" s="2" t="s">
        <v>56</v>
      </c>
      <c r="B62" s="4"/>
      <c r="C62" s="4"/>
      <c r="D62" s="4"/>
      <c r="E62" s="4"/>
      <c r="F62" s="4"/>
      <c r="G62" s="4"/>
      <c r="H62" s="4"/>
    </row>
    <row r="63" spans="1:14" ht="12.75" customHeight="1">
      <c r="A63" s="1" t="s">
        <v>63</v>
      </c>
      <c r="B63" s="4"/>
      <c r="C63" s="4"/>
      <c r="D63" s="4"/>
      <c r="E63" s="4"/>
      <c r="F63" s="4"/>
      <c r="G63" s="4"/>
      <c r="H63" s="4"/>
    </row>
    <row r="64" spans="1:14" ht="12.75" customHeight="1">
      <c r="A64" s="30" t="s">
        <v>74</v>
      </c>
      <c r="B64" s="4"/>
      <c r="C64" s="4"/>
      <c r="D64" s="4"/>
      <c r="E64" s="4"/>
      <c r="F64" s="4"/>
      <c r="G64" s="4"/>
      <c r="H64" s="4"/>
    </row>
    <row r="65" spans="2:8" ht="12.75" customHeight="1">
      <c r="B65" s="4"/>
      <c r="C65" s="4"/>
      <c r="D65" s="4"/>
      <c r="E65" s="4"/>
      <c r="F65" s="4"/>
      <c r="G65" s="4"/>
      <c r="H65" s="4"/>
    </row>
    <row r="66" spans="2:8" ht="12.75" customHeight="1">
      <c r="B66" s="4"/>
      <c r="C66" s="4"/>
      <c r="D66" s="4"/>
      <c r="E66" s="4"/>
      <c r="F66" s="4"/>
      <c r="G66" s="4"/>
      <c r="H66" s="4"/>
    </row>
    <row r="67" spans="2:8" ht="12.75" customHeight="1">
      <c r="B67" s="4"/>
      <c r="C67" s="4"/>
      <c r="D67" s="4"/>
      <c r="E67" s="4"/>
      <c r="F67" s="4"/>
      <c r="G67" s="4"/>
      <c r="H67" s="4"/>
    </row>
    <row r="68" spans="2:8" ht="12.75" customHeight="1">
      <c r="B68" s="4"/>
      <c r="C68" s="4"/>
      <c r="D68" s="4"/>
      <c r="E68" s="4"/>
      <c r="F68" s="4"/>
      <c r="G68" s="4"/>
      <c r="H68" s="4"/>
    </row>
    <row r="69" spans="2:8" ht="12.75" customHeight="1">
      <c r="B69" s="4"/>
      <c r="C69" s="4"/>
      <c r="D69" s="4"/>
      <c r="E69" s="4"/>
      <c r="F69" s="4"/>
      <c r="G69" s="4"/>
      <c r="H69" s="4"/>
    </row>
    <row r="70" spans="2:8" ht="12.75" customHeight="1">
      <c r="B70" s="4"/>
      <c r="C70" s="4"/>
      <c r="D70" s="4"/>
      <c r="E70" s="4"/>
      <c r="F70" s="4"/>
      <c r="G70" s="4"/>
      <c r="H70" s="4"/>
    </row>
    <row r="71" spans="2:8" ht="12.75" customHeight="1">
      <c r="B71" s="4"/>
      <c r="C71" s="4"/>
      <c r="D71" s="4"/>
      <c r="E71" s="4"/>
      <c r="F71" s="4"/>
      <c r="G71" s="4"/>
      <c r="H71" s="4"/>
    </row>
    <row r="72" spans="2:8" ht="12.75" customHeight="1">
      <c r="B72" s="4"/>
      <c r="C72" s="4"/>
      <c r="D72" s="4"/>
      <c r="E72" s="4"/>
      <c r="F72" s="4"/>
      <c r="G72" s="4"/>
      <c r="H72" s="4"/>
    </row>
    <row r="73" spans="2:8" ht="12.75" customHeight="1">
      <c r="B73" s="4"/>
      <c r="C73" s="4"/>
      <c r="D73" s="4"/>
      <c r="E73" s="4"/>
      <c r="F73" s="4"/>
      <c r="G73" s="4"/>
      <c r="H73" s="4"/>
    </row>
    <row r="74" spans="2:8" ht="12.75" customHeight="1">
      <c r="B74" s="4"/>
      <c r="C74" s="4"/>
      <c r="D74" s="4"/>
      <c r="E74" s="4"/>
      <c r="F74" s="4"/>
      <c r="G74" s="4"/>
      <c r="H74" s="4"/>
    </row>
    <row r="75" spans="2:8" ht="12.75" customHeight="1">
      <c r="B75" s="4"/>
      <c r="C75" s="4"/>
      <c r="D75" s="4"/>
      <c r="E75" s="4"/>
      <c r="F75" s="4"/>
      <c r="G75" s="4"/>
      <c r="H75" s="4"/>
    </row>
    <row r="76" spans="2:8" ht="12.75" customHeight="1">
      <c r="B76" s="4"/>
      <c r="C76" s="4"/>
      <c r="D76" s="4"/>
      <c r="E76" s="4"/>
      <c r="F76" s="4"/>
      <c r="G76" s="4"/>
      <c r="H76" s="4"/>
    </row>
    <row r="77" spans="2:8" ht="12.75" customHeight="1">
      <c r="B77" s="4"/>
      <c r="C77" s="4"/>
      <c r="D77" s="4"/>
      <c r="E77" s="4"/>
      <c r="F77" s="4"/>
      <c r="G77" s="4"/>
      <c r="H77" s="4"/>
    </row>
    <row r="78" spans="2:8" ht="12.75" customHeight="1">
      <c r="B78" s="4"/>
      <c r="C78" s="4"/>
      <c r="D78" s="4"/>
      <c r="E78" s="4"/>
      <c r="F78" s="4"/>
      <c r="G78" s="4"/>
      <c r="H78" s="4"/>
    </row>
    <row r="79" spans="2:8" ht="12.75" customHeight="1">
      <c r="B79" s="4"/>
      <c r="C79" s="4"/>
      <c r="D79" s="4"/>
      <c r="E79" s="4"/>
      <c r="F79" s="4"/>
      <c r="G79" s="4"/>
      <c r="H79" s="4"/>
    </row>
    <row r="80" spans="2:8" ht="12.75" customHeight="1">
      <c r="B80" s="4"/>
      <c r="C80" s="4"/>
      <c r="D80" s="4"/>
      <c r="E80" s="4"/>
      <c r="F80" s="4"/>
      <c r="G80" s="4"/>
      <c r="H80" s="4"/>
    </row>
    <row r="81" spans="2:8" ht="12.75" customHeight="1">
      <c r="B81" s="4"/>
      <c r="C81" s="4"/>
      <c r="D81" s="4"/>
      <c r="E81" s="4"/>
      <c r="F81" s="4"/>
      <c r="G81" s="4"/>
      <c r="H81" s="4"/>
    </row>
    <row r="82" spans="2:8" ht="12.75" customHeight="1">
      <c r="B82" s="4"/>
      <c r="C82" s="4"/>
      <c r="D82" s="4"/>
      <c r="E82" s="4"/>
      <c r="F82" s="4"/>
      <c r="G82" s="4"/>
      <c r="H82" s="4"/>
    </row>
    <row r="83" spans="2:8" ht="12.75" customHeight="1">
      <c r="B83" s="4"/>
      <c r="C83" s="4"/>
      <c r="D83" s="4"/>
      <c r="E83" s="4"/>
      <c r="F83" s="4"/>
      <c r="G83" s="4"/>
      <c r="H83" s="4"/>
    </row>
    <row r="84" spans="2:8" ht="12.75" customHeight="1">
      <c r="B84" s="4"/>
      <c r="C84" s="4"/>
      <c r="D84" s="4"/>
      <c r="E84" s="4"/>
      <c r="F84" s="4"/>
      <c r="G84" s="4"/>
      <c r="H84" s="4"/>
    </row>
    <row r="85" spans="2:8" ht="12.75" customHeight="1">
      <c r="B85" s="4"/>
      <c r="C85" s="4"/>
      <c r="D85" s="4"/>
      <c r="E85" s="4"/>
      <c r="F85" s="4"/>
      <c r="G85" s="4"/>
      <c r="H85" s="4"/>
    </row>
    <row r="86" spans="2:8" ht="12.75" customHeight="1">
      <c r="B86" s="4"/>
      <c r="C86" s="4"/>
      <c r="D86" s="4"/>
      <c r="E86" s="4"/>
      <c r="F86" s="4"/>
      <c r="G86" s="4"/>
      <c r="H86" s="4"/>
    </row>
    <row r="87" spans="2:8" ht="12.75" customHeight="1">
      <c r="B87" s="4"/>
      <c r="C87" s="4"/>
      <c r="D87" s="4"/>
      <c r="E87" s="4"/>
      <c r="F87" s="4"/>
      <c r="G87" s="4"/>
      <c r="H87" s="4"/>
    </row>
    <row r="88" spans="2:8" ht="12.75" customHeight="1">
      <c r="B88" s="4"/>
      <c r="C88" s="4"/>
      <c r="D88" s="4"/>
      <c r="E88" s="4"/>
      <c r="F88" s="4"/>
      <c r="G88" s="4"/>
      <c r="H88" s="4"/>
    </row>
    <row r="89" spans="2:8" ht="12.75" customHeight="1">
      <c r="B89" s="4"/>
      <c r="C89" s="4"/>
      <c r="D89" s="4"/>
      <c r="E89" s="4"/>
      <c r="F89" s="4"/>
      <c r="G89" s="4"/>
      <c r="H89" s="4"/>
    </row>
    <row r="90" spans="2:8" ht="12.75" customHeight="1">
      <c r="B90" s="4"/>
      <c r="C90" s="4"/>
      <c r="D90" s="4"/>
      <c r="E90" s="4"/>
      <c r="F90" s="4"/>
      <c r="G90" s="4"/>
      <c r="H90" s="4"/>
    </row>
    <row r="91" spans="2:8" ht="12.75" customHeight="1">
      <c r="B91" s="4"/>
      <c r="C91" s="4"/>
      <c r="D91" s="4"/>
      <c r="E91" s="4"/>
      <c r="F91" s="4"/>
      <c r="G91" s="4"/>
      <c r="H91" s="4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0"/>
  <sheetViews>
    <sheetView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11.5" defaultRowHeight="12.75" customHeight="1" x14ac:dyDescent="0"/>
  <cols>
    <col min="1" max="1" width="21.83203125" style="1" customWidth="1"/>
    <col min="2" max="2" width="9.83203125" style="2" customWidth="1"/>
    <col min="3" max="3" width="9.5" style="2" customWidth="1"/>
    <col min="4" max="4" width="10.83203125" style="2" customWidth="1"/>
    <col min="5" max="5" width="11.5" style="2" customWidth="1"/>
    <col min="6" max="8" width="9" style="2" customWidth="1"/>
    <col min="9" max="11" width="5.1640625" style="1" customWidth="1"/>
    <col min="12" max="14" width="5.5" style="1" customWidth="1"/>
    <col min="15" max="16384" width="11.5" style="1"/>
  </cols>
  <sheetData>
    <row r="1" spans="1:14" s="5" customFormat="1" ht="12.75" customHeight="1">
      <c r="A1" s="7" t="s">
        <v>62</v>
      </c>
      <c r="B1" s="6"/>
      <c r="C1" s="6"/>
      <c r="D1" s="6"/>
      <c r="E1" s="6"/>
      <c r="H1" s="8" t="s">
        <v>80</v>
      </c>
    </row>
    <row r="2" spans="1:14" s="5" customFormat="1" ht="12.75" customHeight="1">
      <c r="A2" s="6">
        <v>2000</v>
      </c>
      <c r="B2" s="6"/>
      <c r="C2" s="6"/>
      <c r="D2" s="6"/>
      <c r="E2" s="6"/>
      <c r="H2" s="6"/>
    </row>
    <row r="3" spans="1:14" s="5" customFormat="1" ht="3.75" customHeight="1">
      <c r="A3" s="12"/>
      <c r="B3" s="13"/>
      <c r="C3" s="13"/>
      <c r="D3" s="13"/>
      <c r="E3" s="13"/>
      <c r="F3" s="13"/>
      <c r="G3" s="13"/>
      <c r="H3" s="13"/>
    </row>
    <row r="4" spans="1:14" ht="3.75" customHeight="1">
      <c r="A4" s="2"/>
      <c r="B4" s="22"/>
      <c r="D4" s="22"/>
      <c r="E4" s="22"/>
      <c r="F4" s="22"/>
    </row>
    <row r="5" spans="1:14" ht="12.75" customHeight="1">
      <c r="B5" s="23" t="s">
        <v>31</v>
      </c>
      <c r="D5" s="23" t="s">
        <v>32</v>
      </c>
      <c r="E5" s="23" t="s">
        <v>33</v>
      </c>
      <c r="F5" s="23" t="s">
        <v>34</v>
      </c>
    </row>
    <row r="6" spans="1:14" ht="3.75" customHeight="1">
      <c r="B6" s="24"/>
      <c r="C6" s="14"/>
      <c r="D6" s="23"/>
      <c r="E6" s="18"/>
      <c r="F6" s="24"/>
      <c r="G6" s="14"/>
      <c r="H6" s="14"/>
    </row>
    <row r="7" spans="1:14" ht="12.75" customHeight="1">
      <c r="B7" s="18" t="s">
        <v>0</v>
      </c>
      <c r="C7" s="18" t="s">
        <v>30</v>
      </c>
      <c r="D7" s="18"/>
      <c r="E7" s="18"/>
      <c r="F7" s="18" t="s">
        <v>3</v>
      </c>
      <c r="G7" s="18" t="s">
        <v>4</v>
      </c>
      <c r="H7" s="2" t="s">
        <v>5</v>
      </c>
    </row>
    <row r="8" spans="1:14" ht="12.75" customHeight="1">
      <c r="B8" s="18" t="s">
        <v>1</v>
      </c>
      <c r="C8" s="19" t="s">
        <v>2</v>
      </c>
      <c r="D8" s="18"/>
      <c r="E8" s="18"/>
      <c r="F8" s="18" t="s">
        <v>54</v>
      </c>
      <c r="G8" s="18"/>
    </row>
    <row r="9" spans="1:14" ht="12.75" customHeight="1">
      <c r="B9" s="18"/>
      <c r="C9" s="18" t="s">
        <v>35</v>
      </c>
      <c r="D9" s="18"/>
      <c r="E9" s="18"/>
      <c r="F9" s="18" t="s">
        <v>55</v>
      </c>
      <c r="G9" s="18"/>
    </row>
    <row r="10" spans="1:14" ht="3.75" customHeight="1">
      <c r="A10" s="15"/>
      <c r="B10" s="20"/>
      <c r="C10" s="20"/>
      <c r="D10" s="21"/>
      <c r="E10" s="21"/>
      <c r="F10" s="21"/>
      <c r="G10" s="21"/>
      <c r="H10" s="16"/>
    </row>
    <row r="11" spans="1:14" ht="3.75" customHeight="1">
      <c r="D11" s="3"/>
      <c r="E11" s="3"/>
      <c r="F11" s="3"/>
      <c r="G11" s="3"/>
      <c r="H11" s="3"/>
    </row>
    <row r="12" spans="1:14" ht="12.75" customHeight="1">
      <c r="A12" s="9" t="s">
        <v>27</v>
      </c>
      <c r="B12" s="26">
        <v>13935</v>
      </c>
      <c r="C12" s="26">
        <v>4846</v>
      </c>
      <c r="D12" s="26">
        <v>3468</v>
      </c>
      <c r="E12" s="26">
        <v>1658</v>
      </c>
      <c r="F12" s="25">
        <v>193.2989154453532</v>
      </c>
      <c r="G12" s="25">
        <v>48.106253230318259</v>
      </c>
      <c r="H12" s="25">
        <v>22.998894998808439</v>
      </c>
      <c r="I12" s="29"/>
      <c r="J12" s="29"/>
      <c r="K12" s="29"/>
      <c r="L12" s="29"/>
      <c r="M12" s="29"/>
      <c r="N12" s="29"/>
    </row>
    <row r="13" spans="1:14" ht="12.75" customHeight="1">
      <c r="A13" s="10"/>
      <c r="B13" s="27"/>
      <c r="C13" s="27"/>
      <c r="D13" s="27"/>
      <c r="E13" s="27"/>
      <c r="F13" s="4"/>
      <c r="G13" s="4"/>
      <c r="H13" s="4"/>
      <c r="I13" s="29"/>
      <c r="J13" s="29"/>
      <c r="K13" s="29"/>
      <c r="L13" s="29"/>
      <c r="M13" s="29"/>
      <c r="N13" s="29"/>
    </row>
    <row r="14" spans="1:14" ht="12.75" customHeight="1">
      <c r="A14" s="9" t="s">
        <v>36</v>
      </c>
      <c r="B14" s="26">
        <v>3263</v>
      </c>
      <c r="C14" s="26">
        <v>949</v>
      </c>
      <c r="D14" s="26">
        <v>677</v>
      </c>
      <c r="E14" s="26">
        <v>508</v>
      </c>
      <c r="F14" s="25">
        <v>249.07008998735182</v>
      </c>
      <c r="G14" s="25">
        <v>51.676509629616056</v>
      </c>
      <c r="H14" s="25">
        <v>38.776465128279106</v>
      </c>
      <c r="I14" s="29"/>
      <c r="J14" s="29"/>
      <c r="K14" s="29"/>
      <c r="L14" s="29"/>
      <c r="M14" s="29"/>
      <c r="N14" s="29"/>
    </row>
    <row r="15" spans="1:14" ht="12.75" customHeight="1">
      <c r="A15" s="1" t="s">
        <v>39</v>
      </c>
      <c r="B15" s="27">
        <v>1493</v>
      </c>
      <c r="C15" s="27">
        <v>493</v>
      </c>
      <c r="D15" s="27">
        <v>334</v>
      </c>
      <c r="E15" s="27">
        <v>235</v>
      </c>
      <c r="F15" s="4">
        <v>237.54934359690756</v>
      </c>
      <c r="G15" s="4">
        <v>53.142317991538597</v>
      </c>
      <c r="H15" s="4">
        <v>37.390553077878955</v>
      </c>
      <c r="I15" s="29"/>
      <c r="J15" s="29"/>
      <c r="K15" s="29"/>
      <c r="L15" s="29"/>
      <c r="M15" s="29"/>
      <c r="N15" s="29"/>
    </row>
    <row r="16" spans="1:14" ht="12.75" customHeight="1">
      <c r="A16" s="1" t="s">
        <v>38</v>
      </c>
      <c r="B16" s="27">
        <v>459</v>
      </c>
      <c r="C16" s="27">
        <v>184</v>
      </c>
      <c r="D16" s="27">
        <v>105</v>
      </c>
      <c r="E16" s="27">
        <v>105</v>
      </c>
      <c r="F16" s="4">
        <v>168.42553316405161</v>
      </c>
      <c r="G16" s="4">
        <v>38.52871673687455</v>
      </c>
      <c r="H16" s="4">
        <v>38.52871673687455</v>
      </c>
      <c r="I16" s="29"/>
      <c r="J16" s="29"/>
      <c r="K16" s="29"/>
      <c r="L16" s="29"/>
      <c r="M16" s="29"/>
      <c r="N16" s="29"/>
    </row>
    <row r="17" spans="1:14" ht="12.75" customHeight="1">
      <c r="A17" s="1" t="s">
        <v>37</v>
      </c>
      <c r="B17" s="27">
        <v>1311</v>
      </c>
      <c r="C17" s="27">
        <v>272</v>
      </c>
      <c r="D17" s="27">
        <v>238</v>
      </c>
      <c r="E17" s="27">
        <v>168</v>
      </c>
      <c r="F17" s="4">
        <v>320.50028358530051</v>
      </c>
      <c r="G17" s="4">
        <v>58.18388062036729</v>
      </c>
      <c r="H17" s="4">
        <v>41.070974555553384</v>
      </c>
      <c r="I17" s="29"/>
      <c r="J17" s="29"/>
      <c r="K17" s="29"/>
      <c r="L17" s="29"/>
      <c r="M17" s="29"/>
      <c r="N17" s="29"/>
    </row>
    <row r="18" spans="1:14" ht="12.75" customHeight="1">
      <c r="B18" s="27"/>
      <c r="C18" s="27"/>
      <c r="D18" s="27"/>
      <c r="E18" s="27"/>
      <c r="F18" s="4"/>
      <c r="G18" s="4"/>
      <c r="H18" s="4"/>
      <c r="I18" s="29"/>
      <c r="J18" s="29"/>
      <c r="K18" s="29"/>
      <c r="L18" s="29"/>
      <c r="M18" s="29"/>
      <c r="N18" s="29"/>
    </row>
    <row r="19" spans="1:14" ht="12.75" customHeight="1">
      <c r="A19" s="9" t="s">
        <v>6</v>
      </c>
      <c r="B19" s="26">
        <v>3032</v>
      </c>
      <c r="C19" s="26">
        <v>1082</v>
      </c>
      <c r="D19" s="26">
        <v>799</v>
      </c>
      <c r="E19" s="26">
        <v>344</v>
      </c>
      <c r="F19" s="25">
        <v>182.30005916334375</v>
      </c>
      <c r="G19" s="25">
        <v>48.040154113295401</v>
      </c>
      <c r="H19" s="25">
        <v>20.683120168928181</v>
      </c>
      <c r="I19" s="29"/>
      <c r="J19" s="29"/>
      <c r="K19" s="29"/>
      <c r="L19" s="29"/>
      <c r="M19" s="29"/>
      <c r="N19" s="29"/>
    </row>
    <row r="20" spans="1:14" ht="12.75" customHeight="1">
      <c r="A20" s="1" t="s">
        <v>7</v>
      </c>
      <c r="B20" s="27">
        <v>1890</v>
      </c>
      <c r="C20" s="27">
        <v>641</v>
      </c>
      <c r="D20" s="27">
        <v>512</v>
      </c>
      <c r="E20" s="27">
        <v>172</v>
      </c>
      <c r="F20" s="4">
        <v>198.81991439172151</v>
      </c>
      <c r="G20" s="4">
        <v>53.860209612995455</v>
      </c>
      <c r="H20" s="4">
        <v>18.093664166865661</v>
      </c>
      <c r="I20" s="29"/>
      <c r="J20" s="29"/>
      <c r="K20" s="29"/>
      <c r="L20" s="29"/>
      <c r="M20" s="29"/>
      <c r="N20" s="29"/>
    </row>
    <row r="21" spans="1:14" ht="12.75" customHeight="1">
      <c r="A21" s="1" t="s">
        <v>40</v>
      </c>
      <c r="B21" s="27">
        <v>338</v>
      </c>
      <c r="C21" s="27">
        <v>117</v>
      </c>
      <c r="D21" s="27">
        <v>85</v>
      </c>
      <c r="E21" s="27">
        <v>73</v>
      </c>
      <c r="F21" s="4">
        <v>142.53544409489993</v>
      </c>
      <c r="G21" s="4">
        <v>35.844712272386076</v>
      </c>
      <c r="H21" s="4">
        <v>30.78428230451981</v>
      </c>
      <c r="I21" s="29"/>
      <c r="J21" s="29"/>
      <c r="K21" s="29"/>
      <c r="L21" s="29"/>
      <c r="M21" s="29"/>
      <c r="N21" s="29"/>
    </row>
    <row r="22" spans="1:14" ht="12.75" customHeight="1">
      <c r="A22" s="1" t="s">
        <v>9</v>
      </c>
      <c r="B22" s="27">
        <v>370</v>
      </c>
      <c r="C22" s="27">
        <v>157</v>
      </c>
      <c r="D22" s="27">
        <v>105</v>
      </c>
      <c r="E22" s="27">
        <v>28</v>
      </c>
      <c r="F22" s="4">
        <v>152.77072417452197</v>
      </c>
      <c r="G22" s="4">
        <v>43.353854157634615</v>
      </c>
      <c r="H22" s="4">
        <v>11.561027775369229</v>
      </c>
      <c r="I22" s="29"/>
      <c r="J22" s="29"/>
      <c r="K22" s="29"/>
      <c r="L22" s="29"/>
      <c r="M22" s="29"/>
      <c r="N22" s="29"/>
    </row>
    <row r="23" spans="1:14" ht="12.75" customHeight="1">
      <c r="A23" s="1" t="s">
        <v>41</v>
      </c>
      <c r="B23" s="27">
        <v>334</v>
      </c>
      <c r="C23" s="27">
        <v>129</v>
      </c>
      <c r="D23" s="27">
        <v>80</v>
      </c>
      <c r="E23" s="27">
        <v>54</v>
      </c>
      <c r="F23" s="4">
        <v>201.09336993955156</v>
      </c>
      <c r="G23" s="4">
        <v>48.16607663222792</v>
      </c>
      <c r="H23" s="4">
        <v>32.512101726753848</v>
      </c>
      <c r="I23" s="29"/>
      <c r="J23" s="29"/>
      <c r="K23" s="29"/>
      <c r="L23" s="29"/>
      <c r="M23" s="29"/>
      <c r="N23" s="29"/>
    </row>
    <row r="24" spans="1:14" ht="12.75" customHeight="1">
      <c r="A24" s="11" t="s">
        <v>8</v>
      </c>
      <c r="B24" s="27">
        <v>100</v>
      </c>
      <c r="C24" s="27">
        <v>38</v>
      </c>
      <c r="D24" s="27">
        <v>17</v>
      </c>
      <c r="E24" s="27">
        <v>17</v>
      </c>
      <c r="F24" s="4">
        <v>148.88928592698468</v>
      </c>
      <c r="G24" s="4">
        <v>25.311178607587397</v>
      </c>
      <c r="H24" s="4">
        <v>25.311178607587397</v>
      </c>
      <c r="I24" s="29"/>
      <c r="J24" s="29"/>
      <c r="K24" s="29"/>
      <c r="L24" s="29"/>
      <c r="M24" s="29"/>
      <c r="N24" s="29"/>
    </row>
    <row r="25" spans="1:14" ht="12.75" customHeight="1">
      <c r="B25" s="27"/>
      <c r="C25" s="27"/>
      <c r="D25" s="27"/>
      <c r="E25" s="27"/>
      <c r="F25" s="4"/>
      <c r="G25" s="4"/>
      <c r="H25" s="4"/>
      <c r="I25" s="29"/>
      <c r="J25" s="29"/>
      <c r="K25" s="29"/>
      <c r="L25" s="29"/>
      <c r="M25" s="29"/>
      <c r="N25" s="29"/>
    </row>
    <row r="26" spans="1:14" ht="12.75" customHeight="1">
      <c r="A26" s="9" t="s">
        <v>10</v>
      </c>
      <c r="B26" s="26">
        <v>1910</v>
      </c>
      <c r="C26" s="26">
        <v>585</v>
      </c>
      <c r="D26" s="26">
        <v>488</v>
      </c>
      <c r="E26" s="26">
        <v>214</v>
      </c>
      <c r="F26" s="25">
        <v>193.30907692385546</v>
      </c>
      <c r="G26" s="25">
        <v>49.389963109341082</v>
      </c>
      <c r="H26" s="25">
        <v>21.658713330735637</v>
      </c>
      <c r="I26" s="29"/>
      <c r="J26" s="29"/>
      <c r="K26" s="29"/>
      <c r="L26" s="29"/>
      <c r="M26" s="29"/>
      <c r="N26" s="29"/>
    </row>
    <row r="27" spans="1:14" ht="12.75" customHeight="1">
      <c r="A27" s="1" t="s">
        <v>13</v>
      </c>
      <c r="B27" s="27">
        <v>679</v>
      </c>
      <c r="C27" s="27">
        <v>132</v>
      </c>
      <c r="D27" s="27">
        <v>152</v>
      </c>
      <c r="E27" s="27">
        <v>70</v>
      </c>
      <c r="F27" s="4">
        <v>356.22475211164152</v>
      </c>
      <c r="G27" s="4">
        <v>79.743979854152457</v>
      </c>
      <c r="H27" s="4">
        <v>36.72420124862284</v>
      </c>
      <c r="I27" s="29"/>
      <c r="J27" s="29"/>
      <c r="K27" s="29"/>
      <c r="L27" s="29"/>
      <c r="M27" s="29"/>
      <c r="N27" s="29"/>
    </row>
    <row r="28" spans="1:14" ht="12.75" customHeight="1">
      <c r="A28" s="1" t="s">
        <v>12</v>
      </c>
      <c r="B28" s="27">
        <v>479</v>
      </c>
      <c r="C28" s="27">
        <v>167</v>
      </c>
      <c r="D28" s="27">
        <v>127</v>
      </c>
      <c r="E28" s="27">
        <v>36</v>
      </c>
      <c r="F28" s="4">
        <v>186.38132295719845</v>
      </c>
      <c r="G28" s="4">
        <v>49.416342412451364</v>
      </c>
      <c r="H28" s="4">
        <v>14.007782101167315</v>
      </c>
      <c r="I28" s="29"/>
      <c r="J28" s="29"/>
      <c r="K28" s="29"/>
      <c r="L28" s="29"/>
      <c r="M28" s="29"/>
      <c r="N28" s="29"/>
    </row>
    <row r="29" spans="1:14" ht="12.75" customHeight="1">
      <c r="A29" s="1" t="s">
        <v>11</v>
      </c>
      <c r="B29" s="27">
        <v>752</v>
      </c>
      <c r="C29" s="27">
        <v>286</v>
      </c>
      <c r="D29" s="27">
        <v>209</v>
      </c>
      <c r="E29" s="27">
        <v>108</v>
      </c>
      <c r="F29" s="4">
        <v>139.14459380695536</v>
      </c>
      <c r="G29" s="4">
        <v>38.67183524687988</v>
      </c>
      <c r="H29" s="4">
        <v>19.98353208929678</v>
      </c>
      <c r="I29" s="29"/>
      <c r="J29" s="29"/>
      <c r="K29" s="29"/>
      <c r="L29" s="29"/>
      <c r="M29" s="29"/>
      <c r="N29" s="29"/>
    </row>
    <row r="30" spans="1:14" ht="12.75" customHeight="1">
      <c r="B30" s="27"/>
      <c r="C30" s="27"/>
      <c r="D30" s="27"/>
      <c r="E30" s="27"/>
      <c r="F30" s="4"/>
      <c r="G30" s="4"/>
      <c r="H30" s="4"/>
      <c r="I30" s="29"/>
      <c r="J30" s="29"/>
      <c r="K30" s="29"/>
      <c r="L30" s="29"/>
      <c r="M30" s="29"/>
      <c r="N30" s="29"/>
    </row>
    <row r="31" spans="1:14" ht="12.75" customHeight="1">
      <c r="A31" s="9" t="s">
        <v>14</v>
      </c>
      <c r="B31" s="26">
        <v>2678</v>
      </c>
      <c r="C31" s="26">
        <v>913</v>
      </c>
      <c r="D31" s="26">
        <v>651</v>
      </c>
      <c r="E31" s="26">
        <v>224</v>
      </c>
      <c r="F31" s="25">
        <v>219.11128202191111</v>
      </c>
      <c r="G31" s="25">
        <v>53.264169005326416</v>
      </c>
      <c r="H31" s="25">
        <v>18.327456001832743</v>
      </c>
      <c r="I31" s="29"/>
      <c r="J31" s="29"/>
      <c r="K31" s="29"/>
      <c r="L31" s="29"/>
      <c r="M31" s="29"/>
      <c r="N31" s="29"/>
    </row>
    <row r="32" spans="1:14" ht="12.75" customHeight="1">
      <c r="B32" s="27"/>
      <c r="C32" s="27"/>
      <c r="D32" s="27"/>
      <c r="E32" s="27"/>
      <c r="F32" s="4"/>
      <c r="G32" s="4"/>
      <c r="H32" s="4"/>
      <c r="I32" s="29"/>
      <c r="J32" s="29"/>
      <c r="K32" s="29"/>
      <c r="L32" s="29"/>
      <c r="M32" s="29"/>
      <c r="N32" s="29"/>
    </row>
    <row r="33" spans="1:14" ht="12.75" customHeight="1">
      <c r="A33" s="9" t="s">
        <v>15</v>
      </c>
      <c r="B33" s="26">
        <v>1566</v>
      </c>
      <c r="C33" s="26">
        <v>730</v>
      </c>
      <c r="D33" s="26">
        <v>379</v>
      </c>
      <c r="E33" s="26">
        <v>131</v>
      </c>
      <c r="F33" s="25">
        <v>150.33061215086053</v>
      </c>
      <c r="G33" s="25">
        <v>36.382696044173777</v>
      </c>
      <c r="H33" s="25">
        <v>12.575549292313363</v>
      </c>
      <c r="I33" s="29"/>
      <c r="J33" s="29"/>
      <c r="K33" s="29"/>
      <c r="L33" s="29"/>
      <c r="M33" s="29"/>
      <c r="N33" s="29"/>
    </row>
    <row r="34" spans="1:14" ht="12.75" customHeight="1">
      <c r="A34" s="1" t="s">
        <v>16</v>
      </c>
      <c r="B34" s="27">
        <v>48</v>
      </c>
      <c r="C34" s="27">
        <v>26</v>
      </c>
      <c r="D34" s="27">
        <v>14</v>
      </c>
      <c r="E34" s="27">
        <v>3</v>
      </c>
      <c r="F34" s="4">
        <v>125.6314287957704</v>
      </c>
      <c r="G34" s="4">
        <v>36.642500065433033</v>
      </c>
      <c r="H34" s="4">
        <v>7.8519642997356502</v>
      </c>
      <c r="I34" s="29"/>
      <c r="J34" s="29"/>
      <c r="K34" s="29"/>
      <c r="L34" s="29"/>
      <c r="M34" s="29"/>
      <c r="N34" s="29"/>
    </row>
    <row r="35" spans="1:14" ht="12.75" customHeight="1">
      <c r="A35" s="1" t="s">
        <v>18</v>
      </c>
      <c r="B35" s="27">
        <v>136</v>
      </c>
      <c r="C35" s="27">
        <v>56</v>
      </c>
      <c r="D35" s="27">
        <v>29</v>
      </c>
      <c r="E35" s="27">
        <v>14</v>
      </c>
      <c r="F35" s="4">
        <v>186.67984406742437</v>
      </c>
      <c r="G35" s="4">
        <v>39.806731455553724</v>
      </c>
      <c r="H35" s="4">
        <v>19.217042771646625</v>
      </c>
      <c r="I35" s="29"/>
      <c r="J35" s="29"/>
      <c r="K35" s="29"/>
      <c r="L35" s="29"/>
      <c r="M35" s="29"/>
      <c r="N35" s="29"/>
    </row>
    <row r="36" spans="1:14" ht="12.75" customHeight="1">
      <c r="A36" s="1" t="s">
        <v>57</v>
      </c>
      <c r="B36" s="27">
        <v>81</v>
      </c>
      <c r="C36" s="27">
        <v>45</v>
      </c>
      <c r="D36" s="27">
        <v>22</v>
      </c>
      <c r="E36" s="27">
        <v>5</v>
      </c>
      <c r="F36" s="4">
        <v>152.35014200537927</v>
      </c>
      <c r="G36" s="4">
        <v>41.379050915041283</v>
      </c>
      <c r="H36" s="4">
        <v>9.4043297534184731</v>
      </c>
      <c r="I36" s="29"/>
      <c r="J36" s="29"/>
      <c r="K36" s="29"/>
      <c r="L36" s="29"/>
      <c r="M36" s="29"/>
      <c r="N36" s="29"/>
    </row>
    <row r="37" spans="1:14" ht="12.75" customHeight="1">
      <c r="A37" s="1" t="s">
        <v>58</v>
      </c>
      <c r="B37" s="27">
        <v>16</v>
      </c>
      <c r="C37" s="27">
        <v>8</v>
      </c>
      <c r="D37" s="27">
        <v>6</v>
      </c>
      <c r="E37" s="27">
        <v>1</v>
      </c>
      <c r="F37" s="4">
        <v>109.1181886380686</v>
      </c>
      <c r="G37" s="4">
        <v>40.919320739275726</v>
      </c>
      <c r="H37" s="4">
        <v>6.8198867898792876</v>
      </c>
      <c r="I37" s="29"/>
      <c r="J37" s="29"/>
      <c r="K37" s="29"/>
      <c r="L37" s="29"/>
      <c r="M37" s="29"/>
      <c r="N37" s="29"/>
    </row>
    <row r="38" spans="1:14" ht="12.75" customHeight="1">
      <c r="A38" s="1" t="s">
        <v>59</v>
      </c>
      <c r="B38" s="27">
        <v>688</v>
      </c>
      <c r="C38" s="27">
        <v>307</v>
      </c>
      <c r="D38" s="27">
        <v>170</v>
      </c>
      <c r="E38" s="27">
        <v>49</v>
      </c>
      <c r="F38" s="4">
        <v>153.68463377041124</v>
      </c>
      <c r="G38" s="4">
        <v>37.974400786293472</v>
      </c>
      <c r="H38" s="4">
        <v>10.945562579578707</v>
      </c>
      <c r="I38" s="29"/>
      <c r="J38" s="29"/>
      <c r="K38" s="29"/>
      <c r="L38" s="29"/>
      <c r="M38" s="29"/>
      <c r="N38" s="29"/>
    </row>
    <row r="39" spans="1:14" ht="12.75" customHeight="1">
      <c r="A39" s="1" t="s">
        <v>17</v>
      </c>
      <c r="B39" s="27">
        <v>311</v>
      </c>
      <c r="C39" s="27">
        <v>139</v>
      </c>
      <c r="D39" s="27">
        <v>76</v>
      </c>
      <c r="E39" s="27">
        <v>36</v>
      </c>
      <c r="F39" s="4">
        <v>165.33934438431029</v>
      </c>
      <c r="G39" s="4">
        <v>40.404470010313773</v>
      </c>
      <c r="H39" s="4">
        <v>19.138959478569681</v>
      </c>
      <c r="I39" s="29"/>
      <c r="J39" s="29"/>
      <c r="K39" s="29"/>
      <c r="L39" s="29"/>
      <c r="M39" s="29"/>
      <c r="N39" s="29"/>
    </row>
    <row r="40" spans="1:14" ht="12.75" customHeight="1">
      <c r="A40" s="1" t="s">
        <v>19</v>
      </c>
      <c r="B40" s="27">
        <v>286</v>
      </c>
      <c r="C40" s="27">
        <v>149</v>
      </c>
      <c r="D40" s="27">
        <v>62</v>
      </c>
      <c r="E40" s="27">
        <v>23</v>
      </c>
      <c r="F40" s="4">
        <v>125.96510854580769</v>
      </c>
      <c r="G40" s="4">
        <v>27.307121433007264</v>
      </c>
      <c r="H40" s="4">
        <v>10.130061176760758</v>
      </c>
      <c r="I40" s="29"/>
      <c r="J40" s="29"/>
      <c r="K40" s="29"/>
      <c r="L40" s="29"/>
      <c r="M40" s="29"/>
      <c r="N40" s="29"/>
    </row>
    <row r="41" spans="1:14" ht="12.75" customHeight="1">
      <c r="B41" s="27"/>
      <c r="C41" s="27"/>
      <c r="D41" s="27"/>
      <c r="E41" s="27"/>
      <c r="F41" s="4"/>
      <c r="G41" s="4"/>
      <c r="H41" s="4"/>
      <c r="I41" s="29"/>
      <c r="J41" s="29"/>
      <c r="K41" s="29"/>
      <c r="L41" s="29"/>
      <c r="M41" s="29"/>
      <c r="N41" s="29"/>
    </row>
    <row r="42" spans="1:14" ht="12.75" customHeight="1">
      <c r="A42" s="9" t="s">
        <v>20</v>
      </c>
      <c r="B42" s="26">
        <v>915</v>
      </c>
      <c r="C42" s="26">
        <v>395</v>
      </c>
      <c r="D42" s="26">
        <v>295</v>
      </c>
      <c r="E42" s="26">
        <v>65</v>
      </c>
      <c r="F42" s="25">
        <v>135.48710947506518</v>
      </c>
      <c r="G42" s="25">
        <v>43.681636388135772</v>
      </c>
      <c r="H42" s="25">
        <v>9.6247673397587299</v>
      </c>
      <c r="I42" s="29"/>
      <c r="J42" s="29"/>
      <c r="K42" s="29"/>
      <c r="L42" s="29"/>
      <c r="M42" s="29"/>
      <c r="N42" s="29"/>
    </row>
    <row r="43" spans="1:14" ht="12.75" customHeight="1">
      <c r="A43" s="1" t="s">
        <v>21</v>
      </c>
      <c r="B43" s="27">
        <v>488</v>
      </c>
      <c r="C43" s="27">
        <v>204</v>
      </c>
      <c r="D43" s="27">
        <v>157</v>
      </c>
      <c r="E43" s="27">
        <v>35</v>
      </c>
      <c r="F43" s="4">
        <v>141.45460553586076</v>
      </c>
      <c r="G43" s="4">
        <v>45.508961207233895</v>
      </c>
      <c r="H43" s="4">
        <v>10.145309823268702</v>
      </c>
      <c r="I43" s="29"/>
      <c r="J43" s="29"/>
      <c r="K43" s="29"/>
      <c r="L43" s="29"/>
      <c r="M43" s="29"/>
      <c r="N43" s="29"/>
    </row>
    <row r="44" spans="1:14" ht="12.75" customHeight="1">
      <c r="A44" s="1" t="s">
        <v>25</v>
      </c>
      <c r="B44" s="27">
        <v>45</v>
      </c>
      <c r="C44" s="27">
        <v>22</v>
      </c>
      <c r="D44" s="27">
        <v>9</v>
      </c>
      <c r="E44" s="27">
        <v>2</v>
      </c>
      <c r="F44" s="4">
        <v>130.78733978550878</v>
      </c>
      <c r="G44" s="4">
        <v>26.157467957101755</v>
      </c>
      <c r="H44" s="4">
        <v>5.812770657133723</v>
      </c>
      <c r="I44" s="29"/>
      <c r="J44" s="29"/>
      <c r="K44" s="29"/>
      <c r="L44" s="29"/>
      <c r="M44" s="29"/>
      <c r="N44" s="29"/>
    </row>
    <row r="45" spans="1:14" ht="12.75" customHeight="1">
      <c r="A45" s="1" t="s">
        <v>24</v>
      </c>
      <c r="B45" s="27">
        <v>148</v>
      </c>
      <c r="C45" s="27">
        <v>72</v>
      </c>
      <c r="D45" s="27">
        <v>53</v>
      </c>
      <c r="E45" s="27">
        <v>11</v>
      </c>
      <c r="F45" s="4">
        <v>115.23966736225745</v>
      </c>
      <c r="G45" s="4">
        <v>41.268259258105708</v>
      </c>
      <c r="H45" s="4">
        <v>8.5651104120596759</v>
      </c>
      <c r="I45" s="29"/>
      <c r="J45" s="29"/>
      <c r="K45" s="29"/>
      <c r="L45" s="29"/>
      <c r="M45" s="29"/>
      <c r="N45" s="29"/>
    </row>
    <row r="46" spans="1:14" ht="12.75" customHeight="1">
      <c r="A46" s="1" t="s">
        <v>23</v>
      </c>
      <c r="B46" s="27">
        <v>32</v>
      </c>
      <c r="C46" s="27">
        <v>19</v>
      </c>
      <c r="D46" s="27">
        <v>11</v>
      </c>
      <c r="E46" s="27">
        <v>2</v>
      </c>
      <c r="F46" s="4">
        <v>99.474649507289641</v>
      </c>
      <c r="G46" s="4">
        <v>34.194410768130815</v>
      </c>
      <c r="H46" s="4">
        <v>6.2171655942056026</v>
      </c>
      <c r="I46" s="29"/>
      <c r="J46" s="29"/>
      <c r="K46" s="29"/>
      <c r="L46" s="29"/>
      <c r="M46" s="29"/>
      <c r="N46" s="29"/>
    </row>
    <row r="47" spans="1:14" ht="12.75" customHeight="1">
      <c r="A47" s="1" t="s">
        <v>22</v>
      </c>
      <c r="B47" s="27">
        <v>39</v>
      </c>
      <c r="C47" s="27">
        <v>17</v>
      </c>
      <c r="D47" s="27">
        <v>18</v>
      </c>
      <c r="E47" s="27">
        <v>2</v>
      </c>
      <c r="F47" s="4">
        <v>105.77992351297839</v>
      </c>
      <c r="G47" s="4">
        <v>48.821503159836176</v>
      </c>
      <c r="H47" s="4">
        <v>5.4246114622040196</v>
      </c>
      <c r="I47" s="29"/>
      <c r="J47" s="29"/>
      <c r="K47" s="29"/>
      <c r="L47" s="29"/>
      <c r="M47" s="29"/>
      <c r="N47" s="29"/>
    </row>
    <row r="48" spans="1:14" ht="12.75" customHeight="1">
      <c r="A48" s="1" t="s">
        <v>26</v>
      </c>
      <c r="B48" s="27">
        <v>163</v>
      </c>
      <c r="C48" s="27">
        <v>61</v>
      </c>
      <c r="D48" s="27">
        <v>47</v>
      </c>
      <c r="E48" s="27">
        <v>13</v>
      </c>
      <c r="F48" s="4">
        <v>165.51416009179437</v>
      </c>
      <c r="G48" s="4">
        <v>47.724941866959114</v>
      </c>
      <c r="H48" s="4">
        <v>13.200515835541882</v>
      </c>
      <c r="I48" s="29"/>
      <c r="J48" s="29"/>
      <c r="K48" s="29"/>
      <c r="L48" s="29"/>
      <c r="M48" s="29"/>
      <c r="N48" s="29"/>
    </row>
    <row r="49" spans="1:14" ht="12.75" customHeight="1">
      <c r="B49" s="27"/>
      <c r="C49" s="27"/>
      <c r="D49" s="27"/>
      <c r="E49" s="27"/>
      <c r="F49" s="4"/>
      <c r="G49" s="4"/>
      <c r="H49" s="4"/>
      <c r="I49" s="29"/>
      <c r="J49" s="29"/>
      <c r="K49" s="29"/>
      <c r="L49" s="29"/>
      <c r="M49" s="29"/>
      <c r="N49" s="29"/>
    </row>
    <row r="50" spans="1:14" ht="12.75" customHeight="1">
      <c r="A50" s="9" t="s">
        <v>42</v>
      </c>
      <c r="B50" s="26">
        <v>571</v>
      </c>
      <c r="C50" s="26">
        <v>192</v>
      </c>
      <c r="D50" s="26">
        <v>179</v>
      </c>
      <c r="E50" s="26">
        <v>172</v>
      </c>
      <c r="F50" s="25">
        <v>185.10894196137676</v>
      </c>
      <c r="G50" s="25">
        <v>58.028897742708303</v>
      </c>
      <c r="H50" s="25">
        <v>55.759611238803508</v>
      </c>
      <c r="I50" s="29"/>
      <c r="J50" s="29"/>
      <c r="K50" s="29"/>
      <c r="L50" s="29"/>
      <c r="M50" s="29"/>
      <c r="N50" s="29"/>
    </row>
    <row r="51" spans="1:14" ht="3.75" customHeight="1">
      <c r="A51" s="15"/>
      <c r="B51" s="17"/>
      <c r="C51" s="17"/>
      <c r="D51" s="17"/>
      <c r="E51" s="17"/>
      <c r="F51" s="17"/>
      <c r="G51" s="17"/>
      <c r="H51" s="17"/>
    </row>
    <row r="52" spans="1:14" ht="12.75" customHeight="1">
      <c r="A52" s="2" t="s">
        <v>65</v>
      </c>
      <c r="C52" s="1"/>
      <c r="H52" s="1"/>
    </row>
    <row r="53" spans="1:14" ht="12.75" customHeight="1">
      <c r="A53" s="28" t="s">
        <v>66</v>
      </c>
      <c r="C53" s="1"/>
      <c r="H53" s="1"/>
    </row>
    <row r="54" spans="1:14" ht="12.75" customHeight="1">
      <c r="A54" s="28" t="s">
        <v>29</v>
      </c>
      <c r="C54" s="1"/>
      <c r="H54" s="1"/>
    </row>
    <row r="55" spans="1:14" ht="12.75" customHeight="1">
      <c r="A55" s="2" t="s">
        <v>43</v>
      </c>
      <c r="C55" s="1"/>
      <c r="H55" s="1"/>
    </row>
    <row r="56" spans="1:14" ht="12.75" customHeight="1">
      <c r="A56" s="2" t="s">
        <v>64</v>
      </c>
      <c r="C56" s="1"/>
      <c r="H56" s="1"/>
    </row>
    <row r="57" spans="1:14" ht="12.75" customHeight="1">
      <c r="A57" s="28" t="s">
        <v>28</v>
      </c>
      <c r="C57" s="1"/>
      <c r="H57" s="1"/>
    </row>
    <row r="58" spans="1:14" ht="12.75" customHeight="1">
      <c r="A58" s="2" t="s">
        <v>44</v>
      </c>
      <c r="C58" s="1"/>
      <c r="H58" s="1"/>
    </row>
    <row r="59" spans="1:14" ht="12.75" customHeight="1">
      <c r="A59" s="2" t="s">
        <v>61</v>
      </c>
      <c r="C59" s="1"/>
      <c r="H59" s="1"/>
    </row>
    <row r="60" spans="1:14" ht="12.75" customHeight="1">
      <c r="A60" s="2"/>
      <c r="B60" s="4"/>
      <c r="C60" s="4"/>
      <c r="D60" s="4"/>
      <c r="E60" s="4"/>
      <c r="F60" s="4"/>
      <c r="G60" s="4"/>
      <c r="H60" s="4"/>
    </row>
    <row r="61" spans="1:14" ht="12.75" customHeight="1">
      <c r="A61" s="2" t="s">
        <v>56</v>
      </c>
      <c r="B61" s="4"/>
      <c r="C61" s="4"/>
      <c r="D61" s="4"/>
      <c r="E61" s="4"/>
      <c r="F61" s="4"/>
      <c r="G61" s="4"/>
      <c r="H61" s="4"/>
    </row>
    <row r="62" spans="1:14" ht="12.75" customHeight="1">
      <c r="A62" s="1" t="s">
        <v>63</v>
      </c>
      <c r="B62" s="4"/>
      <c r="C62" s="4"/>
      <c r="D62" s="4"/>
      <c r="E62" s="4"/>
      <c r="F62" s="4"/>
      <c r="G62" s="4"/>
      <c r="H62" s="4"/>
    </row>
    <row r="63" spans="1:14" ht="12.75" customHeight="1">
      <c r="A63" s="30" t="s">
        <v>74</v>
      </c>
      <c r="B63" s="4"/>
      <c r="C63" s="4"/>
      <c r="D63" s="4"/>
      <c r="E63" s="4"/>
      <c r="F63" s="4"/>
      <c r="G63" s="4"/>
      <c r="H63" s="4"/>
    </row>
    <row r="64" spans="1:14" ht="12.75" customHeight="1">
      <c r="B64" s="4"/>
      <c r="C64" s="4"/>
      <c r="D64" s="4"/>
      <c r="E64" s="4"/>
      <c r="F64" s="4"/>
      <c r="G64" s="4"/>
      <c r="H64" s="4"/>
    </row>
    <row r="65" spans="2:8" ht="12.75" customHeight="1">
      <c r="B65" s="4"/>
      <c r="C65" s="4"/>
      <c r="D65" s="4"/>
      <c r="E65" s="4"/>
      <c r="F65" s="4"/>
      <c r="G65" s="4"/>
      <c r="H65" s="4"/>
    </row>
    <row r="66" spans="2:8" ht="12.75" customHeight="1">
      <c r="B66" s="4"/>
      <c r="C66" s="4"/>
      <c r="D66" s="4"/>
      <c r="E66" s="4"/>
      <c r="F66" s="4"/>
      <c r="G66" s="4"/>
      <c r="H66" s="4"/>
    </row>
    <row r="67" spans="2:8" ht="12.75" customHeight="1">
      <c r="B67" s="4"/>
      <c r="C67" s="4"/>
      <c r="D67" s="4"/>
      <c r="E67" s="4"/>
      <c r="F67" s="4"/>
      <c r="G67" s="4"/>
      <c r="H67" s="4"/>
    </row>
    <row r="68" spans="2:8" ht="12.75" customHeight="1">
      <c r="B68" s="4"/>
      <c r="C68" s="4"/>
      <c r="D68" s="4"/>
      <c r="E68" s="4"/>
      <c r="F68" s="4"/>
      <c r="G68" s="4"/>
      <c r="H68" s="4"/>
    </row>
    <row r="69" spans="2:8" ht="12.75" customHeight="1">
      <c r="B69" s="4"/>
      <c r="C69" s="4"/>
      <c r="D69" s="4"/>
      <c r="E69" s="4"/>
      <c r="F69" s="4"/>
      <c r="G69" s="4"/>
      <c r="H69" s="4"/>
    </row>
    <row r="70" spans="2:8" ht="12.75" customHeight="1">
      <c r="B70" s="4"/>
      <c r="C70" s="4"/>
      <c r="D70" s="4"/>
      <c r="E70" s="4"/>
      <c r="F70" s="4"/>
      <c r="G70" s="4"/>
      <c r="H70" s="4"/>
    </row>
    <row r="71" spans="2:8" ht="12.75" customHeight="1">
      <c r="B71" s="4"/>
      <c r="C71" s="4"/>
      <c r="D71" s="4"/>
      <c r="E71" s="4"/>
      <c r="F71" s="4"/>
      <c r="G71" s="4"/>
      <c r="H71" s="4"/>
    </row>
    <row r="72" spans="2:8" ht="12.75" customHeight="1">
      <c r="B72" s="4"/>
      <c r="C72" s="4"/>
      <c r="D72" s="4"/>
      <c r="E72" s="4"/>
      <c r="F72" s="4"/>
      <c r="G72" s="4"/>
      <c r="H72" s="4"/>
    </row>
    <row r="73" spans="2:8" ht="12.75" customHeight="1">
      <c r="B73" s="4"/>
      <c r="C73" s="4"/>
      <c r="D73" s="4"/>
      <c r="E73" s="4"/>
      <c r="F73" s="4"/>
      <c r="G73" s="4"/>
      <c r="H73" s="4"/>
    </row>
    <row r="74" spans="2:8" ht="12.75" customHeight="1">
      <c r="B74" s="4"/>
      <c r="C74" s="4"/>
      <c r="D74" s="4"/>
      <c r="E74" s="4"/>
      <c r="F74" s="4"/>
      <c r="G74" s="4"/>
      <c r="H74" s="4"/>
    </row>
    <row r="75" spans="2:8" ht="12.75" customHeight="1">
      <c r="B75" s="4"/>
      <c r="C75" s="4"/>
      <c r="D75" s="4"/>
      <c r="E75" s="4"/>
      <c r="F75" s="4"/>
      <c r="G75" s="4"/>
      <c r="H75" s="4"/>
    </row>
    <row r="76" spans="2:8" ht="12.75" customHeight="1">
      <c r="B76" s="4"/>
      <c r="C76" s="4"/>
      <c r="D76" s="4"/>
      <c r="E76" s="4"/>
      <c r="F76" s="4"/>
      <c r="G76" s="4"/>
      <c r="H76" s="4"/>
    </row>
    <row r="77" spans="2:8" ht="12.75" customHeight="1">
      <c r="B77" s="4"/>
      <c r="C77" s="4"/>
      <c r="D77" s="4"/>
      <c r="E77" s="4"/>
      <c r="F77" s="4"/>
      <c r="G77" s="4"/>
      <c r="H77" s="4"/>
    </row>
    <row r="78" spans="2:8" ht="12.75" customHeight="1">
      <c r="B78" s="4"/>
      <c r="C78" s="4"/>
      <c r="D78" s="4"/>
      <c r="E78" s="4"/>
      <c r="F78" s="4"/>
      <c r="G78" s="4"/>
      <c r="H78" s="4"/>
    </row>
    <row r="79" spans="2:8" ht="12.75" customHeight="1">
      <c r="B79" s="4"/>
      <c r="C79" s="4"/>
      <c r="D79" s="4"/>
      <c r="E79" s="4"/>
      <c r="F79" s="4"/>
      <c r="G79" s="4"/>
      <c r="H79" s="4"/>
    </row>
    <row r="80" spans="2:8" ht="12.75" customHeight="1">
      <c r="B80" s="4"/>
      <c r="C80" s="4"/>
      <c r="D80" s="4"/>
      <c r="E80" s="4"/>
      <c r="F80" s="4"/>
      <c r="G80" s="4"/>
      <c r="H80" s="4"/>
    </row>
    <row r="81" spans="2:8" ht="12.75" customHeight="1">
      <c r="B81" s="4"/>
      <c r="C81" s="4"/>
      <c r="D81" s="4"/>
      <c r="E81" s="4"/>
      <c r="F81" s="4"/>
      <c r="G81" s="4"/>
      <c r="H81" s="4"/>
    </row>
    <row r="82" spans="2:8" ht="12.75" customHeight="1">
      <c r="B82" s="4"/>
      <c r="C82" s="4"/>
      <c r="D82" s="4"/>
      <c r="E82" s="4"/>
      <c r="F82" s="4"/>
      <c r="G82" s="4"/>
      <c r="H82" s="4"/>
    </row>
    <row r="83" spans="2:8" ht="12.75" customHeight="1">
      <c r="B83" s="4"/>
      <c r="C83" s="4"/>
      <c r="D83" s="4"/>
      <c r="E83" s="4"/>
      <c r="F83" s="4"/>
      <c r="G83" s="4"/>
      <c r="H83" s="4"/>
    </row>
    <row r="84" spans="2:8" ht="12.75" customHeight="1">
      <c r="B84" s="4"/>
      <c r="C84" s="4"/>
      <c r="D84" s="4"/>
      <c r="E84" s="4"/>
      <c r="F84" s="4"/>
      <c r="G84" s="4"/>
      <c r="H84" s="4"/>
    </row>
    <row r="85" spans="2:8" ht="12.75" customHeight="1">
      <c r="B85" s="4"/>
      <c r="C85" s="4"/>
      <c r="D85" s="4"/>
      <c r="E85" s="4"/>
      <c r="F85" s="4"/>
      <c r="G85" s="4"/>
      <c r="H85" s="4"/>
    </row>
    <row r="86" spans="2:8" ht="12.75" customHeight="1">
      <c r="B86" s="4"/>
      <c r="C86" s="4"/>
      <c r="D86" s="4"/>
      <c r="E86" s="4"/>
      <c r="F86" s="4"/>
      <c r="G86" s="4"/>
      <c r="H86" s="4"/>
    </row>
    <row r="87" spans="2:8" ht="12.75" customHeight="1">
      <c r="B87" s="4"/>
      <c r="C87" s="4"/>
      <c r="D87" s="4"/>
      <c r="E87" s="4"/>
      <c r="F87" s="4"/>
      <c r="G87" s="4"/>
      <c r="H87" s="4"/>
    </row>
    <row r="88" spans="2:8" ht="12.75" customHeight="1">
      <c r="B88" s="4"/>
      <c r="C88" s="4"/>
      <c r="D88" s="4"/>
      <c r="E88" s="4"/>
      <c r="F88" s="4"/>
      <c r="G88" s="4"/>
      <c r="H88" s="4"/>
    </row>
    <row r="89" spans="2:8" ht="12.75" customHeight="1">
      <c r="B89" s="4"/>
      <c r="C89" s="4"/>
      <c r="D89" s="4"/>
      <c r="E89" s="4"/>
      <c r="F89" s="4"/>
      <c r="G89" s="4"/>
      <c r="H89" s="4"/>
    </row>
    <row r="90" spans="2:8" ht="12.75" customHeight="1">
      <c r="B90" s="4"/>
      <c r="C90" s="4"/>
      <c r="D90" s="4"/>
      <c r="E90" s="4"/>
      <c r="F90" s="4"/>
      <c r="G90" s="4"/>
      <c r="H90" s="4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0"/>
  <sheetViews>
    <sheetView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11.5" defaultRowHeight="12.75" customHeight="1" x14ac:dyDescent="0"/>
  <cols>
    <col min="1" max="1" width="21.83203125" style="1" customWidth="1"/>
    <col min="2" max="2" width="9.83203125" style="2" customWidth="1"/>
    <col min="3" max="3" width="9.5" style="2" customWidth="1"/>
    <col min="4" max="4" width="10.83203125" style="2" customWidth="1"/>
    <col min="5" max="5" width="11.5" style="2" customWidth="1"/>
    <col min="6" max="8" width="9" style="2" customWidth="1"/>
    <col min="9" max="11" width="5.1640625" style="1" customWidth="1"/>
    <col min="12" max="14" width="5.5" style="1" customWidth="1"/>
    <col min="15" max="16384" width="11.5" style="1"/>
  </cols>
  <sheetData>
    <row r="1" spans="1:14" s="5" customFormat="1" ht="12.75" customHeight="1">
      <c r="A1" s="7" t="s">
        <v>62</v>
      </c>
      <c r="B1" s="6"/>
      <c r="C1" s="6"/>
      <c r="D1" s="6"/>
      <c r="E1" s="6"/>
      <c r="H1" s="8" t="s">
        <v>80</v>
      </c>
    </row>
    <row r="2" spans="1:14" s="5" customFormat="1" ht="12.75" customHeight="1">
      <c r="A2" s="6">
        <v>1999</v>
      </c>
      <c r="B2" s="6"/>
      <c r="C2" s="6"/>
      <c r="D2" s="6"/>
      <c r="E2" s="6"/>
      <c r="H2" s="6"/>
    </row>
    <row r="3" spans="1:14" s="5" customFormat="1" ht="3.75" customHeight="1">
      <c r="A3" s="12"/>
      <c r="B3" s="13"/>
      <c r="C3" s="13"/>
      <c r="D3" s="13"/>
      <c r="E3" s="13"/>
      <c r="F3" s="13"/>
      <c r="G3" s="13"/>
      <c r="H3" s="13"/>
    </row>
    <row r="4" spans="1:14" ht="3.75" customHeight="1">
      <c r="A4" s="2"/>
      <c r="B4" s="22"/>
      <c r="D4" s="22"/>
      <c r="E4" s="22"/>
      <c r="F4" s="22"/>
    </row>
    <row r="5" spans="1:14" ht="12.75" customHeight="1">
      <c r="B5" s="23" t="s">
        <v>31</v>
      </c>
      <c r="D5" s="23" t="s">
        <v>32</v>
      </c>
      <c r="E5" s="23" t="s">
        <v>33</v>
      </c>
      <c r="F5" s="23" t="s">
        <v>34</v>
      </c>
    </row>
    <row r="6" spans="1:14" ht="3.75" customHeight="1">
      <c r="B6" s="24"/>
      <c r="C6" s="14"/>
      <c r="D6" s="23"/>
      <c r="E6" s="18"/>
      <c r="F6" s="24"/>
      <c r="G6" s="14"/>
      <c r="H6" s="14"/>
    </row>
    <row r="7" spans="1:14" ht="12.75" customHeight="1">
      <c r="B7" s="18" t="s">
        <v>0</v>
      </c>
      <c r="C7" s="18" t="s">
        <v>30</v>
      </c>
      <c r="D7" s="18"/>
      <c r="E7" s="18"/>
      <c r="F7" s="18" t="s">
        <v>3</v>
      </c>
      <c r="G7" s="18" t="s">
        <v>4</v>
      </c>
      <c r="H7" s="2" t="s">
        <v>5</v>
      </c>
    </row>
    <row r="8" spans="1:14" ht="12.75" customHeight="1">
      <c r="B8" s="18" t="s">
        <v>1</v>
      </c>
      <c r="C8" s="19" t="s">
        <v>2</v>
      </c>
      <c r="D8" s="18"/>
      <c r="E8" s="18"/>
      <c r="F8" s="18" t="s">
        <v>54</v>
      </c>
      <c r="G8" s="18"/>
    </row>
    <row r="9" spans="1:14" ht="12.75" customHeight="1">
      <c r="B9" s="18"/>
      <c r="C9" s="18" t="s">
        <v>35</v>
      </c>
      <c r="D9" s="18"/>
      <c r="E9" s="18"/>
      <c r="F9" s="18" t="s">
        <v>55</v>
      </c>
      <c r="G9" s="18"/>
    </row>
    <row r="10" spans="1:14" ht="3.75" customHeight="1">
      <c r="A10" s="15"/>
      <c r="B10" s="20"/>
      <c r="C10" s="20"/>
      <c r="D10" s="21"/>
      <c r="E10" s="21"/>
      <c r="F10" s="21"/>
      <c r="G10" s="21"/>
      <c r="H10" s="16"/>
    </row>
    <row r="11" spans="1:14" ht="3.75" customHeight="1">
      <c r="D11" s="3"/>
      <c r="E11" s="3"/>
      <c r="F11" s="3"/>
      <c r="G11" s="3"/>
      <c r="H11" s="3"/>
    </row>
    <row r="12" spans="1:14" ht="12.75" customHeight="1">
      <c r="A12" s="9" t="s">
        <v>27</v>
      </c>
      <c r="B12" s="26">
        <v>13622</v>
      </c>
      <c r="C12" s="26">
        <v>4622</v>
      </c>
      <c r="D12" s="26">
        <v>3449</v>
      </c>
      <c r="E12" s="26">
        <v>1640</v>
      </c>
      <c r="F12" s="25">
        <v>190.07252671996659</v>
      </c>
      <c r="G12" s="25">
        <v>48.125102382701861</v>
      </c>
      <c r="H12" s="25">
        <v>22.883493159649479</v>
      </c>
      <c r="I12" s="29"/>
      <c r="J12" s="29"/>
      <c r="K12" s="29"/>
      <c r="L12" s="29"/>
      <c r="M12" s="29"/>
      <c r="N12" s="29"/>
    </row>
    <row r="13" spans="1:14" ht="12.75" customHeight="1">
      <c r="A13" s="10"/>
      <c r="B13" s="27"/>
      <c r="C13" s="27"/>
      <c r="D13" s="27"/>
      <c r="E13" s="27"/>
      <c r="F13" s="4"/>
      <c r="G13" s="4"/>
      <c r="H13" s="4"/>
      <c r="I13" s="29"/>
      <c r="J13" s="29"/>
      <c r="K13" s="29"/>
      <c r="L13" s="29"/>
      <c r="M13" s="29"/>
      <c r="N13" s="29"/>
    </row>
    <row r="14" spans="1:14" ht="12.75" customHeight="1">
      <c r="A14" s="9" t="s">
        <v>36</v>
      </c>
      <c r="B14" s="26">
        <v>3176</v>
      </c>
      <c r="C14" s="26">
        <v>881</v>
      </c>
      <c r="D14" s="26">
        <v>682</v>
      </c>
      <c r="E14" s="26">
        <v>500</v>
      </c>
      <c r="F14" s="25">
        <v>244.41373026451475</v>
      </c>
      <c r="G14" s="25">
        <v>52.484308576951854</v>
      </c>
      <c r="H14" s="25">
        <v>38.478232094539479</v>
      </c>
      <c r="I14" s="29"/>
      <c r="J14" s="29"/>
      <c r="K14" s="29"/>
      <c r="L14" s="29"/>
      <c r="M14" s="29"/>
      <c r="N14" s="29"/>
    </row>
    <row r="15" spans="1:14" ht="12.75" customHeight="1">
      <c r="A15" s="1" t="s">
        <v>39</v>
      </c>
      <c r="B15" s="27">
        <v>1473</v>
      </c>
      <c r="C15" s="27">
        <v>474</v>
      </c>
      <c r="D15" s="27">
        <v>329</v>
      </c>
      <c r="E15" s="27">
        <v>233</v>
      </c>
      <c r="F15" s="4">
        <v>236.09098719050121</v>
      </c>
      <c r="G15" s="4">
        <v>52.731795509623147</v>
      </c>
      <c r="H15" s="4">
        <v>37.345010193745267</v>
      </c>
      <c r="I15" s="29"/>
      <c r="J15" s="29"/>
      <c r="K15" s="29"/>
      <c r="L15" s="29"/>
      <c r="M15" s="29"/>
      <c r="N15" s="29"/>
    </row>
    <row r="16" spans="1:14" ht="12.75" customHeight="1">
      <c r="A16" s="1" t="s">
        <v>38</v>
      </c>
      <c r="B16" s="27">
        <v>446</v>
      </c>
      <c r="C16" s="27">
        <v>172</v>
      </c>
      <c r="D16" s="27">
        <v>109</v>
      </c>
      <c r="E16" s="27">
        <v>103</v>
      </c>
      <c r="F16" s="4">
        <v>164.30644994916076</v>
      </c>
      <c r="G16" s="4">
        <v>40.155612207306106</v>
      </c>
      <c r="H16" s="4">
        <v>37.945211535344306</v>
      </c>
      <c r="I16" s="29"/>
      <c r="J16" s="29"/>
      <c r="K16" s="29"/>
      <c r="L16" s="29"/>
      <c r="M16" s="29"/>
      <c r="N16" s="29"/>
    </row>
    <row r="17" spans="1:14" ht="12.75" customHeight="1">
      <c r="A17" s="1" t="s">
        <v>37</v>
      </c>
      <c r="B17" s="27">
        <v>1257</v>
      </c>
      <c r="C17" s="27">
        <v>235</v>
      </c>
      <c r="D17" s="27">
        <v>244</v>
      </c>
      <c r="E17" s="27">
        <v>164</v>
      </c>
      <c r="F17" s="4">
        <v>311.07701445258368</v>
      </c>
      <c r="G17" s="4">
        <v>60.384082359928726</v>
      </c>
      <c r="H17" s="4">
        <v>40.586022569788163</v>
      </c>
      <c r="I17" s="29"/>
      <c r="J17" s="29"/>
      <c r="K17" s="29"/>
      <c r="L17" s="29"/>
      <c r="M17" s="29"/>
      <c r="N17" s="29"/>
    </row>
    <row r="18" spans="1:14" ht="12.75" customHeight="1">
      <c r="B18" s="27"/>
      <c r="C18" s="27"/>
      <c r="D18" s="27"/>
      <c r="E18" s="27"/>
      <c r="F18" s="4"/>
      <c r="G18" s="4"/>
      <c r="H18" s="4"/>
      <c r="I18" s="29"/>
      <c r="J18" s="29"/>
      <c r="K18" s="29"/>
      <c r="L18" s="29"/>
      <c r="M18" s="29"/>
      <c r="N18" s="29"/>
    </row>
    <row r="19" spans="1:14" ht="12.75" customHeight="1">
      <c r="A19" s="9" t="s">
        <v>6</v>
      </c>
      <c r="B19" s="26">
        <v>2953</v>
      </c>
      <c r="C19" s="26">
        <v>1011</v>
      </c>
      <c r="D19" s="26">
        <v>779</v>
      </c>
      <c r="E19" s="26">
        <v>339</v>
      </c>
      <c r="F19" s="25">
        <v>177.88406512978369</v>
      </c>
      <c r="G19" s="25">
        <v>46.925732047443788</v>
      </c>
      <c r="H19" s="25">
        <v>20.420825627834972</v>
      </c>
      <c r="I19" s="29"/>
      <c r="J19" s="29"/>
      <c r="K19" s="29"/>
      <c r="L19" s="29"/>
      <c r="M19" s="29"/>
      <c r="N19" s="29"/>
    </row>
    <row r="20" spans="1:14" ht="12.75" customHeight="1">
      <c r="A20" s="1" t="s">
        <v>7</v>
      </c>
      <c r="B20" s="27">
        <v>1830</v>
      </c>
      <c r="C20" s="27">
        <v>581</v>
      </c>
      <c r="D20" s="27">
        <v>492</v>
      </c>
      <c r="E20" s="27">
        <v>169</v>
      </c>
      <c r="F20" s="4">
        <v>192.67315578624863</v>
      </c>
      <c r="G20" s="4">
        <v>51.800651719581595</v>
      </c>
      <c r="H20" s="4">
        <v>17.793313293921319</v>
      </c>
      <c r="I20" s="29"/>
      <c r="J20" s="29"/>
      <c r="K20" s="29"/>
      <c r="L20" s="29"/>
      <c r="M20" s="29"/>
      <c r="N20" s="29"/>
    </row>
    <row r="21" spans="1:14" ht="12.75" customHeight="1">
      <c r="A21" s="1" t="s">
        <v>40</v>
      </c>
      <c r="B21" s="27">
        <v>337</v>
      </c>
      <c r="C21" s="27">
        <v>112</v>
      </c>
      <c r="D21" s="27">
        <v>83</v>
      </c>
      <c r="E21" s="27">
        <v>71</v>
      </c>
      <c r="F21" s="4">
        <v>143.31216962717573</v>
      </c>
      <c r="G21" s="4">
        <v>35.296469077316281</v>
      </c>
      <c r="H21" s="4">
        <v>30.193365114330788</v>
      </c>
      <c r="I21" s="29"/>
      <c r="J21" s="29"/>
      <c r="K21" s="29"/>
      <c r="L21" s="29"/>
      <c r="M21" s="29"/>
      <c r="N21" s="29"/>
    </row>
    <row r="22" spans="1:14" ht="12.75" customHeight="1">
      <c r="A22" s="1" t="s">
        <v>9</v>
      </c>
      <c r="B22" s="27">
        <v>368</v>
      </c>
      <c r="C22" s="27">
        <v>158</v>
      </c>
      <c r="D22" s="27">
        <v>106</v>
      </c>
      <c r="E22" s="27">
        <v>28</v>
      </c>
      <c r="F22" s="4">
        <v>152.22526029278544</v>
      </c>
      <c r="G22" s="4">
        <v>43.84749345390015</v>
      </c>
      <c r="H22" s="4">
        <v>11.582356761407587</v>
      </c>
      <c r="I22" s="29"/>
      <c r="J22" s="29"/>
      <c r="K22" s="29"/>
      <c r="L22" s="29"/>
      <c r="M22" s="29"/>
      <c r="N22" s="29"/>
    </row>
    <row r="23" spans="1:14" ht="12.75" customHeight="1">
      <c r="A23" s="1" t="s">
        <v>41</v>
      </c>
      <c r="B23" s="27">
        <v>317</v>
      </c>
      <c r="C23" s="27">
        <v>119</v>
      </c>
      <c r="D23" s="27">
        <v>80</v>
      </c>
      <c r="E23" s="27">
        <v>54</v>
      </c>
      <c r="F23" s="4">
        <v>190.85348232347559</v>
      </c>
      <c r="G23" s="4">
        <v>48.164916674694155</v>
      </c>
      <c r="H23" s="4">
        <v>32.51131875541855</v>
      </c>
      <c r="I23" s="29"/>
      <c r="J23" s="29"/>
      <c r="K23" s="29"/>
      <c r="L23" s="29"/>
      <c r="M23" s="29"/>
      <c r="N23" s="29"/>
    </row>
    <row r="24" spans="1:14" ht="12.75" customHeight="1">
      <c r="A24" s="11" t="s">
        <v>8</v>
      </c>
      <c r="B24" s="27">
        <v>101</v>
      </c>
      <c r="C24" s="27">
        <v>41</v>
      </c>
      <c r="D24" s="27">
        <v>18</v>
      </c>
      <c r="E24" s="27">
        <v>17</v>
      </c>
      <c r="F24" s="4">
        <v>150.11667484133707</v>
      </c>
      <c r="G24" s="4">
        <v>26.753466803406607</v>
      </c>
      <c r="H24" s="4">
        <v>25.267163092106237</v>
      </c>
      <c r="I24" s="29"/>
      <c r="J24" s="29"/>
      <c r="K24" s="29"/>
      <c r="L24" s="29"/>
      <c r="M24" s="29"/>
      <c r="N24" s="29"/>
    </row>
    <row r="25" spans="1:14" ht="12.75" customHeight="1">
      <c r="B25" s="27"/>
      <c r="C25" s="27"/>
      <c r="D25" s="27"/>
      <c r="E25" s="27"/>
      <c r="F25" s="4"/>
      <c r="G25" s="4"/>
      <c r="H25" s="4"/>
      <c r="I25" s="29"/>
      <c r="J25" s="29"/>
      <c r="K25" s="29"/>
      <c r="L25" s="29"/>
      <c r="M25" s="29"/>
      <c r="N25" s="29"/>
    </row>
    <row r="26" spans="1:14" ht="12.75" customHeight="1">
      <c r="A26" s="9" t="s">
        <v>10</v>
      </c>
      <c r="B26" s="26">
        <v>1879</v>
      </c>
      <c r="C26" s="26">
        <v>563</v>
      </c>
      <c r="D26" s="26">
        <v>492</v>
      </c>
      <c r="E26" s="26">
        <v>213</v>
      </c>
      <c r="F26" s="25">
        <v>190.84318357712644</v>
      </c>
      <c r="G26" s="25">
        <v>49.970647323015548</v>
      </c>
      <c r="H26" s="25">
        <v>21.633633902037218</v>
      </c>
      <c r="I26" s="29"/>
      <c r="J26" s="29"/>
      <c r="K26" s="29"/>
      <c r="L26" s="29"/>
      <c r="M26" s="29"/>
      <c r="N26" s="29"/>
    </row>
    <row r="27" spans="1:14" ht="12.75" customHeight="1">
      <c r="A27" s="1" t="s">
        <v>13</v>
      </c>
      <c r="B27" s="27">
        <v>674</v>
      </c>
      <c r="C27" s="27">
        <v>118</v>
      </c>
      <c r="D27" s="27">
        <v>157</v>
      </c>
      <c r="E27" s="27">
        <v>70</v>
      </c>
      <c r="F27" s="4">
        <v>350.40837652783767</v>
      </c>
      <c r="G27" s="4">
        <v>81.623316194169902</v>
      </c>
      <c r="H27" s="4">
        <v>36.392561360457918</v>
      </c>
      <c r="I27" s="29"/>
      <c r="J27" s="29"/>
      <c r="K27" s="29"/>
      <c r="L27" s="29"/>
      <c r="M27" s="29"/>
      <c r="N27" s="29"/>
    </row>
    <row r="28" spans="1:14" ht="12.75" customHeight="1">
      <c r="A28" s="1" t="s">
        <v>12</v>
      </c>
      <c r="B28" s="27">
        <v>470</v>
      </c>
      <c r="C28" s="27">
        <v>164</v>
      </c>
      <c r="D28" s="27">
        <v>126</v>
      </c>
      <c r="E28" s="27">
        <v>36</v>
      </c>
      <c r="F28" s="4">
        <v>183.96383349316005</v>
      </c>
      <c r="G28" s="4">
        <v>49.317963872634394</v>
      </c>
      <c r="H28" s="4">
        <v>14.090846820752686</v>
      </c>
      <c r="I28" s="29"/>
      <c r="J28" s="29"/>
      <c r="K28" s="29"/>
      <c r="L28" s="29"/>
      <c r="M28" s="29"/>
      <c r="N28" s="29"/>
    </row>
    <row r="29" spans="1:14" ht="12.75" customHeight="1">
      <c r="A29" s="1" t="s">
        <v>11</v>
      </c>
      <c r="B29" s="27">
        <v>735</v>
      </c>
      <c r="C29" s="27">
        <v>281</v>
      </c>
      <c r="D29" s="27">
        <v>209</v>
      </c>
      <c r="E29" s="27">
        <v>107</v>
      </c>
      <c r="F29" s="4">
        <v>136.93627898484573</v>
      </c>
      <c r="G29" s="4">
        <v>38.938343275962936</v>
      </c>
      <c r="H29" s="4">
        <v>19.934941294392505</v>
      </c>
      <c r="I29" s="29"/>
      <c r="J29" s="29"/>
      <c r="K29" s="29"/>
      <c r="L29" s="29"/>
      <c r="M29" s="29"/>
      <c r="N29" s="29"/>
    </row>
    <row r="30" spans="1:14" ht="12.75" customHeight="1">
      <c r="B30" s="27"/>
      <c r="C30" s="27"/>
      <c r="D30" s="27"/>
      <c r="E30" s="27"/>
      <c r="F30" s="4"/>
      <c r="G30" s="4"/>
      <c r="H30" s="4"/>
      <c r="I30" s="29"/>
      <c r="J30" s="29"/>
      <c r="K30" s="29"/>
      <c r="L30" s="29"/>
      <c r="M30" s="29"/>
      <c r="N30" s="29"/>
    </row>
    <row r="31" spans="1:14" ht="12.75" customHeight="1">
      <c r="A31" s="9" t="s">
        <v>14</v>
      </c>
      <c r="B31" s="26">
        <v>2601</v>
      </c>
      <c r="C31" s="26">
        <v>875</v>
      </c>
      <c r="D31" s="26">
        <v>657</v>
      </c>
      <c r="E31" s="26">
        <v>224</v>
      </c>
      <c r="F31" s="25">
        <v>215.04220647689598</v>
      </c>
      <c r="G31" s="25">
        <v>54.318619629112128</v>
      </c>
      <c r="H31" s="25">
        <v>18.51959025406563</v>
      </c>
      <c r="I31" s="29"/>
      <c r="J31" s="29"/>
      <c r="K31" s="29"/>
      <c r="L31" s="29"/>
      <c r="M31" s="29"/>
      <c r="N31" s="29"/>
    </row>
    <row r="32" spans="1:14" ht="12.75" customHeight="1">
      <c r="B32" s="27"/>
      <c r="C32" s="27"/>
      <c r="D32" s="27"/>
      <c r="E32" s="27"/>
      <c r="F32" s="4"/>
      <c r="G32" s="4"/>
      <c r="H32" s="4"/>
      <c r="I32" s="29"/>
      <c r="J32" s="29"/>
      <c r="K32" s="29"/>
      <c r="L32" s="29"/>
      <c r="M32" s="29"/>
      <c r="N32" s="29"/>
    </row>
    <row r="33" spans="1:14" ht="12.75" customHeight="1">
      <c r="A33" s="9" t="s">
        <v>15</v>
      </c>
      <c r="B33" s="26">
        <v>1554</v>
      </c>
      <c r="C33" s="26">
        <v>722</v>
      </c>
      <c r="D33" s="26">
        <v>374</v>
      </c>
      <c r="E33" s="26">
        <v>129</v>
      </c>
      <c r="F33" s="25">
        <v>149.52112827835177</v>
      </c>
      <c r="G33" s="25">
        <v>35.985136406759047</v>
      </c>
      <c r="H33" s="25">
        <v>12.41198555206395</v>
      </c>
      <c r="I33" s="29"/>
      <c r="J33" s="29"/>
      <c r="K33" s="29"/>
      <c r="L33" s="29"/>
      <c r="M33" s="29"/>
      <c r="N33" s="29"/>
    </row>
    <row r="34" spans="1:14" ht="12.75" customHeight="1">
      <c r="A34" s="1" t="s">
        <v>16</v>
      </c>
      <c r="B34" s="27">
        <v>47</v>
      </c>
      <c r="C34" s="27">
        <v>25</v>
      </c>
      <c r="D34" s="27">
        <v>14</v>
      </c>
      <c r="E34" s="27">
        <v>3</v>
      </c>
      <c r="F34" s="4">
        <v>122.69938650306749</v>
      </c>
      <c r="G34" s="4">
        <v>36.548753426445636</v>
      </c>
      <c r="H34" s="4">
        <v>7.8318757342383503</v>
      </c>
      <c r="I34" s="29"/>
      <c r="J34" s="29"/>
      <c r="K34" s="29"/>
      <c r="L34" s="29"/>
      <c r="M34" s="29"/>
      <c r="N34" s="29"/>
    </row>
    <row r="35" spans="1:14" ht="12.75" customHeight="1">
      <c r="A35" s="1" t="s">
        <v>18</v>
      </c>
      <c r="B35" s="27">
        <v>136</v>
      </c>
      <c r="C35" s="27">
        <v>55</v>
      </c>
      <c r="D35" s="27">
        <v>31</v>
      </c>
      <c r="E35" s="27">
        <v>14</v>
      </c>
      <c r="F35" s="4">
        <v>186.00834302126788</v>
      </c>
      <c r="G35" s="4">
        <v>42.398960541612531</v>
      </c>
      <c r="H35" s="4">
        <v>19.147917663954047</v>
      </c>
      <c r="I35" s="29"/>
      <c r="J35" s="29"/>
      <c r="K35" s="29"/>
      <c r="L35" s="29"/>
      <c r="M35" s="29"/>
      <c r="N35" s="29"/>
    </row>
    <row r="36" spans="1:14" ht="12.75" customHeight="1">
      <c r="A36" s="1" t="s">
        <v>57</v>
      </c>
      <c r="B36" s="27">
        <v>80</v>
      </c>
      <c r="C36" s="27">
        <v>44</v>
      </c>
      <c r="D36" s="27">
        <v>22</v>
      </c>
      <c r="E36" s="27">
        <v>4</v>
      </c>
      <c r="F36" s="4">
        <v>149.84079415620903</v>
      </c>
      <c r="G36" s="4">
        <v>41.206218392957481</v>
      </c>
      <c r="H36" s="4">
        <v>7.4920397078104513</v>
      </c>
      <c r="I36" s="29"/>
      <c r="J36" s="29"/>
      <c r="K36" s="29"/>
      <c r="L36" s="29"/>
      <c r="M36" s="29"/>
      <c r="N36" s="29"/>
    </row>
    <row r="37" spans="1:14" ht="12.75" customHeight="1">
      <c r="A37" s="1" t="s">
        <v>58</v>
      </c>
      <c r="B37" s="27">
        <v>15</v>
      </c>
      <c r="C37" s="27">
        <v>8</v>
      </c>
      <c r="D37" s="27">
        <v>6</v>
      </c>
      <c r="E37" s="27">
        <v>1</v>
      </c>
      <c r="F37" s="4">
        <v>103.30578512396696</v>
      </c>
      <c r="G37" s="4">
        <v>41.32231404958678</v>
      </c>
      <c r="H37" s="4">
        <v>6.887052341597796</v>
      </c>
      <c r="I37" s="29"/>
      <c r="J37" s="29"/>
      <c r="K37" s="29"/>
      <c r="L37" s="29"/>
      <c r="M37" s="29"/>
      <c r="N37" s="29"/>
    </row>
    <row r="38" spans="1:14" ht="12.75" customHeight="1">
      <c r="A38" s="1" t="s">
        <v>59</v>
      </c>
      <c r="B38" s="27">
        <v>670</v>
      </c>
      <c r="C38" s="27">
        <v>300</v>
      </c>
      <c r="D38" s="27">
        <v>165</v>
      </c>
      <c r="E38" s="27">
        <v>48</v>
      </c>
      <c r="F38" s="4">
        <v>150.29262197816493</v>
      </c>
      <c r="G38" s="4">
        <v>37.012362128951068</v>
      </c>
      <c r="H38" s="4">
        <v>10.767232619331219</v>
      </c>
      <c r="I38" s="29"/>
      <c r="J38" s="29"/>
      <c r="K38" s="29"/>
      <c r="L38" s="29"/>
      <c r="M38" s="29"/>
      <c r="N38" s="29"/>
    </row>
    <row r="39" spans="1:14" ht="12.75" customHeight="1">
      <c r="A39" s="1" t="s">
        <v>17</v>
      </c>
      <c r="B39" s="27">
        <v>324</v>
      </c>
      <c r="C39" s="27">
        <v>146</v>
      </c>
      <c r="D39" s="27">
        <v>77</v>
      </c>
      <c r="E39" s="27">
        <v>36</v>
      </c>
      <c r="F39" s="4">
        <v>172.73367027061607</v>
      </c>
      <c r="G39" s="4">
        <v>41.050903119868636</v>
      </c>
      <c r="H39" s="4">
        <v>19.192630030068454</v>
      </c>
      <c r="I39" s="29"/>
      <c r="J39" s="29"/>
      <c r="K39" s="29"/>
      <c r="L39" s="29"/>
      <c r="M39" s="29"/>
      <c r="N39" s="29"/>
    </row>
    <row r="40" spans="1:14" ht="12.75" customHeight="1">
      <c r="A40" s="1" t="s">
        <v>19</v>
      </c>
      <c r="B40" s="27">
        <v>282</v>
      </c>
      <c r="C40" s="27">
        <v>144</v>
      </c>
      <c r="D40" s="27">
        <v>59</v>
      </c>
      <c r="E40" s="27">
        <v>23</v>
      </c>
      <c r="F40" s="4">
        <v>124.43793327126144</v>
      </c>
      <c r="G40" s="4">
        <v>26.034886748242648</v>
      </c>
      <c r="H40" s="4">
        <v>10.149193139145437</v>
      </c>
      <c r="I40" s="29"/>
      <c r="J40" s="29"/>
      <c r="K40" s="29"/>
      <c r="L40" s="29"/>
      <c r="M40" s="29"/>
      <c r="N40" s="29"/>
    </row>
    <row r="41" spans="1:14" ht="12.75" customHeight="1">
      <c r="B41" s="27"/>
      <c r="C41" s="27"/>
      <c r="D41" s="27"/>
      <c r="E41" s="27"/>
      <c r="F41" s="4"/>
      <c r="G41" s="4"/>
      <c r="H41" s="4"/>
      <c r="I41" s="29"/>
      <c r="J41" s="29"/>
      <c r="K41" s="29"/>
      <c r="L41" s="29"/>
      <c r="M41" s="29"/>
      <c r="N41" s="29"/>
    </row>
    <row r="42" spans="1:14" ht="12.75" customHeight="1">
      <c r="A42" s="9" t="s">
        <v>20</v>
      </c>
      <c r="B42" s="26">
        <v>882</v>
      </c>
      <c r="C42" s="26">
        <v>377</v>
      </c>
      <c r="D42" s="26">
        <v>288</v>
      </c>
      <c r="E42" s="26">
        <v>64</v>
      </c>
      <c r="F42" s="25">
        <v>131.64768571727092</v>
      </c>
      <c r="G42" s="25">
        <v>42.986999417884384</v>
      </c>
      <c r="H42" s="25">
        <v>9.5526665373076405</v>
      </c>
      <c r="I42" s="29"/>
      <c r="J42" s="29"/>
      <c r="K42" s="29"/>
      <c r="L42" s="29"/>
      <c r="M42" s="29"/>
      <c r="N42" s="29"/>
    </row>
    <row r="43" spans="1:14" ht="12.75" customHeight="1">
      <c r="A43" s="1" t="s">
        <v>21</v>
      </c>
      <c r="B43" s="27">
        <v>485</v>
      </c>
      <c r="C43" s="27">
        <v>203</v>
      </c>
      <c r="D43" s="27">
        <v>152</v>
      </c>
      <c r="E43" s="27">
        <v>33</v>
      </c>
      <c r="F43" s="4">
        <v>141.32525205431551</v>
      </c>
      <c r="G43" s="4">
        <v>44.291625386094758</v>
      </c>
      <c r="H43" s="4">
        <v>9.6159449851389933</v>
      </c>
      <c r="I43" s="29"/>
      <c r="J43" s="29"/>
      <c r="K43" s="29"/>
      <c r="L43" s="29"/>
      <c r="M43" s="29"/>
      <c r="N43" s="29"/>
    </row>
    <row r="44" spans="1:14" ht="12.75" customHeight="1">
      <c r="A44" s="1" t="s">
        <v>25</v>
      </c>
      <c r="B44" s="27">
        <v>43</v>
      </c>
      <c r="C44" s="27">
        <v>21</v>
      </c>
      <c r="D44" s="27">
        <v>9</v>
      </c>
      <c r="E44" s="27">
        <v>3</v>
      </c>
      <c r="F44" s="4">
        <v>124.42129629629628</v>
      </c>
      <c r="G44" s="4">
        <v>26.041666666666664</v>
      </c>
      <c r="H44" s="4">
        <v>8.6805555555555554</v>
      </c>
      <c r="I44" s="29"/>
      <c r="J44" s="29"/>
      <c r="K44" s="29"/>
      <c r="L44" s="29"/>
      <c r="M44" s="29"/>
      <c r="N44" s="29"/>
    </row>
    <row r="45" spans="1:14" ht="12.75" customHeight="1">
      <c r="A45" s="1" t="s">
        <v>24</v>
      </c>
      <c r="B45" s="27">
        <v>131</v>
      </c>
      <c r="C45" s="27">
        <v>65</v>
      </c>
      <c r="D45" s="27">
        <v>51</v>
      </c>
      <c r="E45" s="27">
        <v>11</v>
      </c>
      <c r="F45" s="4">
        <v>103.41016735080517</v>
      </c>
      <c r="G45" s="4">
        <v>40.258920113672239</v>
      </c>
      <c r="H45" s="4">
        <v>8.6832964951057772</v>
      </c>
      <c r="I45" s="29"/>
      <c r="J45" s="29"/>
      <c r="K45" s="29"/>
      <c r="L45" s="29"/>
      <c r="M45" s="29"/>
      <c r="N45" s="29"/>
    </row>
    <row r="46" spans="1:14" ht="12.75" customHeight="1">
      <c r="A46" s="1" t="s">
        <v>23</v>
      </c>
      <c r="B46" s="27">
        <v>32</v>
      </c>
      <c r="C46" s="27">
        <v>19</v>
      </c>
      <c r="D46" s="27">
        <v>12</v>
      </c>
      <c r="E46" s="27">
        <v>2</v>
      </c>
      <c r="F46" s="4">
        <v>100.15022533800702</v>
      </c>
      <c r="G46" s="4">
        <v>37.556334501752623</v>
      </c>
      <c r="H46" s="4">
        <v>6.2593890836254387</v>
      </c>
      <c r="I46" s="29"/>
      <c r="J46" s="29"/>
      <c r="K46" s="29"/>
      <c r="L46" s="29"/>
      <c r="M46" s="29"/>
      <c r="N46" s="29"/>
    </row>
    <row r="47" spans="1:14" ht="12.75" customHeight="1">
      <c r="A47" s="1" t="s">
        <v>22</v>
      </c>
      <c r="B47" s="27">
        <v>36</v>
      </c>
      <c r="C47" s="27">
        <v>16</v>
      </c>
      <c r="D47" s="27">
        <v>18</v>
      </c>
      <c r="E47" s="27">
        <v>2</v>
      </c>
      <c r="F47" s="4">
        <v>98.497906919477956</v>
      </c>
      <c r="G47" s="4">
        <v>49.248953459738978</v>
      </c>
      <c r="H47" s="4">
        <v>5.4721059399709979</v>
      </c>
      <c r="I47" s="29"/>
      <c r="J47" s="29"/>
      <c r="K47" s="29"/>
      <c r="L47" s="29"/>
      <c r="M47" s="29"/>
      <c r="N47" s="29"/>
    </row>
    <row r="48" spans="1:14" ht="12.75" customHeight="1">
      <c r="A48" s="1" t="s">
        <v>26</v>
      </c>
      <c r="B48" s="27">
        <v>155</v>
      </c>
      <c r="C48" s="27">
        <v>53</v>
      </c>
      <c r="D48" s="27">
        <v>46</v>
      </c>
      <c r="E48" s="27">
        <v>13</v>
      </c>
      <c r="F48" s="4">
        <v>159.7131346021082</v>
      </c>
      <c r="G48" s="4">
        <v>47.398736720625664</v>
      </c>
      <c r="H48" s="4">
        <v>13.395295160176818</v>
      </c>
      <c r="I48" s="29"/>
      <c r="J48" s="29"/>
      <c r="K48" s="29"/>
      <c r="L48" s="29"/>
      <c r="M48" s="29"/>
      <c r="N48" s="29"/>
    </row>
    <row r="49" spans="1:14" ht="12.75" customHeight="1">
      <c r="B49" s="27"/>
      <c r="C49" s="27"/>
      <c r="D49" s="27"/>
      <c r="E49" s="27"/>
      <c r="F49" s="4"/>
      <c r="G49" s="4"/>
      <c r="H49" s="4"/>
      <c r="I49" s="29"/>
      <c r="J49" s="29"/>
      <c r="K49" s="29"/>
      <c r="L49" s="29"/>
      <c r="M49" s="29"/>
      <c r="N49" s="29"/>
    </row>
    <row r="50" spans="1:14" ht="12.75" customHeight="1">
      <c r="A50" s="9" t="s">
        <v>42</v>
      </c>
      <c r="B50" s="26">
        <v>577</v>
      </c>
      <c r="C50" s="26">
        <v>193</v>
      </c>
      <c r="D50" s="26">
        <v>177</v>
      </c>
      <c r="E50" s="26">
        <v>171</v>
      </c>
      <c r="F50" s="25">
        <v>189.90508037230612</v>
      </c>
      <c r="G50" s="25">
        <v>58.255111310048832</v>
      </c>
      <c r="H50" s="25">
        <v>56.280361774114986</v>
      </c>
      <c r="I50" s="29"/>
      <c r="J50" s="29"/>
      <c r="K50" s="29"/>
      <c r="L50" s="29"/>
      <c r="M50" s="29"/>
      <c r="N50" s="29"/>
    </row>
    <row r="51" spans="1:14" ht="3.75" customHeight="1">
      <c r="A51" s="15"/>
      <c r="B51" s="17"/>
      <c r="C51" s="17"/>
      <c r="D51" s="17"/>
      <c r="E51" s="17"/>
      <c r="F51" s="17"/>
      <c r="G51" s="17"/>
      <c r="H51" s="17"/>
    </row>
    <row r="52" spans="1:14" ht="12.75" customHeight="1">
      <c r="A52" s="2" t="s">
        <v>65</v>
      </c>
      <c r="C52" s="1"/>
      <c r="H52" s="1"/>
    </row>
    <row r="53" spans="1:14" ht="12.75" customHeight="1">
      <c r="A53" s="28" t="s">
        <v>66</v>
      </c>
      <c r="C53" s="1"/>
      <c r="H53" s="1"/>
    </row>
    <row r="54" spans="1:14" ht="12.75" customHeight="1">
      <c r="A54" s="28" t="s">
        <v>29</v>
      </c>
      <c r="C54" s="1"/>
      <c r="H54" s="1"/>
    </row>
    <row r="55" spans="1:14" ht="12.75" customHeight="1">
      <c r="A55" s="2" t="s">
        <v>43</v>
      </c>
      <c r="C55" s="1"/>
      <c r="H55" s="1"/>
    </row>
    <row r="56" spans="1:14" ht="12.75" customHeight="1">
      <c r="A56" s="2" t="s">
        <v>64</v>
      </c>
      <c r="C56" s="1"/>
      <c r="H56" s="1"/>
    </row>
    <row r="57" spans="1:14" ht="12.75" customHeight="1">
      <c r="A57" s="28" t="s">
        <v>28</v>
      </c>
      <c r="C57" s="1"/>
      <c r="H57" s="1"/>
    </row>
    <row r="58" spans="1:14" ht="12.75" customHeight="1">
      <c r="A58" s="2" t="s">
        <v>44</v>
      </c>
      <c r="C58" s="1"/>
      <c r="H58" s="1"/>
    </row>
    <row r="59" spans="1:14" ht="12.75" customHeight="1">
      <c r="A59" s="2" t="s">
        <v>60</v>
      </c>
      <c r="C59" s="1"/>
      <c r="H59" s="1"/>
    </row>
    <row r="60" spans="1:14" ht="12.75" customHeight="1">
      <c r="A60" s="2"/>
      <c r="B60" s="4"/>
      <c r="C60" s="4"/>
      <c r="D60" s="4"/>
      <c r="E60" s="4"/>
      <c r="F60" s="4"/>
      <c r="G60" s="4"/>
      <c r="H60" s="4"/>
    </row>
    <row r="61" spans="1:14" ht="12.75" customHeight="1">
      <c r="A61" s="2" t="s">
        <v>56</v>
      </c>
      <c r="B61" s="4"/>
      <c r="C61" s="4"/>
      <c r="D61" s="4"/>
      <c r="E61" s="4"/>
      <c r="F61" s="4"/>
      <c r="G61" s="4"/>
      <c r="H61" s="4"/>
    </row>
    <row r="62" spans="1:14" ht="12.75" customHeight="1">
      <c r="A62" s="1" t="s">
        <v>63</v>
      </c>
      <c r="B62" s="4"/>
      <c r="C62" s="4"/>
      <c r="D62" s="4"/>
      <c r="E62" s="4"/>
      <c r="F62" s="4"/>
      <c r="G62" s="4"/>
      <c r="H62" s="4"/>
    </row>
    <row r="63" spans="1:14" ht="12.75" customHeight="1">
      <c r="A63" s="30" t="s">
        <v>74</v>
      </c>
      <c r="B63" s="4"/>
      <c r="C63" s="4"/>
      <c r="D63" s="4"/>
      <c r="E63" s="4"/>
      <c r="F63" s="4"/>
      <c r="G63" s="4"/>
      <c r="H63" s="4"/>
    </row>
    <row r="64" spans="1:14" ht="12.75" customHeight="1">
      <c r="B64" s="4"/>
      <c r="C64" s="4"/>
      <c r="D64" s="4"/>
      <c r="E64" s="4"/>
      <c r="F64" s="4"/>
      <c r="G64" s="4"/>
      <c r="H64" s="4"/>
    </row>
    <row r="65" spans="2:8" ht="12.75" customHeight="1">
      <c r="B65" s="4"/>
      <c r="C65" s="4"/>
      <c r="D65" s="4"/>
      <c r="E65" s="4"/>
      <c r="F65" s="4"/>
      <c r="G65" s="4"/>
      <c r="H65" s="4"/>
    </row>
    <row r="66" spans="2:8" ht="12.75" customHeight="1">
      <c r="B66" s="4"/>
      <c r="C66" s="4"/>
      <c r="D66" s="4"/>
      <c r="E66" s="4"/>
      <c r="F66" s="4"/>
      <c r="G66" s="4"/>
      <c r="H66" s="4"/>
    </row>
    <row r="67" spans="2:8" ht="12.75" customHeight="1">
      <c r="B67" s="4"/>
      <c r="C67" s="4"/>
      <c r="D67" s="4"/>
      <c r="E67" s="4"/>
      <c r="F67" s="4"/>
      <c r="G67" s="4"/>
      <c r="H67" s="4"/>
    </row>
    <row r="68" spans="2:8" ht="12.75" customHeight="1">
      <c r="B68" s="4"/>
      <c r="C68" s="4"/>
      <c r="D68" s="4"/>
      <c r="E68" s="4"/>
      <c r="F68" s="4"/>
      <c r="G68" s="4"/>
      <c r="H68" s="4"/>
    </row>
    <row r="69" spans="2:8" ht="12.75" customHeight="1">
      <c r="B69" s="4"/>
      <c r="C69" s="4"/>
      <c r="D69" s="4"/>
      <c r="E69" s="4"/>
      <c r="F69" s="4"/>
      <c r="G69" s="4"/>
      <c r="H69" s="4"/>
    </row>
    <row r="70" spans="2:8" ht="12.75" customHeight="1">
      <c r="B70" s="4"/>
      <c r="C70" s="4"/>
      <c r="D70" s="4"/>
      <c r="E70" s="4"/>
      <c r="F70" s="4"/>
      <c r="G70" s="4"/>
      <c r="H70" s="4"/>
    </row>
    <row r="71" spans="2:8" ht="12.75" customHeight="1">
      <c r="B71" s="4"/>
      <c r="C71" s="4"/>
      <c r="D71" s="4"/>
      <c r="E71" s="4"/>
      <c r="F71" s="4"/>
      <c r="G71" s="4"/>
      <c r="H71" s="4"/>
    </row>
    <row r="72" spans="2:8" ht="12.75" customHeight="1">
      <c r="B72" s="4"/>
      <c r="C72" s="4"/>
      <c r="D72" s="4"/>
      <c r="E72" s="4"/>
      <c r="F72" s="4"/>
      <c r="G72" s="4"/>
      <c r="H72" s="4"/>
    </row>
    <row r="73" spans="2:8" ht="12.75" customHeight="1">
      <c r="B73" s="4"/>
      <c r="C73" s="4"/>
      <c r="D73" s="4"/>
      <c r="E73" s="4"/>
      <c r="F73" s="4"/>
      <c r="G73" s="4"/>
      <c r="H73" s="4"/>
    </row>
    <row r="74" spans="2:8" ht="12.75" customHeight="1">
      <c r="B74" s="4"/>
      <c r="C74" s="4"/>
      <c r="D74" s="4"/>
      <c r="E74" s="4"/>
      <c r="F74" s="4"/>
      <c r="G74" s="4"/>
      <c r="H74" s="4"/>
    </row>
    <row r="75" spans="2:8" ht="12.75" customHeight="1">
      <c r="B75" s="4"/>
      <c r="C75" s="4"/>
      <c r="D75" s="4"/>
      <c r="E75" s="4"/>
      <c r="F75" s="4"/>
      <c r="G75" s="4"/>
      <c r="H75" s="4"/>
    </row>
    <row r="76" spans="2:8" ht="12.75" customHeight="1">
      <c r="B76" s="4"/>
      <c r="C76" s="4"/>
      <c r="D76" s="4"/>
      <c r="E76" s="4"/>
      <c r="F76" s="4"/>
      <c r="G76" s="4"/>
      <c r="H76" s="4"/>
    </row>
    <row r="77" spans="2:8" ht="12.75" customHeight="1">
      <c r="B77" s="4"/>
      <c r="C77" s="4"/>
      <c r="D77" s="4"/>
      <c r="E77" s="4"/>
      <c r="F77" s="4"/>
      <c r="G77" s="4"/>
      <c r="H77" s="4"/>
    </row>
    <row r="78" spans="2:8" ht="12.75" customHeight="1">
      <c r="B78" s="4"/>
      <c r="C78" s="4"/>
      <c r="D78" s="4"/>
      <c r="E78" s="4"/>
      <c r="F78" s="4"/>
      <c r="G78" s="4"/>
      <c r="H78" s="4"/>
    </row>
    <row r="79" spans="2:8" ht="12.75" customHeight="1">
      <c r="B79" s="4"/>
      <c r="C79" s="4"/>
      <c r="D79" s="4"/>
      <c r="E79" s="4"/>
      <c r="F79" s="4"/>
      <c r="G79" s="4"/>
      <c r="H79" s="4"/>
    </row>
    <row r="80" spans="2:8" ht="12.75" customHeight="1">
      <c r="B80" s="4"/>
      <c r="C80" s="4"/>
      <c r="D80" s="4"/>
      <c r="E80" s="4"/>
      <c r="F80" s="4"/>
      <c r="G80" s="4"/>
      <c r="H80" s="4"/>
    </row>
    <row r="81" spans="2:8" ht="12.75" customHeight="1">
      <c r="B81" s="4"/>
      <c r="C81" s="4"/>
      <c r="D81" s="4"/>
      <c r="E81" s="4"/>
      <c r="F81" s="4"/>
      <c r="G81" s="4"/>
      <c r="H81" s="4"/>
    </row>
    <row r="82" spans="2:8" ht="12.75" customHeight="1">
      <c r="B82" s="4"/>
      <c r="C82" s="4"/>
      <c r="D82" s="4"/>
      <c r="E82" s="4"/>
      <c r="F82" s="4"/>
      <c r="G82" s="4"/>
      <c r="H82" s="4"/>
    </row>
    <row r="83" spans="2:8" ht="12.75" customHeight="1">
      <c r="B83" s="4"/>
      <c r="C83" s="4"/>
      <c r="D83" s="4"/>
      <c r="E83" s="4"/>
      <c r="F83" s="4"/>
      <c r="G83" s="4"/>
      <c r="H83" s="4"/>
    </row>
    <row r="84" spans="2:8" ht="12.75" customHeight="1">
      <c r="B84" s="4"/>
      <c r="C84" s="4"/>
      <c r="D84" s="4"/>
      <c r="E84" s="4"/>
      <c r="F84" s="4"/>
      <c r="G84" s="4"/>
      <c r="H84" s="4"/>
    </row>
    <row r="85" spans="2:8" ht="12.75" customHeight="1">
      <c r="B85" s="4"/>
      <c r="C85" s="4"/>
      <c r="D85" s="4"/>
      <c r="E85" s="4"/>
      <c r="F85" s="4"/>
      <c r="G85" s="4"/>
      <c r="H85" s="4"/>
    </row>
    <row r="86" spans="2:8" ht="12.75" customHeight="1">
      <c r="B86" s="4"/>
      <c r="C86" s="4"/>
      <c r="D86" s="4"/>
      <c r="E86" s="4"/>
      <c r="F86" s="4"/>
      <c r="G86" s="4"/>
      <c r="H86" s="4"/>
    </row>
    <row r="87" spans="2:8" ht="12.75" customHeight="1">
      <c r="B87" s="4"/>
      <c r="C87" s="4"/>
      <c r="D87" s="4"/>
      <c r="E87" s="4"/>
      <c r="F87" s="4"/>
      <c r="G87" s="4"/>
      <c r="H87" s="4"/>
    </row>
    <row r="88" spans="2:8" ht="12.75" customHeight="1">
      <c r="B88" s="4"/>
      <c r="C88" s="4"/>
      <c r="D88" s="4"/>
      <c r="E88" s="4"/>
      <c r="F88" s="4"/>
      <c r="G88" s="4"/>
      <c r="H88" s="4"/>
    </row>
    <row r="89" spans="2:8" ht="12.75" customHeight="1">
      <c r="B89" s="4"/>
      <c r="C89" s="4"/>
      <c r="D89" s="4"/>
      <c r="E89" s="4"/>
      <c r="F89" s="4"/>
      <c r="G89" s="4"/>
      <c r="H89" s="4"/>
    </row>
    <row r="90" spans="2:8" ht="12.75" customHeight="1">
      <c r="B90" s="4"/>
      <c r="C90" s="4"/>
      <c r="D90" s="4"/>
      <c r="E90" s="4"/>
      <c r="F90" s="4"/>
      <c r="G90" s="4"/>
      <c r="H90" s="4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F49" sqref="F49"/>
    </sheetView>
  </sheetViews>
  <sheetFormatPr baseColWidth="10" defaultRowHeight="12" x14ac:dyDescent="0"/>
  <sheetData>
    <row r="1" spans="1:23">
      <c r="A1" t="s">
        <v>130</v>
      </c>
      <c r="B1">
        <v>2011</v>
      </c>
      <c r="C1">
        <v>2010</v>
      </c>
      <c r="D1">
        <v>2009</v>
      </c>
      <c r="E1">
        <v>2008</v>
      </c>
      <c r="F1">
        <v>2007</v>
      </c>
      <c r="G1">
        <v>2006</v>
      </c>
      <c r="H1">
        <v>2005</v>
      </c>
      <c r="I1">
        <v>2004</v>
      </c>
      <c r="J1">
        <v>2003</v>
      </c>
      <c r="K1">
        <v>2002</v>
      </c>
      <c r="L1">
        <v>2001</v>
      </c>
      <c r="M1">
        <v>2000</v>
      </c>
      <c r="N1">
        <v>1999</v>
      </c>
      <c r="O1">
        <v>1998</v>
      </c>
      <c r="P1">
        <v>1997</v>
      </c>
      <c r="Q1">
        <v>1996</v>
      </c>
      <c r="R1">
        <v>1995</v>
      </c>
      <c r="S1">
        <v>1994</v>
      </c>
      <c r="T1">
        <v>1993</v>
      </c>
      <c r="U1">
        <v>1992</v>
      </c>
      <c r="V1">
        <v>1991</v>
      </c>
      <c r="W1">
        <v>1990</v>
      </c>
    </row>
    <row r="2" spans="1:23">
      <c r="A2" t="s">
        <v>124</v>
      </c>
      <c r="B2">
        <v>350</v>
      </c>
      <c r="C2">
        <v>354</v>
      </c>
      <c r="D2">
        <v>347</v>
      </c>
      <c r="E2">
        <v>347</v>
      </c>
      <c r="F2">
        <v>339</v>
      </c>
      <c r="G2">
        <v>338</v>
      </c>
      <c r="H2">
        <v>332</v>
      </c>
      <c r="I2">
        <v>337</v>
      </c>
      <c r="J2">
        <v>335</v>
      </c>
      <c r="K2">
        <v>324</v>
      </c>
      <c r="L2">
        <v>319</v>
      </c>
      <c r="M2">
        <v>334</v>
      </c>
      <c r="N2">
        <v>329</v>
      </c>
      <c r="O2">
        <v>327</v>
      </c>
      <c r="P2">
        <v>331</v>
      </c>
      <c r="Q2">
        <v>337</v>
      </c>
      <c r="R2">
        <v>334</v>
      </c>
      <c r="S2">
        <v>336</v>
      </c>
      <c r="T2">
        <v>329</v>
      </c>
      <c r="U2">
        <v>333</v>
      </c>
      <c r="V2">
        <v>331</v>
      </c>
      <c r="W2">
        <v>334</v>
      </c>
    </row>
    <row r="3" spans="1:23">
      <c r="A3" t="s">
        <v>123</v>
      </c>
      <c r="B3">
        <v>130</v>
      </c>
      <c r="C3">
        <v>128</v>
      </c>
      <c r="D3">
        <v>127</v>
      </c>
      <c r="E3">
        <v>126</v>
      </c>
      <c r="F3">
        <v>119</v>
      </c>
      <c r="G3">
        <v>113</v>
      </c>
      <c r="H3">
        <v>115</v>
      </c>
      <c r="I3">
        <v>110</v>
      </c>
      <c r="J3">
        <v>108</v>
      </c>
      <c r="K3">
        <v>105</v>
      </c>
      <c r="L3">
        <v>102</v>
      </c>
      <c r="M3">
        <v>105</v>
      </c>
      <c r="N3">
        <v>109</v>
      </c>
      <c r="O3">
        <v>109</v>
      </c>
      <c r="P3">
        <v>110</v>
      </c>
      <c r="Q3">
        <v>103</v>
      </c>
      <c r="R3">
        <v>101</v>
      </c>
      <c r="S3">
        <v>97</v>
      </c>
      <c r="T3">
        <v>91</v>
      </c>
      <c r="U3">
        <v>99</v>
      </c>
      <c r="V3">
        <v>97</v>
      </c>
      <c r="W3">
        <v>94</v>
      </c>
    </row>
    <row r="4" spans="1:23">
      <c r="A4" t="s">
        <v>122</v>
      </c>
      <c r="B4">
        <v>259</v>
      </c>
      <c r="C4">
        <v>266</v>
      </c>
      <c r="D4">
        <v>263</v>
      </c>
      <c r="E4">
        <v>259</v>
      </c>
      <c r="F4">
        <v>268</v>
      </c>
      <c r="G4">
        <v>265</v>
      </c>
      <c r="H4">
        <v>263</v>
      </c>
      <c r="I4">
        <v>265</v>
      </c>
      <c r="J4">
        <v>266</v>
      </c>
      <c r="K4">
        <v>260</v>
      </c>
      <c r="L4">
        <v>256</v>
      </c>
      <c r="M4">
        <v>238</v>
      </c>
      <c r="N4">
        <v>244</v>
      </c>
      <c r="O4">
        <v>240</v>
      </c>
      <c r="P4">
        <v>250</v>
      </c>
      <c r="Q4">
        <v>254</v>
      </c>
      <c r="R4">
        <v>262</v>
      </c>
      <c r="S4">
        <v>254</v>
      </c>
      <c r="T4">
        <v>241</v>
      </c>
      <c r="U4">
        <v>257</v>
      </c>
      <c r="V4">
        <v>238</v>
      </c>
      <c r="W4">
        <v>250</v>
      </c>
    </row>
    <row r="5" spans="1:23">
      <c r="A5" t="s">
        <v>101</v>
      </c>
      <c r="B5">
        <v>534</v>
      </c>
      <c r="C5">
        <v>534</v>
      </c>
      <c r="D5">
        <v>531</v>
      </c>
      <c r="E5">
        <v>530</v>
      </c>
      <c r="F5">
        <v>519</v>
      </c>
      <c r="G5">
        <v>510</v>
      </c>
      <c r="H5">
        <v>500</v>
      </c>
      <c r="I5">
        <v>500</v>
      </c>
      <c r="J5">
        <v>489</v>
      </c>
      <c r="K5">
        <v>482</v>
      </c>
      <c r="L5">
        <v>466</v>
      </c>
      <c r="M5">
        <v>512</v>
      </c>
      <c r="N5">
        <v>492</v>
      </c>
      <c r="O5">
        <v>513</v>
      </c>
      <c r="P5">
        <v>529</v>
      </c>
      <c r="Q5">
        <v>499</v>
      </c>
      <c r="R5">
        <v>497</v>
      </c>
      <c r="S5">
        <v>501</v>
      </c>
      <c r="T5">
        <v>458</v>
      </c>
      <c r="U5">
        <v>478</v>
      </c>
      <c r="V5">
        <v>438</v>
      </c>
      <c r="W5">
        <v>475</v>
      </c>
    </row>
    <row r="6" spans="1:23">
      <c r="A6" t="s">
        <v>118</v>
      </c>
      <c r="B6">
        <v>105</v>
      </c>
      <c r="C6">
        <v>104</v>
      </c>
      <c r="D6">
        <v>103</v>
      </c>
      <c r="E6">
        <v>102</v>
      </c>
      <c r="F6">
        <v>103</v>
      </c>
      <c r="G6">
        <v>99</v>
      </c>
      <c r="H6">
        <v>96</v>
      </c>
      <c r="I6">
        <v>92</v>
      </c>
      <c r="J6">
        <v>91</v>
      </c>
      <c r="K6">
        <v>86</v>
      </c>
      <c r="L6">
        <v>82</v>
      </c>
      <c r="M6">
        <v>85</v>
      </c>
      <c r="N6">
        <v>83</v>
      </c>
      <c r="O6">
        <v>83</v>
      </c>
      <c r="P6">
        <v>86</v>
      </c>
      <c r="Q6">
        <v>83</v>
      </c>
      <c r="R6">
        <v>86</v>
      </c>
      <c r="S6">
        <v>86</v>
      </c>
      <c r="T6">
        <v>85</v>
      </c>
      <c r="U6">
        <v>85</v>
      </c>
      <c r="V6">
        <v>84</v>
      </c>
      <c r="W6">
        <v>85</v>
      </c>
    </row>
    <row r="7" spans="1:23">
      <c r="A7" t="s">
        <v>119</v>
      </c>
      <c r="B7">
        <v>116</v>
      </c>
      <c r="C7">
        <v>116</v>
      </c>
      <c r="D7">
        <v>110</v>
      </c>
      <c r="E7">
        <v>112</v>
      </c>
      <c r="F7">
        <v>110</v>
      </c>
      <c r="G7">
        <v>107</v>
      </c>
      <c r="H7">
        <v>106</v>
      </c>
      <c r="I7">
        <v>104</v>
      </c>
      <c r="J7">
        <v>105</v>
      </c>
      <c r="K7">
        <v>100</v>
      </c>
      <c r="L7">
        <v>97</v>
      </c>
      <c r="M7">
        <v>105</v>
      </c>
      <c r="N7">
        <v>106</v>
      </c>
      <c r="O7">
        <v>106</v>
      </c>
      <c r="P7">
        <v>107</v>
      </c>
      <c r="Q7">
        <v>105</v>
      </c>
      <c r="R7">
        <v>102</v>
      </c>
      <c r="S7">
        <v>98</v>
      </c>
      <c r="T7">
        <v>99</v>
      </c>
      <c r="U7">
        <v>97</v>
      </c>
      <c r="V7">
        <v>95</v>
      </c>
      <c r="W7">
        <v>94</v>
      </c>
    </row>
    <row r="8" spans="1:23">
      <c r="A8" t="s">
        <v>120</v>
      </c>
      <c r="B8">
        <v>90</v>
      </c>
      <c r="C8">
        <v>89</v>
      </c>
      <c r="D8">
        <v>86</v>
      </c>
      <c r="E8">
        <v>81</v>
      </c>
      <c r="F8">
        <v>81</v>
      </c>
      <c r="G8">
        <v>79</v>
      </c>
      <c r="H8">
        <v>80</v>
      </c>
      <c r="I8">
        <v>79</v>
      </c>
      <c r="J8">
        <v>79</v>
      </c>
      <c r="K8">
        <v>77</v>
      </c>
      <c r="L8">
        <v>76</v>
      </c>
      <c r="M8">
        <v>80</v>
      </c>
      <c r="N8">
        <v>80</v>
      </c>
      <c r="O8">
        <v>80</v>
      </c>
      <c r="P8">
        <v>80</v>
      </c>
      <c r="Q8">
        <v>78</v>
      </c>
      <c r="R8">
        <v>77</v>
      </c>
      <c r="S8">
        <v>77</v>
      </c>
      <c r="T8">
        <v>71</v>
      </c>
      <c r="U8">
        <v>77</v>
      </c>
      <c r="V8">
        <v>76</v>
      </c>
      <c r="W8">
        <v>73</v>
      </c>
    </row>
    <row r="9" spans="1:23">
      <c r="A9" t="s">
        <v>121</v>
      </c>
      <c r="B9">
        <v>17</v>
      </c>
      <c r="C9">
        <v>18</v>
      </c>
      <c r="D9">
        <v>18</v>
      </c>
      <c r="E9">
        <v>18</v>
      </c>
      <c r="F9">
        <v>17</v>
      </c>
      <c r="G9">
        <v>17</v>
      </c>
      <c r="H9">
        <v>18</v>
      </c>
      <c r="I9">
        <v>17</v>
      </c>
      <c r="J9">
        <v>18</v>
      </c>
      <c r="K9">
        <v>17</v>
      </c>
      <c r="L9">
        <v>17</v>
      </c>
      <c r="M9">
        <v>17</v>
      </c>
      <c r="N9">
        <v>18</v>
      </c>
      <c r="O9">
        <v>18</v>
      </c>
      <c r="P9">
        <v>18</v>
      </c>
      <c r="Q9">
        <v>20</v>
      </c>
      <c r="R9">
        <v>20</v>
      </c>
      <c r="S9">
        <v>21</v>
      </c>
      <c r="T9">
        <v>20</v>
      </c>
      <c r="U9">
        <v>21</v>
      </c>
      <c r="V9">
        <v>21</v>
      </c>
      <c r="W9">
        <v>19</v>
      </c>
    </row>
    <row r="10" spans="1:23">
      <c r="A10" t="s">
        <v>116</v>
      </c>
      <c r="B10">
        <v>156</v>
      </c>
      <c r="C10">
        <v>156</v>
      </c>
      <c r="D10">
        <v>154</v>
      </c>
      <c r="E10">
        <v>157</v>
      </c>
      <c r="F10">
        <v>154</v>
      </c>
      <c r="G10">
        <v>146</v>
      </c>
      <c r="H10">
        <v>145</v>
      </c>
      <c r="I10">
        <v>143</v>
      </c>
      <c r="J10">
        <v>140</v>
      </c>
      <c r="K10">
        <v>136</v>
      </c>
      <c r="L10">
        <v>134</v>
      </c>
      <c r="M10">
        <v>152</v>
      </c>
      <c r="N10">
        <v>157</v>
      </c>
      <c r="O10">
        <v>157</v>
      </c>
      <c r="P10">
        <v>159</v>
      </c>
      <c r="Q10">
        <v>154</v>
      </c>
      <c r="R10">
        <v>156</v>
      </c>
      <c r="S10">
        <v>161</v>
      </c>
      <c r="T10">
        <v>156</v>
      </c>
      <c r="U10">
        <v>154</v>
      </c>
      <c r="V10">
        <v>154</v>
      </c>
      <c r="W10">
        <v>148</v>
      </c>
    </row>
    <row r="11" spans="1:23">
      <c r="A11" t="s">
        <v>117</v>
      </c>
      <c r="B11">
        <v>139</v>
      </c>
      <c r="C11">
        <v>142</v>
      </c>
      <c r="D11">
        <v>138</v>
      </c>
      <c r="E11">
        <v>137</v>
      </c>
      <c r="F11">
        <v>136</v>
      </c>
      <c r="G11">
        <v>132</v>
      </c>
      <c r="H11">
        <v>129</v>
      </c>
      <c r="I11">
        <v>125</v>
      </c>
      <c r="J11">
        <v>128</v>
      </c>
      <c r="K11">
        <v>127</v>
      </c>
      <c r="L11">
        <v>127</v>
      </c>
      <c r="M11">
        <v>127</v>
      </c>
      <c r="N11">
        <v>126</v>
      </c>
      <c r="O11">
        <v>126</v>
      </c>
      <c r="P11">
        <v>122</v>
      </c>
      <c r="Q11">
        <v>113</v>
      </c>
      <c r="R11">
        <v>112</v>
      </c>
      <c r="S11">
        <v>118</v>
      </c>
      <c r="T11">
        <v>117</v>
      </c>
      <c r="U11">
        <v>112</v>
      </c>
      <c r="V11">
        <v>103</v>
      </c>
      <c r="W11">
        <v>101</v>
      </c>
    </row>
    <row r="12" spans="1:23">
      <c r="A12" t="s">
        <v>115</v>
      </c>
      <c r="B12">
        <v>291</v>
      </c>
      <c r="C12">
        <v>282</v>
      </c>
      <c r="D12">
        <v>270</v>
      </c>
      <c r="E12">
        <v>262</v>
      </c>
      <c r="F12">
        <v>250</v>
      </c>
      <c r="G12">
        <v>228</v>
      </c>
      <c r="H12">
        <v>226</v>
      </c>
      <c r="I12">
        <v>209</v>
      </c>
      <c r="J12">
        <v>209</v>
      </c>
      <c r="K12">
        <v>204</v>
      </c>
      <c r="L12">
        <v>201</v>
      </c>
      <c r="M12">
        <v>209</v>
      </c>
      <c r="N12">
        <v>209</v>
      </c>
      <c r="O12">
        <v>207</v>
      </c>
      <c r="P12">
        <v>208</v>
      </c>
      <c r="Q12">
        <v>204</v>
      </c>
      <c r="R12">
        <v>207</v>
      </c>
      <c r="S12">
        <v>210</v>
      </c>
      <c r="T12">
        <v>201</v>
      </c>
      <c r="U12">
        <v>201</v>
      </c>
      <c r="V12">
        <v>196</v>
      </c>
      <c r="W12">
        <v>196</v>
      </c>
    </row>
    <row r="13" spans="1:23">
      <c r="A13" t="s">
        <v>100</v>
      </c>
      <c r="B13">
        <v>779</v>
      </c>
      <c r="C13">
        <v>776</v>
      </c>
      <c r="D13">
        <v>763</v>
      </c>
      <c r="E13">
        <v>761</v>
      </c>
      <c r="F13">
        <v>755</v>
      </c>
      <c r="G13">
        <v>752</v>
      </c>
      <c r="H13">
        <v>727</v>
      </c>
      <c r="I13">
        <v>697</v>
      </c>
      <c r="J13">
        <v>679</v>
      </c>
      <c r="K13">
        <v>658</v>
      </c>
      <c r="L13">
        <v>643</v>
      </c>
      <c r="M13">
        <v>651</v>
      </c>
      <c r="N13">
        <v>657</v>
      </c>
      <c r="O13">
        <v>657</v>
      </c>
      <c r="P13">
        <v>686</v>
      </c>
      <c r="Q13">
        <v>664</v>
      </c>
      <c r="R13">
        <v>682</v>
      </c>
      <c r="S13">
        <v>690</v>
      </c>
      <c r="T13">
        <v>663</v>
      </c>
      <c r="U13">
        <v>671</v>
      </c>
      <c r="V13">
        <v>663</v>
      </c>
      <c r="W13">
        <v>652</v>
      </c>
    </row>
    <row r="14" spans="1:23">
      <c r="A14" t="s">
        <v>108</v>
      </c>
      <c r="B14">
        <v>14</v>
      </c>
      <c r="C14">
        <v>14</v>
      </c>
      <c r="D14">
        <v>13</v>
      </c>
      <c r="E14">
        <v>15</v>
      </c>
      <c r="F14">
        <v>15</v>
      </c>
      <c r="G14">
        <v>15</v>
      </c>
      <c r="H14">
        <v>16</v>
      </c>
      <c r="I14">
        <v>14</v>
      </c>
      <c r="J14">
        <v>14</v>
      </c>
      <c r="K14">
        <v>14</v>
      </c>
      <c r="L14">
        <v>14</v>
      </c>
      <c r="M14">
        <v>14</v>
      </c>
      <c r="N14">
        <v>14</v>
      </c>
      <c r="O14">
        <v>14</v>
      </c>
      <c r="P14">
        <v>15</v>
      </c>
      <c r="Q14">
        <v>15</v>
      </c>
      <c r="R14">
        <v>14</v>
      </c>
      <c r="S14">
        <v>15</v>
      </c>
      <c r="T14">
        <v>15</v>
      </c>
      <c r="U14">
        <v>14</v>
      </c>
      <c r="V14">
        <v>13</v>
      </c>
      <c r="W14">
        <v>13</v>
      </c>
    </row>
    <row r="15" spans="1:23">
      <c r="A15" t="s">
        <v>109</v>
      </c>
      <c r="B15">
        <v>32</v>
      </c>
      <c r="C15">
        <v>36</v>
      </c>
      <c r="D15">
        <v>30</v>
      </c>
      <c r="E15">
        <v>33</v>
      </c>
      <c r="F15">
        <v>34</v>
      </c>
      <c r="G15">
        <v>33</v>
      </c>
      <c r="H15">
        <v>34</v>
      </c>
      <c r="I15">
        <v>35</v>
      </c>
      <c r="J15">
        <v>33</v>
      </c>
      <c r="K15">
        <v>32</v>
      </c>
      <c r="L15">
        <v>32</v>
      </c>
      <c r="M15">
        <v>29</v>
      </c>
      <c r="N15">
        <v>31</v>
      </c>
      <c r="O15">
        <v>31</v>
      </c>
      <c r="P15">
        <v>31</v>
      </c>
      <c r="Q15">
        <v>28</v>
      </c>
      <c r="R15">
        <v>28</v>
      </c>
      <c r="S15">
        <v>28</v>
      </c>
      <c r="T15">
        <v>31</v>
      </c>
      <c r="U15">
        <v>31</v>
      </c>
      <c r="V15">
        <v>30</v>
      </c>
      <c r="W15">
        <v>31</v>
      </c>
    </row>
    <row r="16" spans="1:23">
      <c r="A16" t="s">
        <v>110</v>
      </c>
      <c r="B16">
        <v>97</v>
      </c>
      <c r="C16">
        <v>97</v>
      </c>
      <c r="D16">
        <v>95</v>
      </c>
      <c r="E16">
        <v>97</v>
      </c>
      <c r="F16">
        <v>95</v>
      </c>
      <c r="G16">
        <v>96</v>
      </c>
      <c r="H16">
        <v>94</v>
      </c>
      <c r="I16">
        <v>95</v>
      </c>
      <c r="J16">
        <v>90</v>
      </c>
      <c r="K16">
        <v>85</v>
      </c>
      <c r="L16">
        <v>85</v>
      </c>
      <c r="M16">
        <v>22</v>
      </c>
      <c r="N16">
        <v>22</v>
      </c>
      <c r="O16">
        <v>22</v>
      </c>
      <c r="P16">
        <v>22</v>
      </c>
      <c r="Q16">
        <v>17</v>
      </c>
      <c r="R16">
        <v>15</v>
      </c>
      <c r="S16">
        <v>13</v>
      </c>
      <c r="T16">
        <v>6</v>
      </c>
      <c r="U16">
        <v>7</v>
      </c>
      <c r="V16">
        <v>6</v>
      </c>
      <c r="W16">
        <v>6</v>
      </c>
    </row>
    <row r="17" spans="1:23">
      <c r="A17" t="s">
        <v>111</v>
      </c>
      <c r="B17">
        <v>6</v>
      </c>
      <c r="C17">
        <v>6</v>
      </c>
      <c r="D17">
        <v>6</v>
      </c>
      <c r="E17">
        <v>6</v>
      </c>
      <c r="F17">
        <v>6</v>
      </c>
      <c r="G17">
        <v>5</v>
      </c>
      <c r="H17">
        <v>5</v>
      </c>
      <c r="I17">
        <v>5</v>
      </c>
      <c r="J17">
        <v>4</v>
      </c>
      <c r="K17">
        <v>4</v>
      </c>
      <c r="L17">
        <v>3</v>
      </c>
      <c r="M17">
        <v>6</v>
      </c>
      <c r="N17">
        <v>6</v>
      </c>
      <c r="O17">
        <v>6</v>
      </c>
      <c r="P17">
        <v>5</v>
      </c>
      <c r="Q17">
        <v>6</v>
      </c>
      <c r="R17">
        <v>6</v>
      </c>
      <c r="S17">
        <v>6</v>
      </c>
      <c r="T17">
        <v>6</v>
      </c>
      <c r="U17">
        <v>6</v>
      </c>
      <c r="V17">
        <v>6</v>
      </c>
      <c r="W17">
        <v>6</v>
      </c>
    </row>
    <row r="18" spans="1:23">
      <c r="A18" t="s">
        <v>112</v>
      </c>
      <c r="B18">
        <v>243</v>
      </c>
      <c r="C18">
        <v>236</v>
      </c>
      <c r="D18">
        <v>229</v>
      </c>
      <c r="E18">
        <v>217</v>
      </c>
      <c r="F18">
        <v>218</v>
      </c>
      <c r="G18">
        <v>212</v>
      </c>
      <c r="H18">
        <v>209</v>
      </c>
      <c r="I18">
        <v>197</v>
      </c>
      <c r="J18">
        <v>183</v>
      </c>
      <c r="K18">
        <v>175</v>
      </c>
      <c r="L18">
        <v>173</v>
      </c>
      <c r="M18">
        <v>170</v>
      </c>
      <c r="N18">
        <v>165</v>
      </c>
      <c r="O18">
        <v>173</v>
      </c>
      <c r="P18">
        <v>174</v>
      </c>
      <c r="Q18">
        <v>167</v>
      </c>
      <c r="R18">
        <v>169</v>
      </c>
      <c r="S18">
        <v>169</v>
      </c>
      <c r="T18">
        <v>155</v>
      </c>
      <c r="U18">
        <v>157</v>
      </c>
      <c r="V18">
        <v>151</v>
      </c>
      <c r="W18">
        <v>149</v>
      </c>
    </row>
    <row r="19" spans="1:23">
      <c r="A19" t="s">
        <v>113</v>
      </c>
      <c r="B19">
        <v>89</v>
      </c>
      <c r="C19">
        <v>90</v>
      </c>
      <c r="D19">
        <v>88</v>
      </c>
      <c r="E19">
        <v>86</v>
      </c>
      <c r="F19">
        <v>82</v>
      </c>
      <c r="G19">
        <v>81</v>
      </c>
      <c r="H19">
        <v>80</v>
      </c>
      <c r="I19">
        <v>79</v>
      </c>
      <c r="J19">
        <v>76</v>
      </c>
      <c r="K19">
        <v>75</v>
      </c>
      <c r="L19">
        <v>72</v>
      </c>
      <c r="M19">
        <v>76</v>
      </c>
      <c r="N19">
        <v>77</v>
      </c>
      <c r="O19">
        <v>77</v>
      </c>
      <c r="P19">
        <v>86</v>
      </c>
      <c r="Q19">
        <v>81</v>
      </c>
      <c r="R19">
        <v>79</v>
      </c>
      <c r="S19">
        <v>79</v>
      </c>
      <c r="T19">
        <v>73</v>
      </c>
      <c r="U19">
        <v>74</v>
      </c>
      <c r="V19">
        <v>72</v>
      </c>
      <c r="W19">
        <v>69</v>
      </c>
    </row>
    <row r="20" spans="1:23">
      <c r="A20" t="s">
        <v>114</v>
      </c>
      <c r="B20">
        <v>92</v>
      </c>
      <c r="C20">
        <v>88</v>
      </c>
      <c r="D20">
        <v>88</v>
      </c>
      <c r="E20">
        <v>87</v>
      </c>
      <c r="F20">
        <v>85</v>
      </c>
      <c r="G20">
        <v>83</v>
      </c>
      <c r="H20">
        <v>80</v>
      </c>
      <c r="I20">
        <v>78</v>
      </c>
      <c r="J20">
        <v>70</v>
      </c>
      <c r="K20">
        <v>67</v>
      </c>
      <c r="L20">
        <v>66</v>
      </c>
      <c r="M20">
        <v>62</v>
      </c>
      <c r="N20">
        <v>59</v>
      </c>
      <c r="O20">
        <v>59</v>
      </c>
      <c r="P20">
        <v>60</v>
      </c>
      <c r="Q20">
        <v>64</v>
      </c>
      <c r="R20">
        <v>64</v>
      </c>
      <c r="S20">
        <v>65</v>
      </c>
      <c r="T20">
        <v>56</v>
      </c>
      <c r="U20">
        <v>60</v>
      </c>
      <c r="V20">
        <v>59</v>
      </c>
      <c r="W20">
        <v>60</v>
      </c>
    </row>
    <row r="21" spans="1:23">
      <c r="A21" t="s">
        <v>102</v>
      </c>
      <c r="B21">
        <v>190</v>
      </c>
      <c r="C21">
        <v>194</v>
      </c>
      <c r="D21">
        <v>191</v>
      </c>
      <c r="E21">
        <v>187</v>
      </c>
      <c r="F21">
        <v>181</v>
      </c>
      <c r="G21">
        <v>178</v>
      </c>
      <c r="H21">
        <v>171</v>
      </c>
      <c r="I21">
        <v>168</v>
      </c>
      <c r="J21">
        <v>163</v>
      </c>
      <c r="K21">
        <v>160</v>
      </c>
      <c r="L21">
        <v>158</v>
      </c>
      <c r="M21">
        <v>157</v>
      </c>
      <c r="N21">
        <v>152</v>
      </c>
      <c r="O21">
        <v>152</v>
      </c>
      <c r="P21">
        <v>162</v>
      </c>
      <c r="Q21">
        <v>157</v>
      </c>
      <c r="R21">
        <v>155</v>
      </c>
      <c r="S21">
        <v>157</v>
      </c>
      <c r="T21">
        <v>149</v>
      </c>
      <c r="U21">
        <v>150</v>
      </c>
      <c r="V21">
        <v>147</v>
      </c>
      <c r="W21">
        <v>148</v>
      </c>
    </row>
    <row r="22" spans="1:23">
      <c r="A22" t="s">
        <v>103</v>
      </c>
      <c r="B22">
        <v>12</v>
      </c>
      <c r="C22">
        <v>12</v>
      </c>
      <c r="D22">
        <v>12</v>
      </c>
      <c r="E22">
        <v>12</v>
      </c>
      <c r="F22">
        <v>12</v>
      </c>
      <c r="G22">
        <v>12</v>
      </c>
      <c r="H22">
        <v>11</v>
      </c>
      <c r="I22">
        <v>12</v>
      </c>
      <c r="J22">
        <v>9</v>
      </c>
      <c r="K22">
        <v>9</v>
      </c>
      <c r="L22">
        <v>9</v>
      </c>
      <c r="M22">
        <v>9</v>
      </c>
      <c r="N22">
        <v>9</v>
      </c>
      <c r="O22">
        <v>9</v>
      </c>
      <c r="P22">
        <v>10</v>
      </c>
      <c r="Q22">
        <v>13</v>
      </c>
      <c r="R22">
        <v>13</v>
      </c>
      <c r="S22">
        <v>13</v>
      </c>
      <c r="T22">
        <v>10</v>
      </c>
      <c r="U22">
        <v>11</v>
      </c>
      <c r="V22">
        <v>11</v>
      </c>
      <c r="W22">
        <v>11</v>
      </c>
    </row>
    <row r="23" spans="1:23">
      <c r="A23" t="s">
        <v>104</v>
      </c>
      <c r="B23">
        <v>69</v>
      </c>
      <c r="C23">
        <v>68</v>
      </c>
      <c r="D23">
        <v>70</v>
      </c>
      <c r="E23">
        <v>64</v>
      </c>
      <c r="F23">
        <v>66</v>
      </c>
      <c r="G23">
        <v>66</v>
      </c>
      <c r="H23">
        <v>60</v>
      </c>
      <c r="I23">
        <v>57</v>
      </c>
      <c r="J23">
        <v>57</v>
      </c>
      <c r="K23">
        <v>57</v>
      </c>
      <c r="L23">
        <v>56</v>
      </c>
      <c r="M23">
        <v>53</v>
      </c>
      <c r="N23">
        <v>51</v>
      </c>
      <c r="O23">
        <v>51</v>
      </c>
      <c r="P23">
        <v>52</v>
      </c>
      <c r="Q23">
        <v>48</v>
      </c>
      <c r="R23">
        <v>48</v>
      </c>
      <c r="S23">
        <v>47</v>
      </c>
      <c r="T23">
        <v>48</v>
      </c>
      <c r="U23">
        <v>46</v>
      </c>
      <c r="V23">
        <v>44</v>
      </c>
      <c r="W23">
        <v>43</v>
      </c>
    </row>
    <row r="24" spans="1:23">
      <c r="A24" t="s">
        <v>105</v>
      </c>
      <c r="B24">
        <v>14</v>
      </c>
      <c r="C24">
        <v>14</v>
      </c>
      <c r="D24">
        <v>14</v>
      </c>
      <c r="E24">
        <v>14</v>
      </c>
      <c r="F24">
        <v>14</v>
      </c>
      <c r="G24">
        <v>14</v>
      </c>
      <c r="H24">
        <v>12</v>
      </c>
      <c r="I24">
        <v>12</v>
      </c>
      <c r="J24">
        <v>10</v>
      </c>
      <c r="K24">
        <v>10</v>
      </c>
      <c r="L24">
        <v>9</v>
      </c>
      <c r="M24">
        <v>11</v>
      </c>
      <c r="N24">
        <v>12</v>
      </c>
      <c r="O24">
        <v>12</v>
      </c>
      <c r="P24">
        <v>14</v>
      </c>
      <c r="Q24">
        <v>13</v>
      </c>
      <c r="R24">
        <v>13</v>
      </c>
      <c r="S24">
        <v>12</v>
      </c>
      <c r="T24">
        <v>12</v>
      </c>
      <c r="U24">
        <v>12</v>
      </c>
      <c r="V24">
        <v>13</v>
      </c>
      <c r="W24">
        <v>12</v>
      </c>
    </row>
    <row r="25" spans="1:23">
      <c r="A25" t="s">
        <v>106</v>
      </c>
      <c r="B25">
        <v>20</v>
      </c>
      <c r="C25">
        <v>18</v>
      </c>
      <c r="D25">
        <v>19</v>
      </c>
      <c r="E25">
        <v>18</v>
      </c>
      <c r="F25">
        <v>19</v>
      </c>
      <c r="G25">
        <v>20</v>
      </c>
      <c r="H25">
        <v>18</v>
      </c>
      <c r="I25">
        <v>17</v>
      </c>
      <c r="J25">
        <v>16</v>
      </c>
      <c r="K25">
        <v>16</v>
      </c>
      <c r="L25">
        <v>16</v>
      </c>
      <c r="M25">
        <v>18</v>
      </c>
      <c r="N25">
        <v>18</v>
      </c>
      <c r="O25">
        <v>18</v>
      </c>
      <c r="P25">
        <v>18</v>
      </c>
      <c r="Q25">
        <v>17</v>
      </c>
      <c r="R25">
        <v>18</v>
      </c>
      <c r="S25">
        <v>15</v>
      </c>
      <c r="T25">
        <v>13</v>
      </c>
      <c r="U25">
        <v>13</v>
      </c>
      <c r="V25">
        <v>13</v>
      </c>
      <c r="W25">
        <v>13</v>
      </c>
    </row>
    <row r="26" spans="1:23">
      <c r="A26" t="s">
        <v>107</v>
      </c>
      <c r="B26">
        <v>62</v>
      </c>
      <c r="C26">
        <v>60</v>
      </c>
      <c r="D26">
        <v>59</v>
      </c>
      <c r="E26">
        <v>57</v>
      </c>
      <c r="F26">
        <v>55</v>
      </c>
      <c r="G26">
        <v>55</v>
      </c>
      <c r="H26">
        <v>51</v>
      </c>
      <c r="I26">
        <v>47</v>
      </c>
      <c r="J26">
        <v>46</v>
      </c>
      <c r="K26">
        <v>45</v>
      </c>
      <c r="L26">
        <v>45</v>
      </c>
      <c r="M26">
        <v>47</v>
      </c>
      <c r="N26">
        <v>46</v>
      </c>
      <c r="O26">
        <v>46</v>
      </c>
      <c r="P26">
        <v>40</v>
      </c>
      <c r="Q26">
        <v>49</v>
      </c>
      <c r="R26">
        <v>48</v>
      </c>
      <c r="S26">
        <v>48</v>
      </c>
      <c r="T26">
        <v>49</v>
      </c>
      <c r="U26">
        <v>48</v>
      </c>
      <c r="V26">
        <v>42</v>
      </c>
      <c r="W26">
        <v>42</v>
      </c>
    </row>
    <row r="27" spans="1:23">
      <c r="A27" t="s">
        <v>125</v>
      </c>
      <c r="B27">
        <v>217</v>
      </c>
      <c r="C27">
        <v>211</v>
      </c>
      <c r="D27">
        <v>206</v>
      </c>
      <c r="E27">
        <v>202</v>
      </c>
      <c r="F27">
        <v>198</v>
      </c>
      <c r="G27">
        <v>191</v>
      </c>
      <c r="H27">
        <v>186</v>
      </c>
      <c r="I27">
        <v>185</v>
      </c>
      <c r="J27">
        <v>180</v>
      </c>
      <c r="K27">
        <v>176</v>
      </c>
      <c r="L27">
        <v>174</v>
      </c>
      <c r="M27">
        <v>179</v>
      </c>
      <c r="N27">
        <v>177</v>
      </c>
      <c r="O27">
        <v>177</v>
      </c>
      <c r="P27">
        <v>174</v>
      </c>
      <c r="Q27">
        <v>171</v>
      </c>
      <c r="R27">
        <v>168</v>
      </c>
      <c r="S27">
        <v>163</v>
      </c>
      <c r="T27">
        <v>155</v>
      </c>
      <c r="U27">
        <v>154</v>
      </c>
      <c r="V27">
        <v>150</v>
      </c>
      <c r="W27">
        <v>144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90"/>
  <sheetViews>
    <sheetView workbookViewId="0">
      <pane xSplit="1" ySplit="10" topLeftCell="B11" activePane="bottomRight" state="frozen"/>
      <selection pane="topRight"/>
      <selection pane="bottomLeft"/>
      <selection pane="bottomRight" activeCell="A5" sqref="A5"/>
    </sheetView>
  </sheetViews>
  <sheetFormatPr baseColWidth="10" defaultColWidth="11.5" defaultRowHeight="12.75" customHeight="1" x14ac:dyDescent="0"/>
  <cols>
    <col min="1" max="1" width="21.83203125" style="1" customWidth="1"/>
    <col min="2" max="2" width="9.83203125" style="2" customWidth="1"/>
    <col min="3" max="3" width="9.5" style="2" customWidth="1"/>
    <col min="4" max="4" width="10.83203125" style="2" customWidth="1"/>
    <col min="5" max="5" width="11.5" style="2" customWidth="1"/>
    <col min="6" max="8" width="9" style="2" customWidth="1"/>
    <col min="9" max="16384" width="11.5" style="1"/>
  </cols>
  <sheetData>
    <row r="1" spans="1:8" s="5" customFormat="1" ht="12.75" customHeight="1">
      <c r="A1" s="7" t="s">
        <v>62</v>
      </c>
      <c r="B1" s="6"/>
      <c r="C1" s="6"/>
      <c r="D1" s="6"/>
      <c r="E1" s="6"/>
      <c r="H1" s="8" t="s">
        <v>80</v>
      </c>
    </row>
    <row r="2" spans="1:8" s="5" customFormat="1" ht="12.75" customHeight="1">
      <c r="A2" s="6">
        <v>1998</v>
      </c>
      <c r="B2" s="6"/>
      <c r="C2" s="6"/>
      <c r="D2" s="6"/>
      <c r="E2" s="6"/>
      <c r="H2" s="6"/>
    </row>
    <row r="3" spans="1:8" s="5" customFormat="1" ht="3.75" customHeight="1">
      <c r="A3" s="12"/>
      <c r="B3" s="13"/>
      <c r="C3" s="13"/>
      <c r="D3" s="13"/>
      <c r="E3" s="13"/>
      <c r="F3" s="13"/>
      <c r="G3" s="13"/>
      <c r="H3" s="13"/>
    </row>
    <row r="4" spans="1:8" ht="3.75" customHeight="1">
      <c r="A4" s="2"/>
      <c r="B4" s="22"/>
      <c r="D4" s="22"/>
      <c r="E4" s="22"/>
      <c r="F4" s="22"/>
    </row>
    <row r="5" spans="1:8" ht="12.75" customHeight="1">
      <c r="A5" s="1" t="s">
        <v>70</v>
      </c>
      <c r="B5" s="23" t="s">
        <v>31</v>
      </c>
      <c r="D5" s="23" t="s">
        <v>32</v>
      </c>
      <c r="E5" s="23" t="s">
        <v>33</v>
      </c>
      <c r="F5" s="23" t="s">
        <v>34</v>
      </c>
    </row>
    <row r="6" spans="1:8" ht="3.75" customHeight="1">
      <c r="B6" s="24"/>
      <c r="C6" s="14"/>
      <c r="D6" s="23"/>
      <c r="E6" s="18"/>
      <c r="F6" s="24"/>
      <c r="G6" s="14"/>
      <c r="H6" s="14"/>
    </row>
    <row r="7" spans="1:8" ht="12.75" customHeight="1">
      <c r="B7" s="18" t="s">
        <v>0</v>
      </c>
      <c r="C7" s="18" t="s">
        <v>30</v>
      </c>
      <c r="D7" s="18"/>
      <c r="E7" s="18"/>
      <c r="F7" s="18" t="s">
        <v>3</v>
      </c>
      <c r="G7" s="18" t="s">
        <v>4</v>
      </c>
      <c r="H7" s="2" t="s">
        <v>5</v>
      </c>
    </row>
    <row r="8" spans="1:8" ht="12.75" customHeight="1">
      <c r="B8" s="18" t="s">
        <v>1</v>
      </c>
      <c r="C8" s="19" t="s">
        <v>2</v>
      </c>
      <c r="D8" s="18"/>
      <c r="E8" s="18"/>
      <c r="F8" s="18" t="s">
        <v>54</v>
      </c>
      <c r="G8" s="18"/>
    </row>
    <row r="9" spans="1:8" ht="12.75" customHeight="1">
      <c r="B9" s="18"/>
      <c r="C9" s="18" t="s">
        <v>35</v>
      </c>
      <c r="D9" s="18"/>
      <c r="E9" s="18"/>
      <c r="F9" s="18" t="s">
        <v>55</v>
      </c>
      <c r="G9" s="18"/>
    </row>
    <row r="10" spans="1:8" ht="3.75" customHeight="1">
      <c r="A10" s="15"/>
      <c r="B10" s="20"/>
      <c r="C10" s="20"/>
      <c r="D10" s="21"/>
      <c r="E10" s="21"/>
      <c r="F10" s="21"/>
      <c r="G10" s="21"/>
      <c r="H10" s="16"/>
    </row>
    <row r="11" spans="1:8" ht="3.75" customHeight="1">
      <c r="D11" s="3"/>
      <c r="E11" s="3"/>
      <c r="F11" s="3"/>
      <c r="G11" s="3"/>
      <c r="H11" s="3"/>
    </row>
    <row r="12" spans="1:8" ht="12.75" customHeight="1">
      <c r="A12" s="9" t="s">
        <v>27</v>
      </c>
      <c r="B12" s="26">
        <v>13357</v>
      </c>
      <c r="C12" s="26">
        <v>4379</v>
      </c>
      <c r="D12" s="26">
        <v>3470</v>
      </c>
      <c r="E12" s="26">
        <v>1651</v>
      </c>
      <c r="F12" s="25">
        <v>187.28561076674228</v>
      </c>
      <c r="G12" s="25">
        <v>48.65471807745719</v>
      </c>
      <c r="H12" s="25">
        <v>23.149550301406865</v>
      </c>
    </row>
    <row r="13" spans="1:8" ht="12.75" customHeight="1">
      <c r="A13" s="10"/>
      <c r="B13" s="27"/>
      <c r="C13" s="27"/>
      <c r="D13" s="27"/>
      <c r="E13" s="27"/>
      <c r="F13" s="4"/>
      <c r="G13" s="4"/>
      <c r="H13" s="4"/>
    </row>
    <row r="14" spans="1:8" ht="12.75" customHeight="1">
      <c r="A14" s="9" t="s">
        <v>36</v>
      </c>
      <c r="B14" s="26">
        <v>3135</v>
      </c>
      <c r="C14" s="26">
        <v>842</v>
      </c>
      <c r="D14" s="26">
        <v>676</v>
      </c>
      <c r="E14" s="26">
        <v>506</v>
      </c>
      <c r="F14" s="25">
        <v>242.86078383221147</v>
      </c>
      <c r="G14" s="25">
        <v>52.368066944362027</v>
      </c>
      <c r="H14" s="25">
        <v>39.198582653620093</v>
      </c>
    </row>
    <row r="15" spans="1:8" ht="12.75" customHeight="1">
      <c r="A15" s="1" t="s">
        <v>39</v>
      </c>
      <c r="B15" s="27">
        <v>1453</v>
      </c>
      <c r="C15" s="27">
        <v>450</v>
      </c>
      <c r="D15" s="27">
        <v>327</v>
      </c>
      <c r="E15" s="27">
        <v>234</v>
      </c>
      <c r="F15" s="4">
        <v>234.39529080018647</v>
      </c>
      <c r="G15" s="4">
        <v>52.751039292264956</v>
      </c>
      <c r="H15" s="4">
        <v>37.748450135749238</v>
      </c>
    </row>
    <row r="16" spans="1:8" ht="12.75" customHeight="1">
      <c r="A16" s="1" t="s">
        <v>38</v>
      </c>
      <c r="B16" s="27">
        <v>440</v>
      </c>
      <c r="C16" s="27">
        <v>168</v>
      </c>
      <c r="D16" s="27">
        <v>109</v>
      </c>
      <c r="E16" s="27">
        <v>103</v>
      </c>
      <c r="F16" s="4">
        <v>162.75379419782723</v>
      </c>
      <c r="G16" s="4">
        <v>40.318553562643565</v>
      </c>
      <c r="H16" s="4">
        <v>38.0991836417641</v>
      </c>
    </row>
    <row r="17" spans="1:8" ht="12.75" customHeight="1">
      <c r="A17" s="1" t="s">
        <v>37</v>
      </c>
      <c r="B17" s="27">
        <v>1242</v>
      </c>
      <c r="C17" s="27">
        <v>224</v>
      </c>
      <c r="D17" s="27">
        <v>240</v>
      </c>
      <c r="E17" s="27">
        <v>169</v>
      </c>
      <c r="F17" s="4">
        <v>310.01714829153593</v>
      </c>
      <c r="G17" s="4">
        <v>59.90669532203593</v>
      </c>
      <c r="H17" s="4">
        <v>42.18429795593363</v>
      </c>
    </row>
    <row r="18" spans="1:8" ht="12.75" customHeight="1">
      <c r="B18" s="27"/>
      <c r="C18" s="27"/>
      <c r="D18" s="27"/>
      <c r="E18" s="27"/>
      <c r="F18" s="4"/>
      <c r="G18" s="4"/>
      <c r="H18" s="4"/>
    </row>
    <row r="19" spans="1:8" ht="12.75" customHeight="1">
      <c r="A19" s="9" t="s">
        <v>6</v>
      </c>
      <c r="B19" s="26">
        <v>2890</v>
      </c>
      <c r="C19" s="26">
        <v>966</v>
      </c>
      <c r="D19" s="26">
        <v>800</v>
      </c>
      <c r="E19" s="26">
        <v>343</v>
      </c>
      <c r="F19" s="25">
        <v>174.69582374219007</v>
      </c>
      <c r="G19" s="25">
        <v>48.358705534170262</v>
      </c>
      <c r="H19" s="25">
        <v>20.733794997775497</v>
      </c>
    </row>
    <row r="20" spans="1:8" ht="12.75" customHeight="1">
      <c r="A20" s="1" t="s">
        <v>7</v>
      </c>
      <c r="B20" s="27">
        <v>1789</v>
      </c>
      <c r="C20" s="27">
        <v>554</v>
      </c>
      <c r="D20" s="27">
        <v>513</v>
      </c>
      <c r="E20" s="27">
        <v>173</v>
      </c>
      <c r="F20" s="4">
        <v>188.8387734874162</v>
      </c>
      <c r="G20" s="4">
        <v>54.149966908353555</v>
      </c>
      <c r="H20" s="4">
        <v>18.26109995155003</v>
      </c>
    </row>
    <row r="21" spans="1:8" ht="12.75" customHeight="1">
      <c r="A21" s="1" t="s">
        <v>40</v>
      </c>
      <c r="B21" s="27">
        <v>331</v>
      </c>
      <c r="C21" s="27">
        <v>109</v>
      </c>
      <c r="D21" s="27">
        <v>83</v>
      </c>
      <c r="E21" s="27">
        <v>71</v>
      </c>
      <c r="F21" s="4">
        <v>142.09240728577745</v>
      </c>
      <c r="G21" s="4">
        <v>35.630422370753863</v>
      </c>
      <c r="H21" s="4">
        <v>30.479036003897882</v>
      </c>
    </row>
    <row r="22" spans="1:8" ht="12.75" customHeight="1">
      <c r="A22" s="1" t="s">
        <v>9</v>
      </c>
      <c r="B22" s="27">
        <v>355</v>
      </c>
      <c r="C22" s="27">
        <v>149</v>
      </c>
      <c r="D22" s="27">
        <v>106</v>
      </c>
      <c r="E22" s="27">
        <v>28</v>
      </c>
      <c r="F22" s="4">
        <v>147.50978550830627</v>
      </c>
      <c r="G22" s="4">
        <v>44.045175391212574</v>
      </c>
      <c r="H22" s="4">
        <v>11.634574631641057</v>
      </c>
    </row>
    <row r="23" spans="1:8" ht="12.75" customHeight="1">
      <c r="A23" s="1" t="s">
        <v>41</v>
      </c>
      <c r="B23" s="27">
        <v>317</v>
      </c>
      <c r="C23" s="27">
        <v>115</v>
      </c>
      <c r="D23" s="27">
        <v>80</v>
      </c>
      <c r="E23" s="27">
        <v>54</v>
      </c>
      <c r="F23" s="4">
        <v>191.01448576731181</v>
      </c>
      <c r="G23" s="4">
        <v>48.20554845862759</v>
      </c>
      <c r="H23" s="4">
        <v>32.538745209573619</v>
      </c>
    </row>
    <row r="24" spans="1:8" ht="12.75" customHeight="1">
      <c r="A24" s="11" t="s">
        <v>8</v>
      </c>
      <c r="B24" s="27">
        <v>98</v>
      </c>
      <c r="C24" s="27">
        <v>39</v>
      </c>
      <c r="D24" s="27">
        <v>18</v>
      </c>
      <c r="E24" s="27">
        <v>17</v>
      </c>
      <c r="F24" s="4">
        <v>145.46534065607838</v>
      </c>
      <c r="G24" s="4">
        <v>26.718123793973579</v>
      </c>
      <c r="H24" s="4">
        <v>25.233783583197269</v>
      </c>
    </row>
    <row r="25" spans="1:8" ht="12.75" customHeight="1">
      <c r="B25" s="27"/>
      <c r="C25" s="27"/>
      <c r="D25" s="27"/>
      <c r="E25" s="27"/>
      <c r="F25" s="4"/>
      <c r="G25" s="4"/>
      <c r="H25" s="4"/>
    </row>
    <row r="26" spans="1:8" ht="12.75" customHeight="1">
      <c r="A26" s="9" t="s">
        <v>10</v>
      </c>
      <c r="B26" s="26">
        <v>1836</v>
      </c>
      <c r="C26" s="26">
        <v>537</v>
      </c>
      <c r="D26" s="26">
        <v>490</v>
      </c>
      <c r="E26" s="26">
        <v>213</v>
      </c>
      <c r="F26" s="25">
        <v>186.98689360384648</v>
      </c>
      <c r="G26" s="25">
        <v>49.90390951300914</v>
      </c>
      <c r="H26" s="25">
        <v>21.692923931165197</v>
      </c>
    </row>
    <row r="27" spans="1:8" ht="12.75" customHeight="1">
      <c r="A27" s="1" t="s">
        <v>13</v>
      </c>
      <c r="B27" s="27">
        <v>669</v>
      </c>
      <c r="C27" s="27">
        <v>113</v>
      </c>
      <c r="D27" s="27">
        <v>157</v>
      </c>
      <c r="E27" s="27">
        <v>70</v>
      </c>
      <c r="F27" s="4">
        <v>343.40095269382391</v>
      </c>
      <c r="G27" s="4">
        <v>80.588863337713533</v>
      </c>
      <c r="H27" s="4">
        <v>35.931340341655719</v>
      </c>
    </row>
    <row r="28" spans="1:8" ht="12.75" customHeight="1">
      <c r="A28" s="1" t="s">
        <v>12</v>
      </c>
      <c r="B28" s="27">
        <v>455</v>
      </c>
      <c r="C28" s="27">
        <v>159</v>
      </c>
      <c r="D28" s="27">
        <v>126</v>
      </c>
      <c r="E28" s="27">
        <v>36</v>
      </c>
      <c r="F28" s="4">
        <v>179.2234700027179</v>
      </c>
      <c r="G28" s="4">
        <v>49.631114769983419</v>
      </c>
      <c r="H28" s="4">
        <v>14.180318505709547</v>
      </c>
    </row>
    <row r="29" spans="1:8" ht="12.75" customHeight="1">
      <c r="A29" s="1" t="s">
        <v>11</v>
      </c>
      <c r="B29" s="27">
        <v>712</v>
      </c>
      <c r="C29" s="27">
        <v>265</v>
      </c>
      <c r="D29" s="27">
        <v>207</v>
      </c>
      <c r="E29" s="27">
        <v>107</v>
      </c>
      <c r="F29" s="4">
        <v>133.53388422312162</v>
      </c>
      <c r="G29" s="4">
        <v>38.822351171609796</v>
      </c>
      <c r="H29" s="4">
        <v>20.067592151508446</v>
      </c>
    </row>
    <row r="30" spans="1:8" ht="12.75" customHeight="1">
      <c r="B30" s="27"/>
      <c r="C30" s="27"/>
      <c r="D30" s="27"/>
      <c r="E30" s="27"/>
      <c r="F30" s="4"/>
      <c r="G30" s="4"/>
      <c r="H30" s="4"/>
    </row>
    <row r="31" spans="1:8" ht="12.75" customHeight="1">
      <c r="A31" s="9" t="s">
        <v>14</v>
      </c>
      <c r="B31" s="26">
        <v>2549</v>
      </c>
      <c r="C31" s="26">
        <v>812</v>
      </c>
      <c r="D31" s="26">
        <v>657</v>
      </c>
      <c r="E31" s="26">
        <v>225</v>
      </c>
      <c r="F31" s="25">
        <v>212.20728880837572</v>
      </c>
      <c r="G31" s="25">
        <v>54.696033247196098</v>
      </c>
      <c r="H31" s="25">
        <v>18.731518235341131</v>
      </c>
    </row>
    <row r="32" spans="1:8" ht="12.75" customHeight="1">
      <c r="B32" s="27"/>
      <c r="C32" s="27"/>
      <c r="D32" s="27"/>
      <c r="E32" s="27"/>
      <c r="F32" s="4"/>
      <c r="G32" s="4"/>
      <c r="H32" s="4"/>
    </row>
    <row r="33" spans="1:8" ht="12.75" customHeight="1">
      <c r="A33" s="9" t="s">
        <v>15</v>
      </c>
      <c r="B33" s="26">
        <v>1517</v>
      </c>
      <c r="C33" s="26">
        <v>661</v>
      </c>
      <c r="D33" s="26">
        <v>382</v>
      </c>
      <c r="E33" s="26">
        <v>129</v>
      </c>
      <c r="F33" s="25">
        <v>146.38053148580582</v>
      </c>
      <c r="G33" s="25">
        <v>36.860489800644579</v>
      </c>
      <c r="H33" s="25">
        <v>12.447652314877358</v>
      </c>
    </row>
    <row r="34" spans="1:8" ht="12.75" customHeight="1">
      <c r="A34" s="1" t="s">
        <v>16</v>
      </c>
      <c r="B34" s="27">
        <v>47</v>
      </c>
      <c r="C34" s="27">
        <v>25</v>
      </c>
      <c r="D34" s="27">
        <v>14</v>
      </c>
      <c r="E34" s="27">
        <v>3</v>
      </c>
      <c r="F34" s="4">
        <v>122.77631200856823</v>
      </c>
      <c r="G34" s="4">
        <v>36.571667406807556</v>
      </c>
      <c r="H34" s="4">
        <v>7.836785872887333</v>
      </c>
    </row>
    <row r="35" spans="1:8" ht="12.75" customHeight="1">
      <c r="A35" s="1" t="s">
        <v>18</v>
      </c>
      <c r="B35" s="27">
        <v>132</v>
      </c>
      <c r="C35" s="27">
        <v>53</v>
      </c>
      <c r="D35" s="27">
        <v>31</v>
      </c>
      <c r="E35" s="27">
        <v>14</v>
      </c>
      <c r="F35" s="4">
        <v>180.2466101347753</v>
      </c>
      <c r="G35" s="4">
        <v>42.330643289227531</v>
      </c>
      <c r="H35" s="4">
        <v>19.117064711264046</v>
      </c>
    </row>
    <row r="36" spans="1:8" ht="12.75" customHeight="1">
      <c r="A36" s="1" t="s">
        <v>57</v>
      </c>
      <c r="B36" s="27">
        <v>76</v>
      </c>
      <c r="C36" s="27">
        <v>35</v>
      </c>
      <c r="D36" s="27">
        <v>22</v>
      </c>
      <c r="E36" s="27">
        <v>4</v>
      </c>
      <c r="F36" s="4">
        <v>142.06669657544489</v>
      </c>
      <c r="G36" s="4">
        <v>41.124570061312994</v>
      </c>
      <c r="H36" s="4">
        <v>7.4771945566023632</v>
      </c>
    </row>
    <row r="37" spans="1:8" ht="12.75" customHeight="1">
      <c r="A37" s="1" t="s">
        <v>58</v>
      </c>
      <c r="B37" s="27">
        <v>13</v>
      </c>
      <c r="C37" s="27">
        <v>7</v>
      </c>
      <c r="D37" s="27">
        <v>6</v>
      </c>
      <c r="E37" s="27">
        <v>1</v>
      </c>
      <c r="F37" s="4">
        <v>89.735625043142122</v>
      </c>
      <c r="G37" s="4">
        <v>41.416442327604059</v>
      </c>
      <c r="H37" s="4">
        <v>6.9027403879340099</v>
      </c>
    </row>
    <row r="38" spans="1:8" ht="12.75" customHeight="1">
      <c r="A38" s="1" t="s">
        <v>59</v>
      </c>
      <c r="B38" s="27">
        <v>662</v>
      </c>
      <c r="C38" s="27">
        <v>269</v>
      </c>
      <c r="D38" s="27">
        <v>173</v>
      </c>
      <c r="E38" s="27">
        <v>48</v>
      </c>
      <c r="F38" s="4">
        <v>149.15351997801</v>
      </c>
      <c r="G38" s="4">
        <v>38.978185734434639</v>
      </c>
      <c r="H38" s="4">
        <v>10.814756735565679</v>
      </c>
    </row>
    <row r="39" spans="1:8" ht="12.75" customHeight="1">
      <c r="A39" s="1" t="s">
        <v>17</v>
      </c>
      <c r="B39" s="27">
        <v>316</v>
      </c>
      <c r="C39" s="27">
        <v>140</v>
      </c>
      <c r="D39" s="27">
        <v>77</v>
      </c>
      <c r="E39" s="27">
        <v>36</v>
      </c>
      <c r="F39" s="4">
        <v>168.72410405365</v>
      </c>
      <c r="G39" s="4">
        <v>41.113151937123575</v>
      </c>
      <c r="H39" s="4">
        <v>19.221733373200632</v>
      </c>
    </row>
    <row r="40" spans="1:8" ht="12.75" customHeight="1">
      <c r="A40" s="1" t="s">
        <v>19</v>
      </c>
      <c r="B40" s="27">
        <v>271</v>
      </c>
      <c r="C40" s="27">
        <v>132</v>
      </c>
      <c r="D40" s="27">
        <v>59</v>
      </c>
      <c r="E40" s="27">
        <v>23</v>
      </c>
      <c r="F40" s="4">
        <v>120.06184735753178</v>
      </c>
      <c r="G40" s="4">
        <v>26.138926177470019</v>
      </c>
      <c r="H40" s="4">
        <v>10.189750882742549</v>
      </c>
    </row>
    <row r="41" spans="1:8" ht="12.75" customHeight="1">
      <c r="B41" s="27"/>
      <c r="C41" s="27"/>
      <c r="D41" s="27"/>
      <c r="E41" s="27"/>
      <c r="F41" s="4"/>
      <c r="G41" s="4"/>
      <c r="H41" s="4"/>
    </row>
    <row r="42" spans="1:8" ht="12.75" customHeight="1">
      <c r="A42" s="9" t="s">
        <v>20</v>
      </c>
      <c r="B42" s="26">
        <v>874</v>
      </c>
      <c r="C42" s="26">
        <v>372</v>
      </c>
      <c r="D42" s="26">
        <v>288</v>
      </c>
      <c r="E42" s="26">
        <v>64</v>
      </c>
      <c r="F42" s="25">
        <v>131.32410458447342</v>
      </c>
      <c r="G42" s="25">
        <v>43.273846819597644</v>
      </c>
      <c r="H42" s="25">
        <v>9.6164104043550314</v>
      </c>
    </row>
    <row r="43" spans="1:8" ht="12.75" customHeight="1">
      <c r="A43" s="1" t="s">
        <v>21</v>
      </c>
      <c r="B43" s="27">
        <v>474</v>
      </c>
      <c r="C43" s="27">
        <v>196</v>
      </c>
      <c r="D43" s="27">
        <v>152</v>
      </c>
      <c r="E43" s="27">
        <v>33</v>
      </c>
      <c r="F43" s="4">
        <v>138.64797746531607</v>
      </c>
      <c r="G43" s="4">
        <v>44.460954799004305</v>
      </c>
      <c r="H43" s="4">
        <v>9.6527072918890937</v>
      </c>
    </row>
    <row r="44" spans="1:8" ht="12.75" customHeight="1">
      <c r="A44" s="1" t="s">
        <v>25</v>
      </c>
      <c r="B44" s="27">
        <v>42</v>
      </c>
      <c r="C44" s="27">
        <v>20</v>
      </c>
      <c r="D44" s="27">
        <v>9</v>
      </c>
      <c r="E44" s="27">
        <v>3</v>
      </c>
      <c r="F44" s="4">
        <v>120.99562111085504</v>
      </c>
      <c r="G44" s="4">
        <v>25.927633095183221</v>
      </c>
      <c r="H44" s="4">
        <v>8.6425443650610738</v>
      </c>
    </row>
    <row r="45" spans="1:8" ht="12.75" customHeight="1">
      <c r="A45" s="1" t="s">
        <v>24</v>
      </c>
      <c r="B45" s="27">
        <v>134</v>
      </c>
      <c r="C45" s="27">
        <v>67</v>
      </c>
      <c r="D45" s="27">
        <v>51</v>
      </c>
      <c r="E45" s="27">
        <v>11</v>
      </c>
      <c r="F45" s="4">
        <v>107.09461889500732</v>
      </c>
      <c r="G45" s="4">
        <v>40.759892266010247</v>
      </c>
      <c r="H45" s="4">
        <v>8.7913493122767203</v>
      </c>
    </row>
    <row r="46" spans="1:8" ht="12.75" customHeight="1">
      <c r="A46" s="1" t="s">
        <v>23</v>
      </c>
      <c r="B46" s="27">
        <v>32</v>
      </c>
      <c r="C46" s="27">
        <v>18</v>
      </c>
      <c r="D46" s="27">
        <v>12</v>
      </c>
      <c r="E46" s="27">
        <v>2</v>
      </c>
      <c r="F46" s="4">
        <v>100.69225928256765</v>
      </c>
      <c r="G46" s="4">
        <v>37.759597230962868</v>
      </c>
      <c r="H46" s="4">
        <v>6.293266205160478</v>
      </c>
    </row>
    <row r="47" spans="1:8" ht="12.75" customHeight="1">
      <c r="A47" s="1" t="s">
        <v>22</v>
      </c>
      <c r="B47" s="27">
        <v>37</v>
      </c>
      <c r="C47" s="27">
        <v>17</v>
      </c>
      <c r="D47" s="27">
        <v>18</v>
      </c>
      <c r="E47" s="27">
        <v>2</v>
      </c>
      <c r="F47" s="4">
        <v>101.9396076702667</v>
      </c>
      <c r="G47" s="4">
        <v>49.592241569318936</v>
      </c>
      <c r="H47" s="4">
        <v>5.5102490632576595</v>
      </c>
    </row>
    <row r="48" spans="1:8" ht="12.75" customHeight="1">
      <c r="A48" s="1" t="s">
        <v>26</v>
      </c>
      <c r="B48" s="27">
        <v>155</v>
      </c>
      <c r="C48" s="27">
        <v>54</v>
      </c>
      <c r="D48" s="27">
        <v>46</v>
      </c>
      <c r="E48" s="27">
        <v>13</v>
      </c>
      <c r="F48" s="4">
        <v>161.88834926105801</v>
      </c>
      <c r="G48" s="4">
        <v>48.044284296830121</v>
      </c>
      <c r="H48" s="4">
        <v>13.577732518669382</v>
      </c>
    </row>
    <row r="49" spans="1:8" ht="12.75" customHeight="1">
      <c r="B49" s="27"/>
      <c r="C49" s="27"/>
      <c r="D49" s="27"/>
      <c r="E49" s="27"/>
      <c r="F49" s="4"/>
      <c r="G49" s="4"/>
      <c r="H49" s="4"/>
    </row>
    <row r="50" spans="1:8" ht="12.75" customHeight="1">
      <c r="A50" s="9" t="s">
        <v>42</v>
      </c>
      <c r="B50" s="26">
        <v>556</v>
      </c>
      <c r="C50" s="26">
        <v>189</v>
      </c>
      <c r="D50" s="26">
        <v>177</v>
      </c>
      <c r="E50" s="26">
        <v>171</v>
      </c>
      <c r="F50" s="25">
        <v>184.23956445236777</v>
      </c>
      <c r="G50" s="25">
        <v>58.651803791491183</v>
      </c>
      <c r="H50" s="25">
        <v>56.663607052796564</v>
      </c>
    </row>
    <row r="51" spans="1:8" ht="3.75" customHeight="1">
      <c r="A51" s="15"/>
      <c r="B51" s="17"/>
      <c r="C51" s="17"/>
      <c r="D51" s="17"/>
      <c r="E51" s="17"/>
      <c r="F51" s="17"/>
      <c r="G51" s="17"/>
      <c r="H51" s="17"/>
    </row>
    <row r="52" spans="1:8" ht="12.75" customHeight="1">
      <c r="A52" s="2" t="s">
        <v>65</v>
      </c>
      <c r="C52" s="1"/>
      <c r="H52" s="1"/>
    </row>
    <row r="53" spans="1:8" ht="12.75" customHeight="1">
      <c r="A53" s="28" t="s">
        <v>66</v>
      </c>
      <c r="C53" s="1"/>
      <c r="H53" s="1"/>
    </row>
    <row r="54" spans="1:8" ht="12.75" customHeight="1">
      <c r="A54" s="28" t="s">
        <v>29</v>
      </c>
      <c r="C54" s="1"/>
      <c r="H54" s="1"/>
    </row>
    <row r="55" spans="1:8" ht="12.75" customHeight="1">
      <c r="A55" s="2" t="s">
        <v>43</v>
      </c>
      <c r="C55" s="1"/>
      <c r="H55" s="1"/>
    </row>
    <row r="56" spans="1:8" ht="12.75" customHeight="1">
      <c r="A56" s="2" t="s">
        <v>64</v>
      </c>
      <c r="C56" s="1"/>
      <c r="H56" s="1"/>
    </row>
    <row r="57" spans="1:8" ht="12.75" customHeight="1">
      <c r="A57" s="28" t="s">
        <v>28</v>
      </c>
      <c r="C57" s="1"/>
      <c r="H57" s="1"/>
    </row>
    <row r="58" spans="1:8" ht="12.75" customHeight="1">
      <c r="A58" s="2" t="s">
        <v>44</v>
      </c>
      <c r="C58" s="1"/>
      <c r="H58" s="1"/>
    </row>
    <row r="59" spans="1:8" ht="12.75" customHeight="1">
      <c r="A59" s="2" t="s">
        <v>45</v>
      </c>
      <c r="C59" s="1"/>
      <c r="H59" s="1"/>
    </row>
    <row r="60" spans="1:8" ht="12.75" customHeight="1">
      <c r="A60" s="2"/>
      <c r="B60" s="4"/>
      <c r="C60" s="4"/>
      <c r="D60" s="4"/>
      <c r="E60" s="4"/>
      <c r="F60" s="4"/>
      <c r="G60" s="4"/>
      <c r="H60" s="4"/>
    </row>
    <row r="61" spans="1:8" ht="12.75" customHeight="1">
      <c r="A61" s="2" t="s">
        <v>56</v>
      </c>
      <c r="B61" s="4"/>
      <c r="C61" s="4"/>
      <c r="D61" s="4"/>
      <c r="E61" s="4"/>
      <c r="F61" s="4"/>
      <c r="G61" s="4"/>
      <c r="H61" s="4"/>
    </row>
    <row r="62" spans="1:8" ht="12.75" customHeight="1">
      <c r="A62" s="1" t="s">
        <v>63</v>
      </c>
      <c r="B62" s="4"/>
      <c r="C62" s="4"/>
      <c r="D62" s="4"/>
      <c r="E62" s="4"/>
      <c r="F62" s="4"/>
      <c r="G62" s="4"/>
      <c r="H62" s="4"/>
    </row>
    <row r="63" spans="1:8" ht="12.75" customHeight="1">
      <c r="A63" s="30" t="s">
        <v>74</v>
      </c>
      <c r="B63" s="4"/>
      <c r="C63" s="4"/>
      <c r="D63" s="4"/>
      <c r="E63" s="4"/>
      <c r="F63" s="4"/>
      <c r="G63" s="4"/>
      <c r="H63" s="4"/>
    </row>
    <row r="64" spans="1:8" ht="12.75" customHeight="1">
      <c r="B64" s="4"/>
      <c r="C64" s="4"/>
      <c r="D64" s="4"/>
      <c r="E64" s="4"/>
      <c r="F64" s="4"/>
      <c r="G64" s="4"/>
      <c r="H64" s="4"/>
    </row>
    <row r="65" spans="2:8" ht="12.75" customHeight="1">
      <c r="B65" s="4"/>
      <c r="C65" s="4"/>
      <c r="D65" s="4"/>
      <c r="E65" s="4"/>
      <c r="F65" s="4"/>
      <c r="G65" s="4"/>
      <c r="H65" s="4"/>
    </row>
    <row r="66" spans="2:8" ht="12.75" customHeight="1">
      <c r="B66" s="4"/>
      <c r="C66" s="4"/>
      <c r="D66" s="4"/>
      <c r="E66" s="4"/>
      <c r="F66" s="4"/>
      <c r="G66" s="4"/>
      <c r="H66" s="4"/>
    </row>
    <row r="67" spans="2:8" ht="12.75" customHeight="1">
      <c r="B67" s="4"/>
      <c r="C67" s="4"/>
      <c r="D67" s="4"/>
      <c r="E67" s="4"/>
      <c r="F67" s="4"/>
      <c r="G67" s="4"/>
      <c r="H67" s="4"/>
    </row>
    <row r="68" spans="2:8" ht="12.75" customHeight="1">
      <c r="B68" s="4"/>
      <c r="C68" s="4"/>
      <c r="D68" s="4"/>
      <c r="E68" s="4"/>
      <c r="F68" s="4"/>
      <c r="G68" s="4"/>
      <c r="H68" s="4"/>
    </row>
    <row r="69" spans="2:8" ht="12.75" customHeight="1">
      <c r="B69" s="4"/>
      <c r="C69" s="4"/>
      <c r="D69" s="4"/>
      <c r="E69" s="4"/>
      <c r="F69" s="4"/>
      <c r="G69" s="4"/>
      <c r="H69" s="4"/>
    </row>
    <row r="70" spans="2:8" ht="12.75" customHeight="1">
      <c r="B70" s="4"/>
      <c r="C70" s="4"/>
      <c r="D70" s="4"/>
      <c r="E70" s="4"/>
      <c r="F70" s="4"/>
      <c r="G70" s="4"/>
      <c r="H70" s="4"/>
    </row>
    <row r="71" spans="2:8" ht="12.75" customHeight="1">
      <c r="B71" s="4"/>
      <c r="C71" s="4"/>
      <c r="D71" s="4"/>
      <c r="E71" s="4"/>
      <c r="F71" s="4"/>
      <c r="G71" s="4"/>
      <c r="H71" s="4"/>
    </row>
    <row r="72" spans="2:8" ht="12.75" customHeight="1">
      <c r="B72" s="4"/>
      <c r="C72" s="4"/>
      <c r="D72" s="4"/>
      <c r="E72" s="4"/>
      <c r="F72" s="4"/>
      <c r="G72" s="4"/>
      <c r="H72" s="4"/>
    </row>
    <row r="73" spans="2:8" ht="12.75" customHeight="1">
      <c r="B73" s="4"/>
      <c r="C73" s="4"/>
      <c r="D73" s="4"/>
      <c r="E73" s="4"/>
      <c r="F73" s="4"/>
      <c r="G73" s="4"/>
      <c r="H73" s="4"/>
    </row>
    <row r="74" spans="2:8" ht="12.75" customHeight="1">
      <c r="B74" s="4"/>
      <c r="C74" s="4"/>
      <c r="D74" s="4"/>
      <c r="E74" s="4"/>
      <c r="F74" s="4"/>
      <c r="G74" s="4"/>
      <c r="H74" s="4"/>
    </row>
    <row r="75" spans="2:8" ht="12.75" customHeight="1">
      <c r="B75" s="4"/>
      <c r="C75" s="4"/>
      <c r="D75" s="4"/>
      <c r="E75" s="4"/>
      <c r="F75" s="4"/>
      <c r="G75" s="4"/>
      <c r="H75" s="4"/>
    </row>
    <row r="76" spans="2:8" ht="12.75" customHeight="1">
      <c r="B76" s="4"/>
      <c r="C76" s="4"/>
      <c r="D76" s="4"/>
      <c r="E76" s="4"/>
      <c r="F76" s="4"/>
      <c r="G76" s="4"/>
      <c r="H76" s="4"/>
    </row>
    <row r="77" spans="2:8" ht="12.75" customHeight="1">
      <c r="B77" s="4"/>
      <c r="C77" s="4"/>
      <c r="D77" s="4"/>
      <c r="E77" s="4"/>
      <c r="F77" s="4"/>
      <c r="G77" s="4"/>
      <c r="H77" s="4"/>
    </row>
    <row r="78" spans="2:8" ht="12.75" customHeight="1">
      <c r="B78" s="4"/>
      <c r="C78" s="4"/>
      <c r="D78" s="4"/>
      <c r="E78" s="4"/>
      <c r="F78" s="4"/>
      <c r="G78" s="4"/>
      <c r="H78" s="4"/>
    </row>
    <row r="79" spans="2:8" ht="12.75" customHeight="1">
      <c r="B79" s="4"/>
      <c r="C79" s="4"/>
      <c r="D79" s="4"/>
      <c r="E79" s="4"/>
      <c r="F79" s="4"/>
      <c r="G79" s="4"/>
      <c r="H79" s="4"/>
    </row>
    <row r="80" spans="2:8" ht="12.75" customHeight="1">
      <c r="B80" s="4"/>
      <c r="C80" s="4"/>
      <c r="D80" s="4"/>
      <c r="E80" s="4"/>
      <c r="F80" s="4"/>
      <c r="G80" s="4"/>
      <c r="H80" s="4"/>
    </row>
    <row r="81" spans="2:8" ht="12.75" customHeight="1">
      <c r="B81" s="4"/>
      <c r="C81" s="4"/>
      <c r="D81" s="4"/>
      <c r="E81" s="4"/>
      <c r="F81" s="4"/>
      <c r="G81" s="4"/>
      <c r="H81" s="4"/>
    </row>
    <row r="82" spans="2:8" ht="12.75" customHeight="1">
      <c r="B82" s="4"/>
      <c r="C82" s="4"/>
      <c r="D82" s="4"/>
      <c r="E82" s="4"/>
      <c r="F82" s="4"/>
      <c r="G82" s="4"/>
      <c r="H82" s="4"/>
    </row>
    <row r="83" spans="2:8" ht="12.75" customHeight="1">
      <c r="B83" s="4"/>
      <c r="C83" s="4"/>
      <c r="D83" s="4"/>
      <c r="E83" s="4"/>
      <c r="F83" s="4"/>
      <c r="G83" s="4"/>
      <c r="H83" s="4"/>
    </row>
    <row r="84" spans="2:8" ht="12.75" customHeight="1">
      <c r="B84" s="4"/>
      <c r="C84" s="4"/>
      <c r="D84" s="4"/>
      <c r="E84" s="4"/>
      <c r="F84" s="4"/>
      <c r="G84" s="4"/>
      <c r="H84" s="4"/>
    </row>
    <row r="85" spans="2:8" ht="12.75" customHeight="1">
      <c r="B85" s="4"/>
      <c r="C85" s="4"/>
      <c r="D85" s="4"/>
      <c r="E85" s="4"/>
      <c r="F85" s="4"/>
      <c r="G85" s="4"/>
      <c r="H85" s="4"/>
    </row>
    <row r="86" spans="2:8" ht="12.75" customHeight="1">
      <c r="B86" s="4"/>
      <c r="C86" s="4"/>
      <c r="D86" s="4"/>
      <c r="E86" s="4"/>
      <c r="F86" s="4"/>
      <c r="G86" s="4"/>
      <c r="H86" s="4"/>
    </row>
    <row r="87" spans="2:8" ht="12.75" customHeight="1">
      <c r="B87" s="4"/>
      <c r="C87" s="4"/>
      <c r="D87" s="4"/>
      <c r="E87" s="4"/>
      <c r="F87" s="4"/>
      <c r="G87" s="4"/>
      <c r="H87" s="4"/>
    </row>
    <row r="88" spans="2:8" ht="12.75" customHeight="1">
      <c r="B88" s="4"/>
      <c r="C88" s="4"/>
      <c r="D88" s="4"/>
      <c r="E88" s="4"/>
      <c r="F88" s="4"/>
      <c r="G88" s="4"/>
      <c r="H88" s="4"/>
    </row>
    <row r="89" spans="2:8" ht="12.75" customHeight="1">
      <c r="B89" s="4"/>
      <c r="C89" s="4"/>
      <c r="D89" s="4"/>
      <c r="E89" s="4"/>
      <c r="F89" s="4"/>
      <c r="G89" s="4"/>
      <c r="H89" s="4"/>
    </row>
    <row r="90" spans="2:8" ht="12.75" customHeight="1">
      <c r="B90" s="4"/>
      <c r="C90" s="4"/>
      <c r="D90" s="4"/>
      <c r="E90" s="4"/>
      <c r="F90" s="4"/>
      <c r="G90" s="4"/>
      <c r="H90" s="4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90"/>
  <sheetViews>
    <sheetView workbookViewId="0">
      <pane xSplit="1" ySplit="10" topLeftCell="B11" activePane="bottomRight" state="frozen"/>
      <selection pane="topRight"/>
      <selection pane="bottomLeft"/>
      <selection pane="bottomRight" activeCell="A5" sqref="A5"/>
    </sheetView>
  </sheetViews>
  <sheetFormatPr baseColWidth="10" defaultColWidth="11.5" defaultRowHeight="12.75" customHeight="1" x14ac:dyDescent="0"/>
  <cols>
    <col min="1" max="1" width="21.83203125" style="1" customWidth="1"/>
    <col min="2" max="2" width="9.83203125" style="2" customWidth="1"/>
    <col min="3" max="3" width="9.5" style="2" customWidth="1"/>
    <col min="4" max="4" width="10.83203125" style="2" customWidth="1"/>
    <col min="5" max="5" width="11.5" style="2" customWidth="1"/>
    <col min="6" max="8" width="9" style="2" customWidth="1"/>
    <col min="9" max="16384" width="11.5" style="1"/>
  </cols>
  <sheetData>
    <row r="1" spans="1:12" s="5" customFormat="1" ht="12.75" customHeight="1">
      <c r="A1" s="7" t="s">
        <v>62</v>
      </c>
      <c r="B1" s="6"/>
      <c r="C1" s="6"/>
      <c r="D1" s="6"/>
      <c r="E1" s="6"/>
      <c r="H1" s="8" t="s">
        <v>80</v>
      </c>
    </row>
    <row r="2" spans="1:12" s="5" customFormat="1" ht="12.75" customHeight="1">
      <c r="A2" s="6">
        <v>1997</v>
      </c>
      <c r="B2" s="6"/>
      <c r="C2" s="6"/>
      <c r="D2" s="6"/>
      <c r="E2" s="6"/>
      <c r="H2" s="6"/>
    </row>
    <row r="3" spans="1:12" s="5" customFormat="1" ht="3.75" customHeight="1">
      <c r="A3" s="12"/>
      <c r="B3" s="13"/>
      <c r="C3" s="13"/>
      <c r="D3" s="13"/>
      <c r="E3" s="13"/>
      <c r="F3" s="13"/>
      <c r="G3" s="13"/>
      <c r="H3" s="13"/>
    </row>
    <row r="4" spans="1:12" ht="3.75" customHeight="1">
      <c r="A4" s="2"/>
      <c r="B4" s="22"/>
      <c r="D4" s="22"/>
      <c r="E4" s="22"/>
      <c r="F4" s="22"/>
    </row>
    <row r="5" spans="1:12" ht="12.75" customHeight="1">
      <c r="A5" s="1" t="s">
        <v>70</v>
      </c>
      <c r="B5" s="23" t="s">
        <v>31</v>
      </c>
      <c r="D5" s="23" t="s">
        <v>32</v>
      </c>
      <c r="E5" s="23" t="s">
        <v>33</v>
      </c>
      <c r="F5" s="23" t="s">
        <v>34</v>
      </c>
    </row>
    <row r="6" spans="1:12" ht="3.75" customHeight="1">
      <c r="B6" s="24"/>
      <c r="C6" s="14"/>
      <c r="D6" s="23"/>
      <c r="E6" s="18"/>
      <c r="F6" s="24"/>
      <c r="G6" s="14"/>
      <c r="H6" s="14"/>
    </row>
    <row r="7" spans="1:12" ht="12.75" customHeight="1">
      <c r="B7" s="18" t="s">
        <v>0</v>
      </c>
      <c r="C7" s="18" t="s">
        <v>30</v>
      </c>
      <c r="D7" s="18"/>
      <c r="E7" s="18"/>
      <c r="F7" s="18" t="s">
        <v>3</v>
      </c>
      <c r="G7" s="18" t="s">
        <v>4</v>
      </c>
      <c r="H7" s="2" t="s">
        <v>5</v>
      </c>
    </row>
    <row r="8" spans="1:12" ht="12.75" customHeight="1">
      <c r="B8" s="18" t="s">
        <v>1</v>
      </c>
      <c r="C8" s="19" t="s">
        <v>2</v>
      </c>
      <c r="D8" s="18"/>
      <c r="E8" s="18"/>
      <c r="F8" s="18" t="s">
        <v>54</v>
      </c>
      <c r="G8" s="18"/>
    </row>
    <row r="9" spans="1:12" ht="12.75" customHeight="1">
      <c r="B9" s="18"/>
      <c r="C9" s="18" t="s">
        <v>35</v>
      </c>
      <c r="D9" s="18"/>
      <c r="E9" s="18"/>
      <c r="F9" s="18" t="s">
        <v>55</v>
      </c>
      <c r="G9" s="18"/>
    </row>
    <row r="10" spans="1:12" ht="3.75" customHeight="1">
      <c r="A10" s="15"/>
      <c r="B10" s="20"/>
      <c r="C10" s="20"/>
      <c r="D10" s="21"/>
      <c r="E10" s="21"/>
      <c r="F10" s="21"/>
      <c r="G10" s="21"/>
      <c r="H10" s="16"/>
    </row>
    <row r="11" spans="1:12" ht="3.75" customHeight="1">
      <c r="D11" s="3"/>
      <c r="E11" s="3"/>
      <c r="F11" s="3"/>
      <c r="G11" s="3"/>
      <c r="H11" s="3"/>
    </row>
    <row r="12" spans="1:12" ht="12.75" customHeight="1">
      <c r="A12" s="9" t="s">
        <v>27</v>
      </c>
      <c r="B12" s="26">
        <v>13038</v>
      </c>
      <c r="C12" s="26">
        <v>4481</v>
      </c>
      <c r="D12" s="26">
        <v>3549</v>
      </c>
      <c r="E12" s="26">
        <v>1651</v>
      </c>
      <c r="F12" s="25">
        <v>183.3</v>
      </c>
      <c r="G12" s="25">
        <v>49.9</v>
      </c>
      <c r="H12" s="25">
        <v>23.2</v>
      </c>
      <c r="I12" s="4"/>
      <c r="J12" s="4"/>
      <c r="K12" s="4"/>
      <c r="L12" s="4"/>
    </row>
    <row r="13" spans="1:12" ht="12.75" customHeight="1">
      <c r="A13" s="10"/>
      <c r="B13" s="27"/>
      <c r="C13" s="27"/>
      <c r="D13" s="27"/>
      <c r="E13" s="27"/>
      <c r="F13" s="4"/>
      <c r="G13" s="4"/>
      <c r="H13" s="4"/>
      <c r="I13" s="4"/>
      <c r="J13" s="4"/>
      <c r="K13" s="4"/>
      <c r="L13" s="4"/>
    </row>
    <row r="14" spans="1:12" ht="12.75" customHeight="1">
      <c r="A14" s="9" t="s">
        <v>36</v>
      </c>
      <c r="B14" s="26">
        <v>3040</v>
      </c>
      <c r="C14" s="26">
        <v>862</v>
      </c>
      <c r="D14" s="26">
        <v>691</v>
      </c>
      <c r="E14" s="26">
        <v>506</v>
      </c>
      <c r="F14" s="25">
        <v>236.58397641631305</v>
      </c>
      <c r="G14" s="25">
        <v>53.776160428839582</v>
      </c>
      <c r="H14" s="25">
        <v>39.378780285083685</v>
      </c>
      <c r="I14" s="4"/>
      <c r="J14" s="4"/>
      <c r="K14" s="4"/>
      <c r="L14" s="4"/>
    </row>
    <row r="15" spans="1:12" ht="12.75" customHeight="1">
      <c r="A15" s="1" t="s">
        <v>39</v>
      </c>
      <c r="B15" s="27">
        <v>1413</v>
      </c>
      <c r="C15" s="27">
        <v>468</v>
      </c>
      <c r="D15" s="27">
        <v>331</v>
      </c>
      <c r="E15" s="27">
        <v>236</v>
      </c>
      <c r="F15" s="4">
        <v>228.9</v>
      </c>
      <c r="G15" s="4">
        <v>53.6</v>
      </c>
      <c r="H15" s="4">
        <v>38.200000000000003</v>
      </c>
      <c r="I15" s="4"/>
      <c r="J15" s="4"/>
      <c r="K15" s="4"/>
      <c r="L15" s="4"/>
    </row>
    <row r="16" spans="1:12" ht="12.75" customHeight="1">
      <c r="A16" s="1" t="s">
        <v>38</v>
      </c>
      <c r="B16" s="27">
        <v>431</v>
      </c>
      <c r="C16" s="27">
        <v>166</v>
      </c>
      <c r="D16" s="27">
        <v>110</v>
      </c>
      <c r="E16" s="27">
        <v>102</v>
      </c>
      <c r="F16" s="4">
        <v>160</v>
      </c>
      <c r="G16" s="4">
        <v>40.799999999999997</v>
      </c>
      <c r="H16" s="4">
        <v>37.9</v>
      </c>
      <c r="I16" s="4"/>
      <c r="J16" s="4"/>
      <c r="K16" s="4"/>
      <c r="L16" s="4"/>
    </row>
    <row r="17" spans="1:12" ht="12.75" customHeight="1">
      <c r="A17" s="1" t="s">
        <v>37</v>
      </c>
      <c r="B17" s="27">
        <v>1196</v>
      </c>
      <c r="C17" s="27">
        <v>228</v>
      </c>
      <c r="D17" s="27">
        <v>250</v>
      </c>
      <c r="E17" s="27">
        <v>168</v>
      </c>
      <c r="F17" s="4">
        <v>300.3</v>
      </c>
      <c r="G17" s="4">
        <v>62.8</v>
      </c>
      <c r="H17" s="4">
        <v>42.2</v>
      </c>
      <c r="I17" s="4"/>
      <c r="J17" s="4"/>
      <c r="K17" s="4"/>
      <c r="L17" s="4"/>
    </row>
    <row r="18" spans="1:12" ht="12.75" customHeight="1">
      <c r="B18" s="27"/>
      <c r="C18" s="27"/>
      <c r="D18" s="27"/>
      <c r="E18" s="27"/>
      <c r="F18" s="4"/>
      <c r="G18" s="4"/>
      <c r="H18" s="4"/>
      <c r="I18" s="4"/>
      <c r="J18" s="4"/>
      <c r="K18" s="4"/>
      <c r="L18" s="4"/>
    </row>
    <row r="19" spans="1:12" ht="12.75" customHeight="1">
      <c r="A19" s="9" t="s">
        <v>6</v>
      </c>
      <c r="B19" s="26">
        <v>2825</v>
      </c>
      <c r="C19" s="26">
        <v>980</v>
      </c>
      <c r="D19" s="26">
        <v>820</v>
      </c>
      <c r="E19" s="26">
        <v>345</v>
      </c>
      <c r="F19" s="25">
        <v>171.08386016059478</v>
      </c>
      <c r="G19" s="25">
        <v>49.65973994042043</v>
      </c>
      <c r="H19" s="25">
        <v>20.893427170054938</v>
      </c>
      <c r="I19" s="4"/>
      <c r="J19" s="4"/>
      <c r="K19" s="4"/>
      <c r="L19" s="4"/>
    </row>
    <row r="20" spans="1:12" ht="12.75" customHeight="1">
      <c r="A20" s="1" t="s">
        <v>7</v>
      </c>
      <c r="B20" s="27">
        <v>1757</v>
      </c>
      <c r="C20" s="27">
        <v>558</v>
      </c>
      <c r="D20" s="27">
        <v>529</v>
      </c>
      <c r="E20" s="27">
        <v>174</v>
      </c>
      <c r="F20" s="4">
        <v>185.4</v>
      </c>
      <c r="G20" s="4">
        <v>55.8</v>
      </c>
      <c r="H20" s="4">
        <v>18.399999999999999</v>
      </c>
      <c r="I20" s="4"/>
      <c r="J20" s="4"/>
      <c r="K20" s="4"/>
      <c r="L20" s="4"/>
    </row>
    <row r="21" spans="1:12" ht="12.75" customHeight="1">
      <c r="A21" s="1" t="s">
        <v>40</v>
      </c>
      <c r="B21" s="27">
        <v>325</v>
      </c>
      <c r="C21" s="27">
        <v>111</v>
      </c>
      <c r="D21" s="27">
        <v>86</v>
      </c>
      <c r="E21" s="27">
        <v>71</v>
      </c>
      <c r="F21" s="4">
        <v>140.69999999999999</v>
      </c>
      <c r="G21" s="4">
        <v>37.200000000000003</v>
      </c>
      <c r="H21" s="4">
        <v>30.7</v>
      </c>
      <c r="I21" s="4"/>
      <c r="J21" s="4"/>
      <c r="K21" s="4"/>
      <c r="L21" s="4"/>
    </row>
    <row r="22" spans="1:12" ht="12.75" customHeight="1">
      <c r="A22" s="1" t="s">
        <v>9</v>
      </c>
      <c r="B22" s="27">
        <v>340</v>
      </c>
      <c r="C22" s="27">
        <v>151</v>
      </c>
      <c r="D22" s="27">
        <v>107</v>
      </c>
      <c r="E22" s="27">
        <v>27</v>
      </c>
      <c r="F22" s="4">
        <v>142.1</v>
      </c>
      <c r="G22" s="4">
        <v>44.7</v>
      </c>
      <c r="H22" s="4">
        <v>11.3</v>
      </c>
      <c r="I22" s="4"/>
      <c r="J22" s="4"/>
      <c r="K22" s="4"/>
      <c r="L22" s="4"/>
    </row>
    <row r="23" spans="1:12" ht="12.75" customHeight="1">
      <c r="A23" s="1" t="s">
        <v>41</v>
      </c>
      <c r="B23" s="27">
        <v>311</v>
      </c>
      <c r="C23" s="27">
        <v>118</v>
      </c>
      <c r="D23" s="27">
        <v>80</v>
      </c>
      <c r="E23" s="27">
        <v>55</v>
      </c>
      <c r="F23" s="4">
        <v>187.5</v>
      </c>
      <c r="G23" s="4">
        <v>48.2</v>
      </c>
      <c r="H23" s="4">
        <v>33.200000000000003</v>
      </c>
      <c r="I23" s="4"/>
      <c r="J23" s="4"/>
      <c r="K23" s="4"/>
      <c r="L23" s="4"/>
    </row>
    <row r="24" spans="1:12" ht="12.75" customHeight="1">
      <c r="A24" s="11" t="s">
        <v>8</v>
      </c>
      <c r="B24" s="27">
        <v>92</v>
      </c>
      <c r="C24" s="27">
        <v>42</v>
      </c>
      <c r="D24" s="27">
        <v>18</v>
      </c>
      <c r="E24" s="27">
        <v>18</v>
      </c>
      <c r="F24" s="4">
        <v>136.5</v>
      </c>
      <c r="G24" s="4">
        <v>26.7</v>
      </c>
      <c r="H24" s="4">
        <v>26.7</v>
      </c>
      <c r="I24" s="4"/>
      <c r="J24" s="4"/>
      <c r="K24" s="4"/>
      <c r="L24" s="4"/>
    </row>
    <row r="25" spans="1:12" ht="12.75" customHeight="1">
      <c r="B25" s="27"/>
      <c r="C25" s="27"/>
      <c r="D25" s="27"/>
      <c r="E25" s="27"/>
      <c r="F25" s="4"/>
      <c r="G25" s="4"/>
      <c r="H25" s="4"/>
      <c r="I25" s="4"/>
      <c r="J25" s="4"/>
      <c r="K25" s="4"/>
      <c r="L25" s="4"/>
    </row>
    <row r="26" spans="1:12" ht="12.75" customHeight="1">
      <c r="A26" s="9" t="s">
        <v>10</v>
      </c>
      <c r="B26" s="26">
        <v>1821</v>
      </c>
      <c r="C26" s="26">
        <v>544</v>
      </c>
      <c r="D26" s="26">
        <v>489</v>
      </c>
      <c r="E26" s="26">
        <v>211</v>
      </c>
      <c r="F26" s="25">
        <v>185.74562946959983</v>
      </c>
      <c r="G26" s="25">
        <v>49.878974635164369</v>
      </c>
      <c r="H26" s="25">
        <v>21.522420548097511</v>
      </c>
      <c r="I26" s="4"/>
      <c r="J26" s="4"/>
      <c r="K26" s="4"/>
      <c r="L26" s="4"/>
    </row>
    <row r="27" spans="1:12" ht="12.75" customHeight="1">
      <c r="A27" s="1" t="s">
        <v>13</v>
      </c>
      <c r="B27" s="27">
        <v>671</v>
      </c>
      <c r="C27" s="27">
        <v>113</v>
      </c>
      <c r="D27" s="27">
        <v>159</v>
      </c>
      <c r="E27" s="27">
        <v>69</v>
      </c>
      <c r="F27" s="4">
        <v>340.9</v>
      </c>
      <c r="G27" s="4">
        <v>80.8</v>
      </c>
      <c r="H27" s="4">
        <v>35.1</v>
      </c>
      <c r="I27" s="4"/>
      <c r="J27" s="4"/>
      <c r="K27" s="4"/>
      <c r="L27" s="4"/>
    </row>
    <row r="28" spans="1:12" ht="12.75" customHeight="1">
      <c r="A28" s="1" t="s">
        <v>12</v>
      </c>
      <c r="B28" s="27">
        <v>448</v>
      </c>
      <c r="C28" s="27">
        <v>161</v>
      </c>
      <c r="D28" s="27">
        <v>122</v>
      </c>
      <c r="E28" s="27">
        <v>36</v>
      </c>
      <c r="F28" s="4">
        <v>177.4</v>
      </c>
      <c r="G28" s="4">
        <v>48.3</v>
      </c>
      <c r="H28" s="4">
        <v>14.3</v>
      </c>
      <c r="I28" s="4"/>
      <c r="J28" s="4"/>
      <c r="K28" s="4"/>
      <c r="L28" s="4"/>
    </row>
    <row r="29" spans="1:12" ht="12.75" customHeight="1">
      <c r="A29" s="1" t="s">
        <v>11</v>
      </c>
      <c r="B29" s="27">
        <v>702</v>
      </c>
      <c r="C29" s="27">
        <v>270</v>
      </c>
      <c r="D29" s="27">
        <v>208</v>
      </c>
      <c r="E29" s="27">
        <v>106</v>
      </c>
      <c r="F29" s="4">
        <v>132.19999999999999</v>
      </c>
      <c r="G29" s="4">
        <v>39.200000000000003</v>
      </c>
      <c r="H29" s="4">
        <v>20</v>
      </c>
      <c r="I29" s="4"/>
      <c r="J29" s="4"/>
      <c r="K29" s="4"/>
      <c r="L29" s="4"/>
    </row>
    <row r="30" spans="1:12" ht="12.75" customHeight="1">
      <c r="B30" s="27"/>
      <c r="C30" s="27"/>
      <c r="D30" s="27"/>
      <c r="E30" s="27"/>
      <c r="F30" s="4"/>
      <c r="G30" s="4"/>
      <c r="H30" s="4"/>
      <c r="I30" s="4"/>
      <c r="J30" s="4"/>
      <c r="K30" s="4"/>
      <c r="L30" s="4"/>
    </row>
    <row r="31" spans="1:12" ht="12.75" customHeight="1">
      <c r="A31" s="9" t="s">
        <v>14</v>
      </c>
      <c r="B31" s="26">
        <v>2493</v>
      </c>
      <c r="C31" s="26">
        <v>855</v>
      </c>
      <c r="D31" s="26">
        <v>686</v>
      </c>
      <c r="E31" s="26">
        <v>226</v>
      </c>
      <c r="F31" s="25">
        <v>208.2</v>
      </c>
      <c r="G31" s="25">
        <v>57.3</v>
      </c>
      <c r="H31" s="25">
        <v>18.899999999999999</v>
      </c>
      <c r="I31" s="4"/>
      <c r="J31" s="4"/>
      <c r="K31" s="4"/>
      <c r="L31" s="4"/>
    </row>
    <row r="32" spans="1:12" ht="12.75" customHeight="1">
      <c r="B32" s="27"/>
      <c r="C32" s="27"/>
      <c r="D32" s="27"/>
      <c r="E32" s="27"/>
      <c r="F32" s="4"/>
      <c r="G32" s="4"/>
      <c r="H32" s="4"/>
      <c r="I32" s="4"/>
      <c r="J32" s="4"/>
      <c r="K32" s="4"/>
      <c r="L32" s="4"/>
    </row>
    <row r="33" spans="1:12" ht="12.75" customHeight="1">
      <c r="A33" s="9" t="s">
        <v>15</v>
      </c>
      <c r="B33" s="26">
        <v>1288</v>
      </c>
      <c r="C33" s="26">
        <v>596</v>
      </c>
      <c r="D33" s="26">
        <v>347</v>
      </c>
      <c r="E33" s="26">
        <v>113</v>
      </c>
      <c r="F33" s="25">
        <v>124.31604458776394</v>
      </c>
      <c r="G33" s="25">
        <v>33.491977850896035</v>
      </c>
      <c r="H33" s="25">
        <v>10.906609501876806</v>
      </c>
      <c r="I33" s="4"/>
      <c r="J33" s="4"/>
      <c r="K33" s="4"/>
      <c r="L33" s="4"/>
    </row>
    <row r="34" spans="1:12" ht="12.75" customHeight="1">
      <c r="A34" s="1" t="s">
        <v>16</v>
      </c>
      <c r="B34" s="27">
        <v>45</v>
      </c>
      <c r="C34" s="27">
        <v>24</v>
      </c>
      <c r="D34" s="27">
        <v>15</v>
      </c>
      <c r="E34" s="27">
        <v>3</v>
      </c>
      <c r="F34" s="4">
        <v>116.8</v>
      </c>
      <c r="G34" s="4">
        <v>38.9</v>
      </c>
      <c r="H34" s="4">
        <v>7.8</v>
      </c>
      <c r="I34" s="4"/>
      <c r="J34" s="4"/>
      <c r="K34" s="4"/>
      <c r="L34" s="4"/>
    </row>
    <row r="35" spans="1:12" ht="12.75" customHeight="1">
      <c r="A35" s="1" t="s">
        <v>18</v>
      </c>
      <c r="B35" s="27">
        <v>127</v>
      </c>
      <c r="C35" s="27">
        <v>55</v>
      </c>
      <c r="D35" s="27">
        <v>31</v>
      </c>
      <c r="E35" s="27">
        <v>14</v>
      </c>
      <c r="F35" s="4">
        <v>173.2</v>
      </c>
      <c r="G35" s="4">
        <v>42.3</v>
      </c>
      <c r="H35" s="4">
        <v>19.100000000000001</v>
      </c>
      <c r="I35" s="4"/>
      <c r="J35" s="4"/>
      <c r="K35" s="4"/>
      <c r="L35" s="4"/>
    </row>
    <row r="36" spans="1:12" ht="12.75" customHeight="1">
      <c r="A36" s="1" t="s">
        <v>57</v>
      </c>
      <c r="B36" s="27">
        <v>71</v>
      </c>
      <c r="C36" s="27">
        <v>34</v>
      </c>
      <c r="D36" s="27">
        <v>22</v>
      </c>
      <c r="E36" s="27">
        <v>5</v>
      </c>
      <c r="F36" s="4">
        <v>132.30000000000001</v>
      </c>
      <c r="G36" s="4">
        <v>41</v>
      </c>
      <c r="H36" s="4">
        <v>9.3000000000000007</v>
      </c>
      <c r="I36" s="4"/>
      <c r="J36" s="4"/>
      <c r="K36" s="4"/>
      <c r="L36" s="4"/>
    </row>
    <row r="37" spans="1:12" ht="12.75" customHeight="1">
      <c r="A37" s="1" t="s">
        <v>58</v>
      </c>
      <c r="B37" s="27">
        <v>12</v>
      </c>
      <c r="C37" s="27">
        <v>7</v>
      </c>
      <c r="D37" s="27">
        <v>5</v>
      </c>
      <c r="E37" s="27">
        <v>1</v>
      </c>
      <c r="F37" s="4">
        <v>83</v>
      </c>
      <c r="G37" s="4">
        <v>34.6</v>
      </c>
      <c r="H37" s="4">
        <v>6.9</v>
      </c>
      <c r="I37" s="4"/>
      <c r="J37" s="4"/>
      <c r="K37" s="4"/>
      <c r="L37" s="4"/>
    </row>
    <row r="38" spans="1:12" ht="12.75" customHeight="1">
      <c r="A38" s="1" t="s">
        <v>59</v>
      </c>
      <c r="B38" s="27">
        <v>637</v>
      </c>
      <c r="C38" s="27">
        <v>280</v>
      </c>
      <c r="D38" s="27">
        <v>174</v>
      </c>
      <c r="E38" s="27">
        <v>49</v>
      </c>
      <c r="F38" s="4">
        <v>143.69999999999999</v>
      </c>
      <c r="G38" s="4">
        <v>39.200000000000003</v>
      </c>
      <c r="H38" s="4">
        <v>11.1</v>
      </c>
      <c r="I38" s="4"/>
      <c r="J38" s="4"/>
      <c r="K38" s="4"/>
      <c r="L38" s="4"/>
    </row>
    <row r="39" spans="1:12" ht="12.75" customHeight="1">
      <c r="A39" s="1" t="s">
        <v>17</v>
      </c>
      <c r="B39" s="27">
        <v>308</v>
      </c>
      <c r="C39" s="27">
        <v>144</v>
      </c>
      <c r="D39" s="27">
        <v>86</v>
      </c>
      <c r="E39" s="27">
        <v>36</v>
      </c>
      <c r="F39" s="4">
        <v>164</v>
      </c>
      <c r="G39" s="4">
        <v>45.8</v>
      </c>
      <c r="H39" s="4">
        <v>19.2</v>
      </c>
      <c r="I39" s="4"/>
      <c r="J39" s="4"/>
      <c r="K39" s="4"/>
      <c r="L39" s="4"/>
    </row>
    <row r="40" spans="1:12" ht="12.75" customHeight="1">
      <c r="A40" s="1" t="s">
        <v>19</v>
      </c>
      <c r="B40" s="27">
        <v>260</v>
      </c>
      <c r="C40" s="27">
        <v>131</v>
      </c>
      <c r="D40" s="27">
        <v>60</v>
      </c>
      <c r="E40" s="27">
        <v>22</v>
      </c>
      <c r="F40" s="4">
        <v>115.6</v>
      </c>
      <c r="G40" s="4">
        <v>26.7</v>
      </c>
      <c r="H40" s="4">
        <v>9.8000000000000007</v>
      </c>
      <c r="I40" s="4"/>
      <c r="J40" s="4"/>
      <c r="K40" s="4"/>
      <c r="L40" s="4"/>
    </row>
    <row r="41" spans="1:12" ht="12.75" customHeight="1">
      <c r="B41" s="27"/>
      <c r="C41" s="27"/>
      <c r="D41" s="27"/>
      <c r="E41" s="27"/>
      <c r="F41" s="4"/>
      <c r="G41" s="4"/>
      <c r="H41" s="4"/>
      <c r="I41" s="4"/>
      <c r="J41" s="4"/>
      <c r="K41" s="4"/>
      <c r="L41" s="4"/>
    </row>
    <row r="42" spans="1:12" ht="12.75" customHeight="1">
      <c r="A42" s="9" t="s">
        <v>20</v>
      </c>
      <c r="B42" s="26">
        <v>850</v>
      </c>
      <c r="C42" s="26">
        <v>372</v>
      </c>
      <c r="D42" s="26">
        <v>296</v>
      </c>
      <c r="E42" s="26">
        <v>64</v>
      </c>
      <c r="F42" s="25">
        <v>128.36892928231197</v>
      </c>
      <c r="G42" s="25">
        <v>44.702591844193343</v>
      </c>
      <c r="H42" s="25">
        <v>9.6654252636093716</v>
      </c>
      <c r="I42" s="4"/>
      <c r="J42" s="4"/>
      <c r="K42" s="4"/>
      <c r="L42" s="4"/>
    </row>
    <row r="43" spans="1:12" ht="12.75" customHeight="1">
      <c r="A43" s="1" t="s">
        <v>21</v>
      </c>
      <c r="B43" s="27">
        <v>470</v>
      </c>
      <c r="C43" s="27">
        <v>199</v>
      </c>
      <c r="D43" s="27">
        <v>162</v>
      </c>
      <c r="E43" s="27">
        <v>33</v>
      </c>
      <c r="F43" s="4">
        <v>137.69999999999999</v>
      </c>
      <c r="G43" s="4">
        <v>47.5</v>
      </c>
      <c r="H43" s="4">
        <v>9.6999999999999993</v>
      </c>
      <c r="I43" s="4"/>
      <c r="J43" s="4"/>
      <c r="K43" s="4"/>
      <c r="L43" s="4"/>
    </row>
    <row r="44" spans="1:12" ht="12.75" customHeight="1">
      <c r="A44" s="1" t="s">
        <v>25</v>
      </c>
      <c r="B44" s="27">
        <v>40</v>
      </c>
      <c r="C44" s="27">
        <v>20</v>
      </c>
      <c r="D44" s="27">
        <v>10</v>
      </c>
      <c r="E44" s="27">
        <v>3</v>
      </c>
      <c r="F44" s="4">
        <v>114.7</v>
      </c>
      <c r="G44" s="4">
        <v>28.7</v>
      </c>
      <c r="H44" s="4">
        <v>8.6</v>
      </c>
      <c r="I44" s="4"/>
      <c r="J44" s="4"/>
      <c r="K44" s="4"/>
      <c r="L44" s="4"/>
    </row>
    <row r="45" spans="1:12" ht="12.75" customHeight="1">
      <c r="A45" s="1" t="s">
        <v>24</v>
      </c>
      <c r="B45" s="27">
        <v>129</v>
      </c>
      <c r="C45" s="27">
        <v>67</v>
      </c>
      <c r="D45" s="27">
        <v>52</v>
      </c>
      <c r="E45" s="27">
        <v>11</v>
      </c>
      <c r="F45" s="4">
        <v>104.2</v>
      </c>
      <c r="G45" s="4">
        <v>42</v>
      </c>
      <c r="H45" s="4">
        <v>8.9</v>
      </c>
      <c r="I45" s="4"/>
      <c r="J45" s="4"/>
      <c r="K45" s="4"/>
      <c r="L45" s="4"/>
    </row>
    <row r="46" spans="1:12" ht="12.75" customHeight="1">
      <c r="A46" s="1" t="s">
        <v>23</v>
      </c>
      <c r="B46" s="27">
        <v>30</v>
      </c>
      <c r="C46" s="27">
        <v>18</v>
      </c>
      <c r="D46" s="27">
        <v>14</v>
      </c>
      <c r="E46" s="27">
        <v>2</v>
      </c>
      <c r="F46" s="4">
        <v>95.1</v>
      </c>
      <c r="G46" s="4">
        <v>44.4</v>
      </c>
      <c r="H46" s="4">
        <v>6.3</v>
      </c>
      <c r="I46" s="4"/>
      <c r="J46" s="4"/>
      <c r="K46" s="4"/>
      <c r="L46" s="4"/>
    </row>
    <row r="47" spans="1:12" ht="12.75" customHeight="1">
      <c r="A47" s="1" t="s">
        <v>22</v>
      </c>
      <c r="B47" s="27">
        <v>33</v>
      </c>
      <c r="C47" s="27">
        <v>17</v>
      </c>
      <c r="D47" s="27">
        <v>18</v>
      </c>
      <c r="E47" s="27">
        <v>2</v>
      </c>
      <c r="F47" s="4">
        <v>91.3</v>
      </c>
      <c r="G47" s="4">
        <v>49.8</v>
      </c>
      <c r="H47" s="4">
        <v>5.5</v>
      </c>
      <c r="I47" s="4"/>
      <c r="J47" s="4"/>
      <c r="K47" s="4"/>
      <c r="L47" s="4"/>
    </row>
    <row r="48" spans="1:12" ht="12.75" customHeight="1">
      <c r="A48" s="1" t="s">
        <v>26</v>
      </c>
      <c r="B48" s="27">
        <v>148</v>
      </c>
      <c r="C48" s="27">
        <v>51</v>
      </c>
      <c r="D48" s="27">
        <v>40</v>
      </c>
      <c r="E48" s="27">
        <v>13</v>
      </c>
      <c r="F48" s="4">
        <v>156.69999999999999</v>
      </c>
      <c r="G48" s="4">
        <v>42.4</v>
      </c>
      <c r="H48" s="4">
        <v>13.8</v>
      </c>
      <c r="I48" s="4"/>
      <c r="J48" s="4"/>
      <c r="K48" s="4"/>
      <c r="L48" s="4"/>
    </row>
    <row r="49" spans="1:12" ht="12.75" customHeight="1">
      <c r="B49" s="27"/>
      <c r="C49" s="27"/>
      <c r="D49" s="27"/>
      <c r="E49" s="27"/>
      <c r="F49" s="4"/>
      <c r="G49" s="4"/>
      <c r="H49" s="4"/>
      <c r="I49" s="4"/>
      <c r="J49" s="4"/>
      <c r="K49" s="4"/>
      <c r="L49" s="4"/>
    </row>
    <row r="50" spans="1:12" ht="12.75" customHeight="1">
      <c r="A50" s="9" t="s">
        <v>42</v>
      </c>
      <c r="B50" s="26">
        <v>549</v>
      </c>
      <c r="C50" s="26">
        <v>193</v>
      </c>
      <c r="D50" s="26">
        <v>174</v>
      </c>
      <c r="E50" s="26">
        <v>169</v>
      </c>
      <c r="F50" s="25">
        <v>182.3</v>
      </c>
      <c r="G50" s="25">
        <v>57.8</v>
      </c>
      <c r="H50" s="25">
        <v>56.1</v>
      </c>
      <c r="I50" s="4"/>
      <c r="J50" s="4"/>
      <c r="K50" s="4"/>
      <c r="L50" s="4"/>
    </row>
    <row r="51" spans="1:12" ht="3.75" customHeight="1">
      <c r="A51" s="15"/>
      <c r="B51" s="17"/>
      <c r="C51" s="17"/>
      <c r="D51" s="17"/>
      <c r="E51" s="17"/>
      <c r="F51" s="17"/>
      <c r="G51" s="17"/>
      <c r="H51" s="17"/>
      <c r="I51" s="4"/>
      <c r="J51" s="4"/>
      <c r="K51" s="4"/>
      <c r="L51" s="4"/>
    </row>
    <row r="52" spans="1:12" ht="12.75" customHeight="1">
      <c r="A52" s="2" t="s">
        <v>65</v>
      </c>
      <c r="C52" s="1"/>
      <c r="H52" s="1"/>
      <c r="I52" s="4"/>
      <c r="J52" s="4"/>
      <c r="K52" s="4"/>
      <c r="L52" s="4"/>
    </row>
    <row r="53" spans="1:12" ht="12.75" customHeight="1">
      <c r="A53" s="28" t="s">
        <v>66</v>
      </c>
      <c r="C53" s="1"/>
      <c r="H53" s="1"/>
      <c r="I53" s="4"/>
      <c r="J53" s="4"/>
      <c r="K53" s="4"/>
      <c r="L53" s="4"/>
    </row>
    <row r="54" spans="1:12" ht="12.75" customHeight="1">
      <c r="A54" s="28" t="s">
        <v>29</v>
      </c>
      <c r="C54" s="1"/>
      <c r="H54" s="1"/>
      <c r="I54" s="4"/>
      <c r="J54" s="4"/>
      <c r="K54" s="4"/>
      <c r="L54" s="4"/>
    </row>
    <row r="55" spans="1:12" ht="12.75" customHeight="1">
      <c r="A55" s="2" t="s">
        <v>43</v>
      </c>
      <c r="C55" s="1"/>
      <c r="H55" s="1"/>
      <c r="I55" s="4"/>
      <c r="J55" s="4"/>
      <c r="K55" s="4"/>
      <c r="L55" s="4"/>
    </row>
    <row r="56" spans="1:12" ht="12.75" customHeight="1">
      <c r="A56" s="2" t="s">
        <v>64</v>
      </c>
      <c r="C56" s="1"/>
      <c r="H56" s="1"/>
      <c r="I56" s="4"/>
      <c r="J56" s="4"/>
      <c r="K56" s="4"/>
      <c r="L56" s="4"/>
    </row>
    <row r="57" spans="1:12" ht="12.75" customHeight="1">
      <c r="A57" s="28" t="s">
        <v>28</v>
      </c>
      <c r="C57" s="1"/>
      <c r="H57" s="1"/>
      <c r="I57" s="4"/>
      <c r="J57" s="4"/>
      <c r="K57" s="4"/>
      <c r="L57" s="4"/>
    </row>
    <row r="58" spans="1:12" ht="12.75" customHeight="1">
      <c r="A58" s="2" t="s">
        <v>44</v>
      </c>
      <c r="C58" s="1"/>
      <c r="H58" s="1"/>
      <c r="I58" s="4"/>
      <c r="J58" s="4"/>
      <c r="K58" s="4"/>
      <c r="L58" s="4"/>
    </row>
    <row r="59" spans="1:12" ht="12.75" customHeight="1">
      <c r="A59" s="2" t="s">
        <v>53</v>
      </c>
      <c r="C59" s="1"/>
      <c r="H59" s="1"/>
      <c r="I59" s="4"/>
      <c r="J59" s="4"/>
      <c r="K59" s="4"/>
      <c r="L59" s="4"/>
    </row>
    <row r="60" spans="1:12" ht="12.75" customHeight="1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2.75" customHeight="1">
      <c r="A61" s="2" t="s">
        <v>56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2.75" customHeight="1">
      <c r="A62" s="1" t="s">
        <v>63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2.75" customHeight="1">
      <c r="A63" s="30" t="s">
        <v>74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ht="12.75" customHeight="1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2:12" ht="12.75" customHeight="1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2:12" ht="12.7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2:12" ht="12.7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2:12" ht="12.7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2:12" ht="12.75" customHeight="1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2:12" ht="12.75" customHeight="1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2:12" ht="12.75" customHeight="1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2:12" ht="12.75" customHeight="1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2:12" ht="12.75" customHeight="1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2:12" ht="12.75" customHeight="1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2:12" ht="12.75" customHeight="1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2:12" ht="12.75" customHeight="1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2:12" ht="12.75" customHeight="1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2:12" ht="12.75" customHeight="1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2:12" ht="12.75" customHeight="1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2:12" ht="12.75" customHeight="1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2:12" ht="12.75" customHeight="1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2:12" ht="12.75" customHeight="1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2:12" ht="12.75" customHeight="1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2:12" ht="12.75" customHeight="1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2:12" ht="12.75" customHeight="1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2:12" ht="12.75" customHeight="1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2:12" ht="12.75" customHeight="1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2:12" ht="12.75" customHeight="1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2:12" ht="12.75" customHeight="1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2:12" ht="12.75" customHeight="1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90"/>
  <sheetViews>
    <sheetView workbookViewId="0">
      <pane xSplit="1" ySplit="10" topLeftCell="B11" activePane="bottomRight" state="frozen"/>
      <selection pane="topRight"/>
      <selection pane="bottomLeft"/>
      <selection pane="bottomRight" activeCell="A5" sqref="A5"/>
    </sheetView>
  </sheetViews>
  <sheetFormatPr baseColWidth="10" defaultColWidth="11.5" defaultRowHeight="12.75" customHeight="1" x14ac:dyDescent="0"/>
  <cols>
    <col min="1" max="1" width="21.83203125" style="1" customWidth="1"/>
    <col min="2" max="2" width="9.83203125" style="2" customWidth="1"/>
    <col min="3" max="3" width="9.5" style="2" customWidth="1"/>
    <col min="4" max="4" width="10.83203125" style="2" customWidth="1"/>
    <col min="5" max="5" width="11.5" style="2" customWidth="1"/>
    <col min="6" max="8" width="9" style="2" customWidth="1"/>
    <col min="9" max="16384" width="11.5" style="1"/>
  </cols>
  <sheetData>
    <row r="1" spans="1:16" s="5" customFormat="1" ht="12.75" customHeight="1">
      <c r="A1" s="7" t="s">
        <v>62</v>
      </c>
      <c r="B1" s="6"/>
      <c r="C1" s="6"/>
      <c r="D1" s="6"/>
      <c r="E1" s="6"/>
      <c r="H1" s="8" t="s">
        <v>80</v>
      </c>
    </row>
    <row r="2" spans="1:16" s="5" customFormat="1" ht="12.75" customHeight="1">
      <c r="A2" s="6">
        <v>1996</v>
      </c>
      <c r="B2" s="6"/>
      <c r="C2" s="6"/>
      <c r="D2" s="6"/>
      <c r="E2" s="6"/>
      <c r="H2" s="6"/>
    </row>
    <row r="3" spans="1:16" s="5" customFormat="1" ht="3.75" customHeight="1">
      <c r="A3" s="12"/>
      <c r="B3" s="13"/>
      <c r="C3" s="13"/>
      <c r="D3" s="13"/>
      <c r="E3" s="13"/>
      <c r="F3" s="13"/>
      <c r="G3" s="13"/>
      <c r="H3" s="13"/>
    </row>
    <row r="4" spans="1:16" ht="3.75" customHeight="1">
      <c r="A4" s="2"/>
      <c r="B4" s="22"/>
      <c r="D4" s="22"/>
      <c r="E4" s="22"/>
      <c r="F4" s="22"/>
    </row>
    <row r="5" spans="1:16" ht="12.75" customHeight="1">
      <c r="A5" s="1" t="s">
        <v>70</v>
      </c>
      <c r="B5" s="23" t="s">
        <v>31</v>
      </c>
      <c r="D5" s="23" t="s">
        <v>32</v>
      </c>
      <c r="E5" s="23" t="s">
        <v>33</v>
      </c>
      <c r="F5" s="23" t="s">
        <v>34</v>
      </c>
    </row>
    <row r="6" spans="1:16" ht="3.75" customHeight="1">
      <c r="B6" s="24"/>
      <c r="C6" s="14"/>
      <c r="D6" s="23"/>
      <c r="E6" s="18"/>
      <c r="F6" s="24"/>
      <c r="G6" s="14"/>
      <c r="H6" s="14"/>
    </row>
    <row r="7" spans="1:16" ht="12.75" customHeight="1">
      <c r="B7" s="18" t="s">
        <v>0</v>
      </c>
      <c r="C7" s="18" t="s">
        <v>30</v>
      </c>
      <c r="D7" s="18"/>
      <c r="E7" s="18"/>
      <c r="F7" s="18" t="s">
        <v>3</v>
      </c>
      <c r="G7" s="18" t="s">
        <v>4</v>
      </c>
      <c r="H7" s="2" t="s">
        <v>5</v>
      </c>
    </row>
    <row r="8" spans="1:16" ht="12.75" customHeight="1">
      <c r="B8" s="18" t="s">
        <v>1</v>
      </c>
      <c r="C8" s="19" t="s">
        <v>2</v>
      </c>
      <c r="D8" s="18"/>
      <c r="E8" s="18"/>
      <c r="F8" s="18" t="s">
        <v>54</v>
      </c>
      <c r="G8" s="18"/>
    </row>
    <row r="9" spans="1:16" ht="12.75" customHeight="1">
      <c r="B9" s="18"/>
      <c r="C9" s="18" t="s">
        <v>35</v>
      </c>
      <c r="D9" s="18"/>
      <c r="E9" s="18"/>
      <c r="F9" s="18" t="s">
        <v>55</v>
      </c>
      <c r="G9" s="18"/>
    </row>
    <row r="10" spans="1:16" ht="3.75" customHeight="1">
      <c r="A10" s="15"/>
      <c r="B10" s="20"/>
      <c r="C10" s="20"/>
      <c r="D10" s="21"/>
      <c r="E10" s="21"/>
      <c r="F10" s="21"/>
      <c r="G10" s="21"/>
      <c r="H10" s="16"/>
    </row>
    <row r="11" spans="1:16" ht="3.75" customHeight="1">
      <c r="D11" s="3"/>
      <c r="E11" s="3"/>
      <c r="F11" s="3"/>
      <c r="G11" s="3"/>
      <c r="H11" s="3"/>
    </row>
    <row r="12" spans="1:16" ht="12.75" customHeight="1">
      <c r="A12" s="9" t="s">
        <v>27</v>
      </c>
      <c r="B12" s="26">
        <v>12711</v>
      </c>
      <c r="C12" s="26">
        <v>4433</v>
      </c>
      <c r="D12" s="26">
        <v>3460</v>
      </c>
      <c r="E12" s="26">
        <v>1579</v>
      </c>
      <c r="F12" s="25">
        <v>178.9</v>
      </c>
      <c r="G12" s="25">
        <v>48.7</v>
      </c>
      <c r="H12" s="25">
        <v>22.2</v>
      </c>
      <c r="I12" s="4"/>
      <c r="J12" s="4"/>
      <c r="K12" s="4"/>
      <c r="L12" s="4"/>
      <c r="M12" s="4"/>
      <c r="N12" s="4"/>
      <c r="O12" s="4"/>
      <c r="P12" s="4"/>
    </row>
    <row r="13" spans="1:16" ht="12.75" customHeight="1">
      <c r="A13" s="10"/>
      <c r="B13" s="27"/>
      <c r="C13" s="27"/>
      <c r="D13" s="27"/>
      <c r="E13" s="2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ht="12.75" customHeight="1">
      <c r="A14" s="9" t="s">
        <v>36</v>
      </c>
      <c r="B14" s="26">
        <v>2939</v>
      </c>
      <c r="C14" s="26">
        <v>847</v>
      </c>
      <c r="D14" s="26">
        <v>694</v>
      </c>
      <c r="E14" s="26">
        <v>485</v>
      </c>
      <c r="F14" s="25">
        <v>229.22774661871523</v>
      </c>
      <c r="G14" s="25">
        <v>54.12863428152037</v>
      </c>
      <c r="H14" s="25">
        <v>37.827647876855018</v>
      </c>
      <c r="I14" s="4"/>
      <c r="J14" s="4"/>
      <c r="K14" s="4"/>
      <c r="L14" s="4"/>
      <c r="M14" s="4"/>
      <c r="N14" s="4"/>
      <c r="O14" s="4"/>
      <c r="P14" s="4"/>
    </row>
    <row r="15" spans="1:16" ht="12.75" customHeight="1">
      <c r="A15" s="1" t="s">
        <v>39</v>
      </c>
      <c r="B15" s="27">
        <v>1362</v>
      </c>
      <c r="C15" s="27">
        <v>457</v>
      </c>
      <c r="D15" s="27">
        <v>337</v>
      </c>
      <c r="E15" s="27">
        <v>225</v>
      </c>
      <c r="F15" s="4">
        <v>220.8</v>
      </c>
      <c r="G15" s="4">
        <v>54.6</v>
      </c>
      <c r="H15" s="4">
        <v>36.5</v>
      </c>
      <c r="I15" s="4"/>
      <c r="J15" s="4"/>
      <c r="K15" s="4"/>
      <c r="L15" s="4"/>
      <c r="M15" s="4"/>
      <c r="N15" s="4"/>
      <c r="O15" s="4"/>
      <c r="P15" s="4"/>
    </row>
    <row r="16" spans="1:16" ht="12.75" customHeight="1">
      <c r="A16" s="1" t="s">
        <v>38</v>
      </c>
      <c r="B16" s="27">
        <v>428</v>
      </c>
      <c r="C16" s="27">
        <v>170</v>
      </c>
      <c r="D16" s="27">
        <v>103</v>
      </c>
      <c r="E16" s="27">
        <v>100</v>
      </c>
      <c r="F16" s="4">
        <v>158.9</v>
      </c>
      <c r="G16" s="4">
        <v>38.200000000000003</v>
      </c>
      <c r="H16" s="4">
        <v>37.1</v>
      </c>
      <c r="I16" s="4"/>
      <c r="J16" s="4"/>
      <c r="K16" s="4"/>
      <c r="L16" s="4"/>
      <c r="M16" s="4"/>
      <c r="N16" s="4"/>
      <c r="O16" s="4"/>
      <c r="P16" s="4"/>
    </row>
    <row r="17" spans="1:16" ht="12.75" customHeight="1">
      <c r="A17" s="1" t="s">
        <v>37</v>
      </c>
      <c r="B17" s="27">
        <v>1149</v>
      </c>
      <c r="C17" s="27">
        <v>220</v>
      </c>
      <c r="D17" s="27">
        <v>254</v>
      </c>
      <c r="E17" s="27">
        <v>160</v>
      </c>
      <c r="F17" s="4">
        <v>290.2</v>
      </c>
      <c r="G17" s="4">
        <v>64.099999999999994</v>
      </c>
      <c r="H17" s="4">
        <v>40.4</v>
      </c>
      <c r="I17" s="4"/>
      <c r="J17" s="4"/>
      <c r="K17" s="4"/>
      <c r="L17" s="4"/>
      <c r="M17" s="4"/>
      <c r="N17" s="4"/>
      <c r="O17" s="4"/>
      <c r="P17" s="4"/>
    </row>
    <row r="18" spans="1:16" ht="12.75" customHeight="1">
      <c r="B18" s="27"/>
      <c r="C18" s="27"/>
      <c r="D18" s="27"/>
      <c r="E18" s="2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ht="12.75" customHeight="1">
      <c r="A19" s="9" t="s">
        <v>6</v>
      </c>
      <c r="B19" s="26">
        <v>2766</v>
      </c>
      <c r="C19" s="26">
        <v>977</v>
      </c>
      <c r="D19" s="26">
        <v>785</v>
      </c>
      <c r="E19" s="26">
        <v>329</v>
      </c>
      <c r="F19" s="25">
        <v>167.4617973990749</v>
      </c>
      <c r="G19" s="25">
        <v>47.526215096989802</v>
      </c>
      <c r="H19" s="25">
        <v>19.918630276318019</v>
      </c>
      <c r="I19" s="4"/>
      <c r="J19" s="4"/>
      <c r="K19" s="4"/>
      <c r="L19" s="4"/>
      <c r="M19" s="4"/>
      <c r="N19" s="4"/>
      <c r="O19" s="4"/>
      <c r="P19" s="4"/>
    </row>
    <row r="20" spans="1:16" ht="12.75" customHeight="1">
      <c r="A20" s="1" t="s">
        <v>7</v>
      </c>
      <c r="B20" s="27">
        <v>1730</v>
      </c>
      <c r="C20" s="27">
        <v>562</v>
      </c>
      <c r="D20" s="27">
        <v>499</v>
      </c>
      <c r="E20" s="27">
        <v>166</v>
      </c>
      <c r="F20" s="4">
        <v>282</v>
      </c>
      <c r="G20" s="4">
        <v>52.5</v>
      </c>
      <c r="H20" s="4">
        <v>17.5</v>
      </c>
      <c r="I20" s="4"/>
      <c r="J20" s="4"/>
      <c r="K20" s="4"/>
      <c r="L20" s="4"/>
      <c r="M20" s="4"/>
      <c r="N20" s="4"/>
      <c r="O20" s="4"/>
      <c r="P20" s="4"/>
    </row>
    <row r="21" spans="1:16" ht="12.75" customHeight="1">
      <c r="A21" s="1" t="s">
        <v>40</v>
      </c>
      <c r="B21" s="27">
        <v>320</v>
      </c>
      <c r="C21" s="27">
        <v>107</v>
      </c>
      <c r="D21" s="27">
        <v>83</v>
      </c>
      <c r="E21" s="27">
        <v>68</v>
      </c>
      <c r="F21" s="4">
        <v>139.9</v>
      </c>
      <c r="G21" s="4">
        <v>36.299999999999997</v>
      </c>
      <c r="H21" s="4">
        <v>29.7</v>
      </c>
      <c r="I21" s="4"/>
      <c r="J21" s="4"/>
      <c r="K21" s="4"/>
      <c r="L21" s="4"/>
      <c r="M21" s="4"/>
      <c r="N21" s="4"/>
      <c r="O21" s="4"/>
      <c r="P21" s="4"/>
    </row>
    <row r="22" spans="1:16" ht="12.75" customHeight="1">
      <c r="A22" s="1" t="s">
        <v>9</v>
      </c>
      <c r="B22" s="27">
        <v>326</v>
      </c>
      <c r="C22" s="27">
        <v>154</v>
      </c>
      <c r="D22" s="27">
        <v>105</v>
      </c>
      <c r="E22" s="27">
        <v>27</v>
      </c>
      <c r="F22" s="4">
        <v>136.6</v>
      </c>
      <c r="G22" s="4">
        <v>44</v>
      </c>
      <c r="H22" s="4">
        <v>11.3</v>
      </c>
      <c r="I22" s="4"/>
      <c r="J22" s="4"/>
      <c r="K22" s="4"/>
      <c r="L22" s="4"/>
      <c r="M22" s="4"/>
      <c r="N22" s="4"/>
      <c r="O22" s="4"/>
      <c r="P22" s="4"/>
    </row>
    <row r="23" spans="1:16" ht="12.75" customHeight="1">
      <c r="A23" s="1" t="s">
        <v>41</v>
      </c>
      <c r="B23" s="27">
        <v>302</v>
      </c>
      <c r="C23" s="27">
        <v>114</v>
      </c>
      <c r="D23" s="27">
        <v>78</v>
      </c>
      <c r="E23" s="27">
        <v>52</v>
      </c>
      <c r="F23" s="4">
        <v>181.8</v>
      </c>
      <c r="G23" s="4">
        <v>47</v>
      </c>
      <c r="H23" s="4">
        <v>31.3</v>
      </c>
      <c r="I23" s="4"/>
      <c r="J23" s="4"/>
      <c r="K23" s="4"/>
      <c r="L23" s="4"/>
      <c r="M23" s="4"/>
      <c r="N23" s="4"/>
      <c r="O23" s="4"/>
      <c r="P23" s="4"/>
    </row>
    <row r="24" spans="1:16" ht="12.75" customHeight="1">
      <c r="A24" s="11" t="s">
        <v>8</v>
      </c>
      <c r="B24" s="27">
        <v>88</v>
      </c>
      <c r="C24" s="27">
        <v>40</v>
      </c>
      <c r="D24" s="27">
        <v>20</v>
      </c>
      <c r="E24" s="27">
        <v>16</v>
      </c>
      <c r="F24" s="4">
        <v>130.1</v>
      </c>
      <c r="G24" s="4">
        <v>29.6</v>
      </c>
      <c r="H24" s="4">
        <v>23.7</v>
      </c>
      <c r="I24" s="4"/>
      <c r="J24" s="4"/>
      <c r="K24" s="4"/>
      <c r="L24" s="4"/>
      <c r="M24" s="4"/>
      <c r="N24" s="4"/>
      <c r="O24" s="4"/>
      <c r="P24" s="4"/>
    </row>
    <row r="25" spans="1:16" ht="12.75" customHeight="1">
      <c r="B25" s="27"/>
      <c r="C25" s="27"/>
      <c r="D25" s="27"/>
      <c r="E25" s="2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2.75" customHeight="1">
      <c r="A26" s="9" t="s">
        <v>10</v>
      </c>
      <c r="B26" s="26">
        <v>1803</v>
      </c>
      <c r="C26" s="26">
        <v>555</v>
      </c>
      <c r="D26" s="26">
        <v>471</v>
      </c>
      <c r="E26" s="26">
        <v>203</v>
      </c>
      <c r="F26" s="25">
        <v>184.13121825830046</v>
      </c>
      <c r="G26" s="25">
        <v>48.100834054165013</v>
      </c>
      <c r="H26" s="25">
        <v>20.731357352432052</v>
      </c>
      <c r="I26" s="4"/>
      <c r="J26" s="4"/>
      <c r="K26" s="4"/>
      <c r="L26" s="4"/>
      <c r="M26" s="4"/>
      <c r="N26" s="4"/>
      <c r="O26" s="4"/>
      <c r="P26" s="4"/>
    </row>
    <row r="27" spans="1:16" ht="12.75" customHeight="1">
      <c r="A27" s="1" t="s">
        <v>13</v>
      </c>
      <c r="B27" s="27">
        <v>657</v>
      </c>
      <c r="C27" s="27">
        <v>113</v>
      </c>
      <c r="D27" s="27">
        <v>154</v>
      </c>
      <c r="E27" s="27">
        <v>67</v>
      </c>
      <c r="F27" s="4">
        <v>330.5</v>
      </c>
      <c r="G27" s="4">
        <v>77.5</v>
      </c>
      <c r="H27" s="4">
        <v>33.700000000000003</v>
      </c>
      <c r="I27" s="4"/>
      <c r="J27" s="4"/>
      <c r="K27" s="4"/>
      <c r="L27" s="4"/>
      <c r="M27" s="4"/>
      <c r="N27" s="4"/>
      <c r="O27" s="4"/>
      <c r="P27" s="4"/>
    </row>
    <row r="28" spans="1:16" ht="12.75" customHeight="1">
      <c r="A28" s="1" t="s">
        <v>12</v>
      </c>
      <c r="B28" s="27">
        <v>449</v>
      </c>
      <c r="C28" s="27">
        <v>167</v>
      </c>
      <c r="D28" s="27">
        <v>113</v>
      </c>
      <c r="E28" s="27">
        <v>35</v>
      </c>
      <c r="F28" s="4">
        <v>178.5</v>
      </c>
      <c r="G28" s="4">
        <v>44.9</v>
      </c>
      <c r="H28" s="4">
        <v>13.9</v>
      </c>
      <c r="I28" s="4"/>
      <c r="J28" s="4"/>
      <c r="K28" s="4"/>
      <c r="L28" s="4"/>
      <c r="M28" s="4"/>
      <c r="N28" s="4"/>
      <c r="O28" s="4"/>
      <c r="P28" s="4"/>
    </row>
    <row r="29" spans="1:16" ht="12.75" customHeight="1">
      <c r="A29" s="1" t="s">
        <v>11</v>
      </c>
      <c r="B29" s="27">
        <v>697</v>
      </c>
      <c r="C29" s="27">
        <v>275</v>
      </c>
      <c r="D29" s="27">
        <v>204</v>
      </c>
      <c r="E29" s="27">
        <v>101</v>
      </c>
      <c r="F29" s="4">
        <v>131.80000000000001</v>
      </c>
      <c r="G29" s="4">
        <v>38.6</v>
      </c>
      <c r="H29" s="4">
        <v>19.100000000000001</v>
      </c>
      <c r="I29" s="4"/>
      <c r="J29" s="4"/>
      <c r="K29" s="4"/>
      <c r="L29" s="4"/>
      <c r="M29" s="4"/>
      <c r="N29" s="4"/>
      <c r="O29" s="4"/>
      <c r="P29" s="4"/>
    </row>
    <row r="30" spans="1:16" ht="12.75" customHeight="1">
      <c r="B30" s="27"/>
      <c r="C30" s="27"/>
      <c r="D30" s="27"/>
      <c r="E30" s="2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ht="12.75" customHeight="1">
      <c r="A31" s="9" t="s">
        <v>14</v>
      </c>
      <c r="B31" s="26">
        <v>2428</v>
      </c>
      <c r="C31" s="26">
        <v>832</v>
      </c>
      <c r="D31" s="26">
        <v>664</v>
      </c>
      <c r="E31" s="26">
        <v>209</v>
      </c>
      <c r="F31" s="25">
        <v>203.3</v>
      </c>
      <c r="G31" s="25">
        <v>55.6</v>
      </c>
      <c r="H31" s="25">
        <v>17.5</v>
      </c>
      <c r="I31" s="4"/>
      <c r="J31" s="4"/>
      <c r="K31" s="4"/>
      <c r="L31" s="4"/>
      <c r="M31" s="4"/>
      <c r="N31" s="4"/>
      <c r="O31" s="4"/>
      <c r="P31" s="4"/>
    </row>
    <row r="32" spans="1:16" ht="12.75" customHeight="1">
      <c r="B32" s="27"/>
      <c r="C32" s="27"/>
      <c r="D32" s="27"/>
      <c r="E32" s="2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ht="12.75" customHeight="1">
      <c r="A33" s="9" t="s">
        <v>15</v>
      </c>
      <c r="B33" s="26">
        <v>1252</v>
      </c>
      <c r="C33" s="26">
        <v>587</v>
      </c>
      <c r="D33" s="26">
        <v>335</v>
      </c>
      <c r="E33" s="26">
        <v>110</v>
      </c>
      <c r="F33" s="25">
        <v>120.63969874764045</v>
      </c>
      <c r="G33" s="25">
        <v>32.27979159781114</v>
      </c>
      <c r="H33" s="25">
        <v>10.599334554505152</v>
      </c>
      <c r="I33" s="4"/>
      <c r="J33" s="4"/>
      <c r="K33" s="4"/>
      <c r="L33" s="4"/>
      <c r="M33" s="4"/>
      <c r="N33" s="4"/>
      <c r="O33" s="4"/>
      <c r="P33" s="4"/>
    </row>
    <row r="34" spans="1:16" ht="12.75" customHeight="1">
      <c r="A34" s="1" t="s">
        <v>16</v>
      </c>
      <c r="B34" s="27">
        <v>43</v>
      </c>
      <c r="C34" s="27">
        <v>23</v>
      </c>
      <c r="D34" s="27">
        <v>15</v>
      </c>
      <c r="E34" s="27">
        <v>3</v>
      </c>
      <c r="F34" s="4">
        <v>110.2</v>
      </c>
      <c r="G34" s="4">
        <v>38.4</v>
      </c>
      <c r="H34" s="4">
        <v>7.7</v>
      </c>
      <c r="I34" s="4"/>
      <c r="J34" s="4"/>
      <c r="K34" s="4"/>
      <c r="L34" s="4"/>
      <c r="M34" s="4"/>
      <c r="N34" s="4"/>
      <c r="O34" s="4"/>
      <c r="P34" s="4"/>
    </row>
    <row r="35" spans="1:16" ht="12.75" customHeight="1">
      <c r="A35" s="1" t="s">
        <v>18</v>
      </c>
      <c r="B35" s="27">
        <v>127</v>
      </c>
      <c r="C35" s="27">
        <v>55</v>
      </c>
      <c r="D35" s="27">
        <v>28</v>
      </c>
      <c r="E35" s="27">
        <v>13</v>
      </c>
      <c r="F35" s="4">
        <v>172.7</v>
      </c>
      <c r="G35" s="4">
        <v>37.1</v>
      </c>
      <c r="H35" s="4">
        <v>17.7</v>
      </c>
      <c r="I35" s="4"/>
      <c r="J35" s="4"/>
      <c r="K35" s="4"/>
      <c r="L35" s="4"/>
      <c r="M35" s="4"/>
      <c r="N35" s="4"/>
      <c r="O35" s="4"/>
      <c r="P35" s="4"/>
    </row>
    <row r="36" spans="1:16" ht="12.75" customHeight="1">
      <c r="A36" s="1" t="s">
        <v>57</v>
      </c>
      <c r="B36" s="27">
        <v>71</v>
      </c>
      <c r="C36" s="27">
        <v>38</v>
      </c>
      <c r="D36" s="27">
        <v>17</v>
      </c>
      <c r="E36" s="27">
        <v>4</v>
      </c>
      <c r="F36" s="4">
        <v>131.9</v>
      </c>
      <c r="G36" s="4">
        <v>31.6</v>
      </c>
      <c r="H36" s="4">
        <v>7.4</v>
      </c>
      <c r="I36" s="4"/>
      <c r="J36" s="4"/>
      <c r="K36" s="4"/>
      <c r="L36" s="4"/>
      <c r="M36" s="4"/>
      <c r="N36" s="4"/>
      <c r="O36" s="4"/>
      <c r="P36" s="4"/>
    </row>
    <row r="37" spans="1:16" ht="12.75" customHeight="1">
      <c r="A37" s="1" t="s">
        <v>58</v>
      </c>
      <c r="B37" s="27">
        <v>11</v>
      </c>
      <c r="C37" s="27">
        <v>6</v>
      </c>
      <c r="D37" s="27">
        <v>6</v>
      </c>
      <c r="E37" s="27">
        <v>1</v>
      </c>
      <c r="F37" s="4">
        <v>76.2</v>
      </c>
      <c r="G37" s="4">
        <v>41.6</v>
      </c>
      <c r="H37" s="4">
        <v>6.9</v>
      </c>
      <c r="I37" s="4"/>
      <c r="J37" s="4"/>
      <c r="K37" s="4"/>
      <c r="L37" s="4"/>
      <c r="M37" s="4"/>
      <c r="N37" s="4"/>
      <c r="O37" s="4"/>
      <c r="P37" s="4"/>
    </row>
    <row r="38" spans="1:16" ht="12.75" customHeight="1">
      <c r="A38" s="1" t="s">
        <v>59</v>
      </c>
      <c r="B38" s="27">
        <v>617</v>
      </c>
      <c r="C38" s="27">
        <v>273</v>
      </c>
      <c r="D38" s="27">
        <v>167</v>
      </c>
      <c r="E38" s="27">
        <v>48</v>
      </c>
      <c r="F38" s="4">
        <v>139.19999999999999</v>
      </c>
      <c r="G38" s="4">
        <v>37.700000000000003</v>
      </c>
      <c r="H38" s="4">
        <v>10.8</v>
      </c>
      <c r="I38" s="4"/>
      <c r="J38" s="4"/>
      <c r="K38" s="4"/>
      <c r="L38" s="4"/>
      <c r="M38" s="4"/>
      <c r="N38" s="4"/>
      <c r="O38" s="4"/>
      <c r="P38" s="4"/>
    </row>
    <row r="39" spans="1:16" ht="12.75" customHeight="1">
      <c r="A39" s="1" t="s">
        <v>17</v>
      </c>
      <c r="B39" s="27">
        <v>298</v>
      </c>
      <c r="C39" s="27">
        <v>141</v>
      </c>
      <c r="D39" s="27">
        <v>81</v>
      </c>
      <c r="E39" s="27">
        <v>34</v>
      </c>
      <c r="F39" s="4">
        <v>157.4</v>
      </c>
      <c r="G39" s="4">
        <v>42.8</v>
      </c>
      <c r="H39" s="4">
        <v>18</v>
      </c>
      <c r="I39" s="4"/>
      <c r="J39" s="4"/>
      <c r="K39" s="4"/>
      <c r="L39" s="4"/>
      <c r="M39" s="4"/>
      <c r="N39" s="4"/>
      <c r="O39" s="4"/>
      <c r="P39" s="4"/>
    </row>
    <row r="40" spans="1:16" ht="12.75" customHeight="1">
      <c r="A40" s="1" t="s">
        <v>19</v>
      </c>
      <c r="B40" s="27">
        <v>255</v>
      </c>
      <c r="C40" s="27">
        <v>129</v>
      </c>
      <c r="D40" s="27">
        <v>64</v>
      </c>
      <c r="E40" s="27">
        <v>23</v>
      </c>
      <c r="F40" s="4">
        <v>113.7</v>
      </c>
      <c r="G40" s="4">
        <v>28.5</v>
      </c>
      <c r="H40" s="4">
        <v>10.3</v>
      </c>
      <c r="I40" s="4"/>
      <c r="J40" s="4"/>
      <c r="K40" s="4"/>
      <c r="L40" s="4"/>
      <c r="M40" s="4"/>
      <c r="N40" s="4"/>
      <c r="O40" s="4"/>
      <c r="P40" s="4"/>
    </row>
    <row r="41" spans="1:16" ht="12.75" customHeight="1">
      <c r="B41" s="27"/>
      <c r="C41" s="27"/>
      <c r="D41" s="27"/>
      <c r="E41" s="2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ht="12.75" customHeight="1">
      <c r="A42" s="9" t="s">
        <v>20</v>
      </c>
      <c r="B42" s="26">
        <v>831</v>
      </c>
      <c r="C42" s="26">
        <v>370</v>
      </c>
      <c r="D42" s="26">
        <v>297</v>
      </c>
      <c r="E42" s="26">
        <v>62</v>
      </c>
      <c r="F42" s="25">
        <v>126.08828911392253</v>
      </c>
      <c r="G42" s="25">
        <v>45.064045567791808</v>
      </c>
      <c r="H42" s="25">
        <v>9.4073091757679865</v>
      </c>
      <c r="I42" s="4"/>
      <c r="J42" s="4"/>
      <c r="K42" s="4"/>
      <c r="L42" s="4"/>
      <c r="M42" s="4"/>
      <c r="N42" s="4"/>
      <c r="O42" s="4"/>
      <c r="P42" s="4"/>
    </row>
    <row r="43" spans="1:16" ht="12.75" customHeight="1">
      <c r="A43" s="1" t="s">
        <v>21</v>
      </c>
      <c r="B43" s="27">
        <v>464</v>
      </c>
      <c r="C43" s="27">
        <v>198</v>
      </c>
      <c r="D43" s="27">
        <v>157</v>
      </c>
      <c r="E43" s="27">
        <v>30</v>
      </c>
      <c r="F43" s="4">
        <v>136.1</v>
      </c>
      <c r="G43" s="4">
        <v>46.01</v>
      </c>
      <c r="H43" s="4">
        <v>8.8000000000000007</v>
      </c>
      <c r="I43" s="4"/>
      <c r="J43" s="4"/>
      <c r="K43" s="4"/>
      <c r="L43" s="4"/>
      <c r="M43" s="4"/>
      <c r="N43" s="4"/>
      <c r="O43" s="4"/>
      <c r="P43" s="4"/>
    </row>
    <row r="44" spans="1:16" ht="12.75" customHeight="1">
      <c r="A44" s="1" t="s">
        <v>25</v>
      </c>
      <c r="B44" s="27">
        <v>40</v>
      </c>
      <c r="C44" s="27">
        <v>21</v>
      </c>
      <c r="D44" s="27">
        <v>13</v>
      </c>
      <c r="E44" s="27">
        <v>3</v>
      </c>
      <c r="F44" s="4">
        <v>114.1</v>
      </c>
      <c r="G44" s="4">
        <v>37.1</v>
      </c>
      <c r="H44" s="4">
        <v>8.6</v>
      </c>
      <c r="I44" s="4"/>
      <c r="J44" s="4"/>
      <c r="K44" s="4"/>
      <c r="L44" s="4"/>
      <c r="M44" s="4"/>
      <c r="N44" s="4"/>
      <c r="O44" s="4"/>
      <c r="P44" s="4"/>
    </row>
    <row r="45" spans="1:16" ht="12.75" customHeight="1">
      <c r="A45" s="1" t="s">
        <v>24</v>
      </c>
      <c r="B45" s="27">
        <v>122</v>
      </c>
      <c r="C45" s="27">
        <v>64</v>
      </c>
      <c r="D45" s="27">
        <v>48</v>
      </c>
      <c r="E45" s="27">
        <v>11</v>
      </c>
      <c r="F45" s="4">
        <v>99.5</v>
      </c>
      <c r="G45" s="4">
        <v>39.1</v>
      </c>
      <c r="H45" s="4">
        <v>9</v>
      </c>
      <c r="I45" s="4"/>
      <c r="J45" s="4"/>
      <c r="K45" s="4"/>
      <c r="L45" s="4"/>
      <c r="M45" s="4"/>
      <c r="N45" s="4"/>
      <c r="O45" s="4"/>
      <c r="P45" s="4"/>
    </row>
    <row r="46" spans="1:16" ht="12.75" customHeight="1">
      <c r="A46" s="1" t="s">
        <v>23</v>
      </c>
      <c r="B46" s="27">
        <v>30</v>
      </c>
      <c r="C46" s="27">
        <v>18</v>
      </c>
      <c r="D46" s="27">
        <v>13</v>
      </c>
      <c r="E46" s="27">
        <v>2</v>
      </c>
      <c r="F46" s="4">
        <v>95.5</v>
      </c>
      <c r="G46" s="4">
        <v>41.4</v>
      </c>
      <c r="H46" s="4">
        <v>6.4</v>
      </c>
      <c r="I46" s="4"/>
      <c r="J46" s="4"/>
      <c r="K46" s="4"/>
      <c r="L46" s="4"/>
      <c r="M46" s="4"/>
      <c r="N46" s="4"/>
      <c r="O46" s="4"/>
      <c r="P46" s="4"/>
    </row>
    <row r="47" spans="1:16" ht="12.75" customHeight="1">
      <c r="A47" s="1" t="s">
        <v>22</v>
      </c>
      <c r="B47" s="27">
        <v>33</v>
      </c>
      <c r="C47" s="27">
        <v>17</v>
      </c>
      <c r="D47" s="27">
        <v>17</v>
      </c>
      <c r="E47" s="27">
        <v>2</v>
      </c>
      <c r="F47" s="4">
        <v>92.1</v>
      </c>
      <c r="G47" s="4">
        <v>47.4</v>
      </c>
      <c r="H47" s="4">
        <v>5.6</v>
      </c>
      <c r="I47" s="4"/>
      <c r="J47" s="4"/>
      <c r="K47" s="4"/>
      <c r="L47" s="4"/>
      <c r="M47" s="4"/>
      <c r="N47" s="4"/>
      <c r="O47" s="4"/>
      <c r="P47" s="4"/>
    </row>
    <row r="48" spans="1:16" ht="12.75" customHeight="1">
      <c r="A48" s="1" t="s">
        <v>26</v>
      </c>
      <c r="B48" s="27">
        <v>142</v>
      </c>
      <c r="C48" s="27">
        <v>52</v>
      </c>
      <c r="D48" s="27">
        <v>49</v>
      </c>
      <c r="E48" s="27">
        <v>14</v>
      </c>
      <c r="F48" s="4">
        <v>152.30000000000001</v>
      </c>
      <c r="G48" s="4">
        <v>52.5</v>
      </c>
      <c r="H48" s="4">
        <v>15</v>
      </c>
      <c r="I48" s="4"/>
      <c r="J48" s="4"/>
      <c r="K48" s="4"/>
      <c r="L48" s="4"/>
      <c r="M48" s="4"/>
      <c r="N48" s="4"/>
      <c r="O48" s="4"/>
      <c r="P48" s="4"/>
    </row>
    <row r="49" spans="1:16" ht="12.75" customHeight="1">
      <c r="B49" s="27"/>
      <c r="C49" s="27"/>
      <c r="D49" s="27"/>
      <c r="E49" s="2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2.75" customHeight="1">
      <c r="A50" s="9" t="s">
        <v>42</v>
      </c>
      <c r="B50" s="26">
        <v>522</v>
      </c>
      <c r="C50" s="26">
        <v>187</v>
      </c>
      <c r="D50" s="26">
        <v>171</v>
      </c>
      <c r="E50" s="26">
        <v>165</v>
      </c>
      <c r="F50" s="25">
        <v>173.2</v>
      </c>
      <c r="G50" s="25">
        <v>56.7</v>
      </c>
      <c r="H50" s="25">
        <v>54.7</v>
      </c>
      <c r="I50" s="4"/>
      <c r="J50" s="4"/>
      <c r="K50" s="4"/>
      <c r="L50" s="4"/>
      <c r="M50" s="4"/>
      <c r="N50" s="4"/>
      <c r="O50" s="4"/>
      <c r="P50" s="4"/>
    </row>
    <row r="51" spans="1:16" ht="3.75" customHeight="1">
      <c r="A51" s="15"/>
      <c r="B51" s="17"/>
      <c r="C51" s="17"/>
      <c r="D51" s="17"/>
      <c r="E51" s="17"/>
      <c r="F51" s="17"/>
      <c r="G51" s="17"/>
      <c r="H51" s="17"/>
      <c r="I51" s="4"/>
      <c r="J51" s="4"/>
      <c r="K51" s="4"/>
      <c r="L51" s="4"/>
      <c r="M51" s="4"/>
      <c r="N51" s="4"/>
      <c r="O51" s="4"/>
      <c r="P51" s="4"/>
    </row>
    <row r="52" spans="1:16" ht="12.75" customHeight="1">
      <c r="A52" s="2" t="s">
        <v>65</v>
      </c>
      <c r="C52" s="1"/>
      <c r="H52" s="1"/>
      <c r="I52" s="4"/>
      <c r="J52" s="4"/>
      <c r="K52" s="4"/>
      <c r="L52" s="4"/>
      <c r="M52" s="4"/>
      <c r="N52" s="4"/>
      <c r="O52" s="4"/>
      <c r="P52" s="4"/>
    </row>
    <row r="53" spans="1:16" ht="12.75" customHeight="1">
      <c r="A53" s="28" t="s">
        <v>66</v>
      </c>
      <c r="C53" s="1"/>
      <c r="H53" s="1"/>
      <c r="I53" s="4"/>
      <c r="J53" s="4"/>
      <c r="K53" s="4"/>
      <c r="L53" s="4"/>
      <c r="M53" s="4"/>
      <c r="N53" s="4"/>
      <c r="O53" s="4"/>
      <c r="P53" s="4"/>
    </row>
    <row r="54" spans="1:16" ht="12.75" customHeight="1">
      <c r="A54" s="28" t="s">
        <v>29</v>
      </c>
      <c r="C54" s="1"/>
      <c r="H54" s="1"/>
      <c r="I54" s="4"/>
      <c r="J54" s="4"/>
      <c r="K54" s="4"/>
      <c r="L54" s="4"/>
      <c r="M54" s="4"/>
      <c r="N54" s="4"/>
      <c r="O54" s="4"/>
      <c r="P54" s="4"/>
    </row>
    <row r="55" spans="1:16" ht="12.75" customHeight="1">
      <c r="A55" s="2" t="s">
        <v>43</v>
      </c>
      <c r="C55" s="1"/>
      <c r="H55" s="1"/>
      <c r="I55" s="4"/>
      <c r="J55" s="4"/>
      <c r="K55" s="4"/>
      <c r="L55" s="4"/>
      <c r="M55" s="4"/>
      <c r="N55" s="4"/>
      <c r="O55" s="4"/>
      <c r="P55" s="4"/>
    </row>
    <row r="56" spans="1:16" ht="12.75" customHeight="1">
      <c r="A56" s="2" t="s">
        <v>64</v>
      </c>
      <c r="C56" s="1"/>
      <c r="H56" s="1"/>
      <c r="I56" s="4"/>
      <c r="J56" s="4"/>
      <c r="K56" s="4"/>
      <c r="L56" s="4"/>
      <c r="M56" s="4"/>
      <c r="N56" s="4"/>
      <c r="O56" s="4"/>
      <c r="P56" s="4"/>
    </row>
    <row r="57" spans="1:16" ht="12.75" customHeight="1">
      <c r="A57" s="28" t="s">
        <v>28</v>
      </c>
      <c r="C57" s="1"/>
      <c r="H57" s="1"/>
      <c r="I57" s="4"/>
      <c r="J57" s="4"/>
      <c r="K57" s="4"/>
      <c r="L57" s="4"/>
      <c r="M57" s="4"/>
      <c r="N57" s="4"/>
      <c r="O57" s="4"/>
      <c r="P57" s="4"/>
    </row>
    <row r="58" spans="1:16" ht="12.75" customHeight="1">
      <c r="A58" s="2" t="s">
        <v>44</v>
      </c>
      <c r="C58" s="1"/>
      <c r="H58" s="1"/>
      <c r="I58" s="4"/>
      <c r="J58" s="4"/>
      <c r="K58" s="4"/>
      <c r="L58" s="4"/>
      <c r="M58" s="4"/>
      <c r="N58" s="4"/>
      <c r="O58" s="4"/>
      <c r="P58" s="4"/>
    </row>
    <row r="59" spans="1:16" ht="12.75" customHeight="1">
      <c r="A59" s="2" t="s">
        <v>52</v>
      </c>
      <c r="C59" s="1"/>
      <c r="H59" s="1"/>
      <c r="I59" s="4"/>
      <c r="J59" s="4"/>
      <c r="K59" s="4"/>
      <c r="L59" s="4"/>
      <c r="M59" s="4"/>
      <c r="N59" s="4"/>
      <c r="O59" s="4"/>
      <c r="P59" s="4"/>
    </row>
    <row r="60" spans="1:16" ht="12.75" customHeight="1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ht="12.75" customHeight="1">
      <c r="A61" s="2" t="s">
        <v>56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ht="12.75" customHeight="1">
      <c r="A62" s="1" t="s">
        <v>63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ht="12.75" customHeight="1">
      <c r="A63" s="30" t="s">
        <v>74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ht="12.75" customHeight="1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2:16" ht="12.75" customHeight="1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2:16" ht="12.7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2:16" ht="12.7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2:16" ht="12.7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2:16" ht="12.75" customHeight="1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2:16" ht="12.75" customHeight="1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2:16" ht="12.75" customHeight="1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2:16" ht="12.75" customHeight="1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2:16" ht="12.75" customHeight="1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2:16" ht="12.75" customHeight="1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2:16" ht="12.75" customHeight="1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2:16" ht="12.75" customHeight="1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2:16" ht="12.75" customHeight="1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2:16" ht="12.75" customHeight="1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2:16" ht="12.75" customHeight="1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2:16" ht="12.75" customHeight="1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2:16" ht="12.75" customHeight="1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2:16" ht="12.75" customHeight="1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2:16" ht="12.75" customHeight="1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2:16" ht="12.75" customHeight="1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2:16" ht="12.75" customHeight="1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2:16" ht="12.75" customHeight="1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2:16" ht="12.75" customHeight="1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2:16" ht="12.75" customHeight="1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2:16" ht="12.75" customHeight="1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2:16" ht="12.75" customHeight="1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90"/>
  <sheetViews>
    <sheetView workbookViewId="0">
      <pane xSplit="1" ySplit="10" topLeftCell="B11" activePane="bottomRight" state="frozen"/>
      <selection pane="topRight"/>
      <selection pane="bottomLeft"/>
      <selection pane="bottomRight" activeCell="A5" sqref="A5"/>
    </sheetView>
  </sheetViews>
  <sheetFormatPr baseColWidth="10" defaultColWidth="11.5" defaultRowHeight="12.75" customHeight="1" x14ac:dyDescent="0"/>
  <cols>
    <col min="1" max="1" width="21.83203125" style="1" customWidth="1"/>
    <col min="2" max="2" width="9.83203125" style="2" customWidth="1"/>
    <col min="3" max="3" width="9.5" style="2" customWidth="1"/>
    <col min="4" max="4" width="10.83203125" style="2" customWidth="1"/>
    <col min="5" max="5" width="11.5" style="2" customWidth="1"/>
    <col min="6" max="8" width="9" style="2" customWidth="1"/>
    <col min="9" max="16384" width="11.5" style="1"/>
  </cols>
  <sheetData>
    <row r="1" spans="1:16" s="5" customFormat="1" ht="12.75" customHeight="1">
      <c r="A1" s="7" t="s">
        <v>62</v>
      </c>
      <c r="B1" s="6"/>
      <c r="C1" s="6"/>
      <c r="D1" s="6"/>
      <c r="E1" s="6"/>
      <c r="H1" s="8" t="s">
        <v>80</v>
      </c>
    </row>
    <row r="2" spans="1:16" s="5" customFormat="1" ht="12.75" customHeight="1">
      <c r="A2" s="6">
        <v>1995</v>
      </c>
      <c r="B2" s="6"/>
      <c r="C2" s="6"/>
      <c r="D2" s="6"/>
      <c r="E2" s="6"/>
      <c r="H2" s="6"/>
    </row>
    <row r="3" spans="1:16" s="5" customFormat="1" ht="3.75" customHeight="1">
      <c r="A3" s="12"/>
      <c r="B3" s="13"/>
      <c r="C3" s="13"/>
      <c r="D3" s="13"/>
      <c r="E3" s="13"/>
      <c r="F3" s="13"/>
      <c r="G3" s="13"/>
      <c r="H3" s="13"/>
    </row>
    <row r="4" spans="1:16" ht="3.75" customHeight="1">
      <c r="A4" s="2"/>
      <c r="B4" s="22"/>
      <c r="D4" s="22"/>
      <c r="E4" s="22"/>
      <c r="F4" s="22"/>
    </row>
    <row r="5" spans="1:16" ht="12.75" customHeight="1">
      <c r="A5" s="1" t="s">
        <v>70</v>
      </c>
      <c r="B5" s="23" t="s">
        <v>31</v>
      </c>
      <c r="D5" s="23" t="s">
        <v>32</v>
      </c>
      <c r="E5" s="23" t="s">
        <v>33</v>
      </c>
      <c r="F5" s="23" t="s">
        <v>34</v>
      </c>
    </row>
    <row r="6" spans="1:16" ht="3.75" customHeight="1">
      <c r="B6" s="24"/>
      <c r="C6" s="14"/>
      <c r="D6" s="23"/>
      <c r="E6" s="18"/>
      <c r="F6" s="24"/>
      <c r="G6" s="14"/>
      <c r="H6" s="14"/>
    </row>
    <row r="7" spans="1:16" ht="12.75" customHeight="1">
      <c r="B7" s="18" t="s">
        <v>0</v>
      </c>
      <c r="C7" s="18" t="s">
        <v>30</v>
      </c>
      <c r="D7" s="18"/>
      <c r="E7" s="18"/>
      <c r="F7" s="18" t="s">
        <v>3</v>
      </c>
      <c r="G7" s="18" t="s">
        <v>4</v>
      </c>
      <c r="H7" s="2" t="s">
        <v>5</v>
      </c>
    </row>
    <row r="8" spans="1:16" ht="12.75" customHeight="1">
      <c r="B8" s="18" t="s">
        <v>1</v>
      </c>
      <c r="C8" s="19" t="s">
        <v>2</v>
      </c>
      <c r="D8" s="18"/>
      <c r="E8" s="18"/>
      <c r="F8" s="18" t="s">
        <v>54</v>
      </c>
      <c r="G8" s="18"/>
    </row>
    <row r="9" spans="1:16" ht="12.75" customHeight="1">
      <c r="B9" s="18"/>
      <c r="C9" s="18" t="s">
        <v>35</v>
      </c>
      <c r="D9" s="18"/>
      <c r="E9" s="18"/>
      <c r="F9" s="18" t="s">
        <v>55</v>
      </c>
      <c r="G9" s="18"/>
    </row>
    <row r="10" spans="1:16" ht="3.75" customHeight="1">
      <c r="A10" s="15"/>
      <c r="B10" s="20"/>
      <c r="C10" s="20"/>
      <c r="D10" s="21"/>
      <c r="E10" s="21"/>
      <c r="F10" s="21"/>
      <c r="G10" s="21"/>
      <c r="H10" s="16"/>
    </row>
    <row r="11" spans="1:16" ht="3.75" customHeight="1">
      <c r="D11" s="3"/>
      <c r="E11" s="3"/>
      <c r="F11" s="3"/>
      <c r="G11" s="3"/>
      <c r="H11" s="3"/>
    </row>
    <row r="12" spans="1:16" ht="12.75" customHeight="1">
      <c r="A12" s="9" t="s">
        <v>27</v>
      </c>
      <c r="B12" s="26">
        <v>12327</v>
      </c>
      <c r="C12" s="26">
        <v>4362</v>
      </c>
      <c r="D12" s="26">
        <v>3474</v>
      </c>
      <c r="E12" s="26">
        <v>1585</v>
      </c>
      <c r="F12" s="25">
        <v>174.1</v>
      </c>
      <c r="G12" s="25">
        <v>49.1</v>
      </c>
      <c r="H12" s="25">
        <v>22.4</v>
      </c>
      <c r="I12" s="4"/>
      <c r="J12" s="4"/>
      <c r="K12" s="4"/>
      <c r="L12" s="4"/>
      <c r="M12" s="4"/>
      <c r="N12" s="4"/>
      <c r="O12" s="4"/>
      <c r="P12" s="4"/>
    </row>
    <row r="13" spans="1:16" ht="12.75" customHeight="1">
      <c r="A13" s="10"/>
      <c r="B13" s="27"/>
      <c r="C13" s="27"/>
      <c r="D13" s="27"/>
      <c r="E13" s="2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ht="12.75" customHeight="1">
      <c r="A14" s="9" t="s">
        <v>36</v>
      </c>
      <c r="B14" s="26">
        <v>2848</v>
      </c>
      <c r="C14" s="26">
        <v>835</v>
      </c>
      <c r="D14" s="26">
        <v>697</v>
      </c>
      <c r="E14" s="26">
        <v>484</v>
      </c>
      <c r="F14" s="25">
        <v>222.60869565217391</v>
      </c>
      <c r="G14" s="25">
        <v>54.479726428920372</v>
      </c>
      <c r="H14" s="25">
        <v>37.830972154372255</v>
      </c>
      <c r="I14" s="4"/>
      <c r="J14" s="4"/>
      <c r="K14" s="4"/>
      <c r="L14" s="4"/>
      <c r="M14" s="4"/>
      <c r="N14" s="4"/>
      <c r="O14" s="4"/>
      <c r="P14" s="4"/>
    </row>
    <row r="15" spans="1:16" ht="12.75" customHeight="1">
      <c r="A15" s="1" t="s">
        <v>39</v>
      </c>
      <c r="B15" s="27">
        <v>1307</v>
      </c>
      <c r="C15" s="27">
        <v>455</v>
      </c>
      <c r="D15" s="27">
        <v>334</v>
      </c>
      <c r="E15" s="27">
        <v>228</v>
      </c>
      <c r="F15" s="4">
        <v>212.6</v>
      </c>
      <c r="G15" s="4">
        <v>54.3</v>
      </c>
      <c r="H15" s="4">
        <v>37.1</v>
      </c>
      <c r="I15" s="4"/>
      <c r="J15" s="4"/>
      <c r="K15" s="4"/>
      <c r="L15" s="4"/>
      <c r="M15" s="4"/>
      <c r="N15" s="4"/>
      <c r="O15" s="4"/>
      <c r="P15" s="4"/>
    </row>
    <row r="16" spans="1:16" ht="12.75" customHeight="1">
      <c r="A16" s="1" t="s">
        <v>38</v>
      </c>
      <c r="B16" s="27">
        <v>426</v>
      </c>
      <c r="C16" s="27">
        <v>172</v>
      </c>
      <c r="D16" s="27">
        <v>101</v>
      </c>
      <c r="E16" s="27">
        <v>100</v>
      </c>
      <c r="F16" s="4">
        <v>158.5</v>
      </c>
      <c r="G16" s="4">
        <v>37.6</v>
      </c>
      <c r="H16" s="4">
        <v>37.200000000000003</v>
      </c>
      <c r="I16" s="4"/>
      <c r="J16" s="4"/>
      <c r="K16" s="4"/>
      <c r="L16" s="4"/>
      <c r="M16" s="4"/>
      <c r="N16" s="4"/>
      <c r="O16" s="4"/>
      <c r="P16" s="4"/>
    </row>
    <row r="17" spans="1:16" ht="12.75" customHeight="1">
      <c r="A17" s="1" t="s">
        <v>37</v>
      </c>
      <c r="B17" s="27">
        <v>1115</v>
      </c>
      <c r="C17" s="27">
        <v>208</v>
      </c>
      <c r="D17" s="27">
        <v>262</v>
      </c>
      <c r="E17" s="27">
        <v>156</v>
      </c>
      <c r="F17" s="4">
        <v>281.7</v>
      </c>
      <c r="G17" s="4">
        <v>66.2</v>
      </c>
      <c r="H17" s="4">
        <v>39.4</v>
      </c>
      <c r="I17" s="4"/>
      <c r="J17" s="4"/>
      <c r="K17" s="4"/>
      <c r="L17" s="4"/>
      <c r="M17" s="4"/>
      <c r="N17" s="4"/>
      <c r="O17" s="4"/>
      <c r="P17" s="4"/>
    </row>
    <row r="18" spans="1:16" ht="12.75" customHeight="1">
      <c r="B18" s="27"/>
      <c r="C18" s="27"/>
      <c r="D18" s="27"/>
      <c r="E18" s="2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ht="12.75" customHeight="1">
      <c r="A19" s="9" t="s">
        <v>6</v>
      </c>
      <c r="B19" s="26">
        <v>2694</v>
      </c>
      <c r="C19" s="26">
        <v>965</v>
      </c>
      <c r="D19" s="26">
        <v>782</v>
      </c>
      <c r="E19" s="26">
        <v>329</v>
      </c>
      <c r="F19" s="25">
        <v>163.4429060075885</v>
      </c>
      <c r="G19" s="25">
        <v>47.44333797250713</v>
      </c>
      <c r="H19" s="25">
        <v>19.960176717333564</v>
      </c>
      <c r="I19" s="4"/>
      <c r="J19" s="4"/>
      <c r="K19" s="4"/>
      <c r="L19" s="4"/>
      <c r="M19" s="4"/>
      <c r="N19" s="4"/>
      <c r="O19" s="4"/>
      <c r="P19" s="4"/>
    </row>
    <row r="20" spans="1:16" ht="12.75" customHeight="1">
      <c r="A20" s="1" t="s">
        <v>7</v>
      </c>
      <c r="B20" s="27">
        <v>1676</v>
      </c>
      <c r="C20" s="27">
        <v>551</v>
      </c>
      <c r="D20" s="27">
        <v>497</v>
      </c>
      <c r="E20" s="27">
        <v>165</v>
      </c>
      <c r="F20" s="4">
        <v>176.1</v>
      </c>
      <c r="G20" s="4">
        <v>52.2</v>
      </c>
      <c r="H20" s="4">
        <v>17.3</v>
      </c>
      <c r="I20" s="4"/>
      <c r="J20" s="4"/>
      <c r="K20" s="4"/>
      <c r="L20" s="4"/>
      <c r="M20" s="4"/>
      <c r="N20" s="4"/>
      <c r="O20" s="4"/>
      <c r="P20" s="4"/>
    </row>
    <row r="21" spans="1:16" ht="12.75" customHeight="1">
      <c r="A21" s="1" t="s">
        <v>40</v>
      </c>
      <c r="B21" s="27">
        <v>315</v>
      </c>
      <c r="C21" s="27">
        <v>105</v>
      </c>
      <c r="D21" s="27">
        <v>86</v>
      </c>
      <c r="E21" s="27">
        <v>69</v>
      </c>
      <c r="F21" s="4">
        <v>139.30000000000001</v>
      </c>
      <c r="G21" s="4">
        <v>38</v>
      </c>
      <c r="H21" s="4">
        <v>30.5</v>
      </c>
      <c r="I21" s="4"/>
      <c r="J21" s="4"/>
      <c r="K21" s="4"/>
      <c r="L21" s="4"/>
      <c r="M21" s="4"/>
      <c r="N21" s="4"/>
      <c r="O21" s="4"/>
      <c r="P21" s="4"/>
    </row>
    <row r="22" spans="1:16" ht="12.75" customHeight="1">
      <c r="A22" s="1" t="s">
        <v>9</v>
      </c>
      <c r="B22" s="27">
        <v>322</v>
      </c>
      <c r="C22" s="27">
        <v>153</v>
      </c>
      <c r="D22" s="27">
        <v>102</v>
      </c>
      <c r="E22" s="27">
        <v>27</v>
      </c>
      <c r="F22" s="4">
        <v>135.9</v>
      </c>
      <c r="G22" s="4">
        <v>43</v>
      </c>
      <c r="H22" s="4">
        <v>11.4</v>
      </c>
      <c r="I22" s="4"/>
      <c r="J22" s="4"/>
      <c r="K22" s="4"/>
      <c r="L22" s="4"/>
      <c r="M22" s="4"/>
      <c r="N22" s="4"/>
      <c r="O22" s="4"/>
      <c r="P22" s="4"/>
    </row>
    <row r="23" spans="1:16" ht="12.75" customHeight="1">
      <c r="A23" s="1" t="s">
        <v>41</v>
      </c>
      <c r="B23" s="27">
        <v>290</v>
      </c>
      <c r="C23" s="27">
        <v>114</v>
      </c>
      <c r="D23" s="27">
        <v>77</v>
      </c>
      <c r="E23" s="27">
        <v>52</v>
      </c>
      <c r="F23" s="4">
        <v>175.1</v>
      </c>
      <c r="G23" s="4">
        <v>46.5</v>
      </c>
      <c r="H23" s="4">
        <v>31.4</v>
      </c>
      <c r="I23" s="4"/>
      <c r="J23" s="4"/>
      <c r="K23" s="4"/>
      <c r="L23" s="4"/>
      <c r="M23" s="4"/>
      <c r="N23" s="4"/>
      <c r="O23" s="4"/>
      <c r="P23" s="4"/>
    </row>
    <row r="24" spans="1:16" ht="12.75" customHeight="1">
      <c r="A24" s="11" t="s">
        <v>8</v>
      </c>
      <c r="B24" s="27">
        <v>91</v>
      </c>
      <c r="C24" s="27">
        <v>42</v>
      </c>
      <c r="D24" s="27">
        <v>20</v>
      </c>
      <c r="E24" s="27">
        <v>16</v>
      </c>
      <c r="F24" s="4">
        <v>134.30000000000001</v>
      </c>
      <c r="G24" s="4">
        <v>29.5</v>
      </c>
      <c r="H24" s="4">
        <v>23.6</v>
      </c>
      <c r="I24" s="4"/>
      <c r="J24" s="4"/>
      <c r="K24" s="4"/>
      <c r="L24" s="4"/>
      <c r="M24" s="4"/>
      <c r="N24" s="4"/>
      <c r="O24" s="4"/>
      <c r="P24" s="4"/>
    </row>
    <row r="25" spans="1:16" ht="12.75" customHeight="1">
      <c r="B25" s="27"/>
      <c r="C25" s="27"/>
      <c r="D25" s="27"/>
      <c r="E25" s="2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2.75" customHeight="1">
      <c r="A26" s="9" t="s">
        <v>10</v>
      </c>
      <c r="B26" s="26">
        <v>1739</v>
      </c>
      <c r="C26" s="26">
        <v>550</v>
      </c>
      <c r="D26" s="26">
        <v>475</v>
      </c>
      <c r="E26" s="26">
        <v>207</v>
      </c>
      <c r="F26" s="25">
        <v>178.26061106794404</v>
      </c>
      <c r="G26" s="25">
        <v>48.691081229024398</v>
      </c>
      <c r="H26" s="25">
        <v>21.219060661911683</v>
      </c>
      <c r="I26" s="4"/>
      <c r="J26" s="4"/>
      <c r="K26" s="4"/>
      <c r="L26" s="4"/>
      <c r="M26" s="4"/>
      <c r="N26" s="4"/>
      <c r="O26" s="4"/>
      <c r="P26" s="4"/>
    </row>
    <row r="27" spans="1:16" ht="12.75" customHeight="1">
      <c r="A27" s="1" t="s">
        <v>13</v>
      </c>
      <c r="B27" s="27">
        <v>631</v>
      </c>
      <c r="C27" s="27">
        <v>111</v>
      </c>
      <c r="D27" s="27">
        <v>156</v>
      </c>
      <c r="E27" s="27">
        <v>67</v>
      </c>
      <c r="F27" s="4">
        <v>315.60000000000002</v>
      </c>
      <c r="G27" s="4">
        <v>78</v>
      </c>
      <c r="H27" s="4">
        <v>33.5</v>
      </c>
      <c r="I27" s="4"/>
      <c r="J27" s="4"/>
      <c r="K27" s="4"/>
      <c r="L27" s="4"/>
      <c r="M27" s="4"/>
      <c r="N27" s="4"/>
      <c r="O27" s="4"/>
      <c r="P27" s="4"/>
    </row>
    <row r="28" spans="1:16" ht="12.75" customHeight="1">
      <c r="A28" s="1" t="s">
        <v>12</v>
      </c>
      <c r="B28" s="27">
        <v>429</v>
      </c>
      <c r="C28" s="27">
        <v>161</v>
      </c>
      <c r="D28" s="27">
        <v>112</v>
      </c>
      <c r="E28" s="27">
        <v>37</v>
      </c>
      <c r="F28" s="4">
        <v>171.4</v>
      </c>
      <c r="G28" s="4">
        <v>44.8</v>
      </c>
      <c r="H28" s="4">
        <v>14.8</v>
      </c>
      <c r="I28" s="4"/>
      <c r="J28" s="4"/>
      <c r="K28" s="4"/>
      <c r="L28" s="4"/>
      <c r="M28" s="4"/>
      <c r="N28" s="4"/>
      <c r="O28" s="4"/>
      <c r="P28" s="4"/>
    </row>
    <row r="29" spans="1:16" ht="12.75" customHeight="1">
      <c r="A29" s="1" t="s">
        <v>11</v>
      </c>
      <c r="B29" s="27">
        <v>679</v>
      </c>
      <c r="C29" s="27">
        <v>278</v>
      </c>
      <c r="D29" s="27">
        <v>207</v>
      </c>
      <c r="E29" s="27">
        <v>103</v>
      </c>
      <c r="F29" s="4">
        <v>129.19999999999999</v>
      </c>
      <c r="G29" s="4">
        <v>39.4</v>
      </c>
      <c r="H29" s="4">
        <v>16.899999999999999</v>
      </c>
      <c r="I29" s="4"/>
      <c r="J29" s="4"/>
      <c r="K29" s="4"/>
      <c r="L29" s="4"/>
      <c r="M29" s="4"/>
      <c r="N29" s="4"/>
      <c r="O29" s="4"/>
      <c r="P29" s="4"/>
    </row>
    <row r="30" spans="1:16" ht="12.75" customHeight="1">
      <c r="B30" s="27"/>
      <c r="C30" s="27"/>
      <c r="D30" s="27"/>
      <c r="E30" s="2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ht="12.75" customHeight="1">
      <c r="A31" s="9" t="s">
        <v>14</v>
      </c>
      <c r="B31" s="26">
        <v>2361</v>
      </c>
      <c r="C31" s="26">
        <v>820</v>
      </c>
      <c r="D31" s="26">
        <v>682</v>
      </c>
      <c r="E31" s="26">
        <v>213</v>
      </c>
      <c r="F31" s="25">
        <v>198.8</v>
      </c>
      <c r="G31" s="25">
        <v>57.4</v>
      </c>
      <c r="H31" s="25">
        <v>17.899999999999999</v>
      </c>
      <c r="I31" s="4"/>
      <c r="J31" s="4"/>
      <c r="K31" s="4"/>
      <c r="L31" s="4"/>
      <c r="M31" s="4"/>
      <c r="N31" s="4"/>
      <c r="O31" s="4"/>
      <c r="P31" s="4"/>
    </row>
    <row r="32" spans="1:16" ht="12.75" customHeight="1">
      <c r="B32" s="27"/>
      <c r="C32" s="27"/>
      <c r="D32" s="27"/>
      <c r="E32" s="2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ht="12.75" customHeight="1">
      <c r="A33" s="9" t="s">
        <v>15</v>
      </c>
      <c r="B33" s="26">
        <v>1220</v>
      </c>
      <c r="C33" s="26">
        <v>573</v>
      </c>
      <c r="D33" s="26">
        <v>333</v>
      </c>
      <c r="E33" s="26">
        <v>109</v>
      </c>
      <c r="F33" s="25">
        <v>117.87405447133968</v>
      </c>
      <c r="G33" s="25">
        <v>32.173819786029604</v>
      </c>
      <c r="H33" s="25">
        <v>10.531370440472152</v>
      </c>
      <c r="I33" s="4"/>
      <c r="J33" s="4"/>
      <c r="K33" s="4"/>
      <c r="L33" s="4"/>
      <c r="M33" s="4"/>
      <c r="N33" s="4"/>
      <c r="O33" s="4"/>
      <c r="P33" s="4"/>
    </row>
    <row r="34" spans="1:16" ht="12.75" customHeight="1">
      <c r="A34" s="1" t="s">
        <v>16</v>
      </c>
      <c r="B34" s="27">
        <v>43</v>
      </c>
      <c r="C34" s="27">
        <v>23</v>
      </c>
      <c r="D34" s="27">
        <v>14</v>
      </c>
      <c r="E34" s="27">
        <v>3</v>
      </c>
      <c r="F34" s="4">
        <v>109.5</v>
      </c>
      <c r="G34" s="4">
        <v>35.700000000000003</v>
      </c>
      <c r="H34" s="4">
        <v>7.6</v>
      </c>
      <c r="I34" s="4"/>
      <c r="J34" s="4"/>
      <c r="K34" s="4"/>
      <c r="L34" s="4"/>
      <c r="M34" s="4"/>
      <c r="N34" s="4"/>
      <c r="O34" s="4"/>
      <c r="P34" s="4"/>
    </row>
    <row r="35" spans="1:16" ht="12.75" customHeight="1">
      <c r="A35" s="1" t="s">
        <v>18</v>
      </c>
      <c r="B35" s="27">
        <v>123</v>
      </c>
      <c r="C35" s="27">
        <v>54</v>
      </c>
      <c r="D35" s="27">
        <v>28</v>
      </c>
      <c r="E35" s="27">
        <v>11</v>
      </c>
      <c r="F35" s="4">
        <v>167</v>
      </c>
      <c r="G35" s="4">
        <v>38</v>
      </c>
      <c r="H35" s="4">
        <v>14.9</v>
      </c>
      <c r="I35" s="4"/>
      <c r="J35" s="4"/>
      <c r="K35" s="4"/>
      <c r="L35" s="4"/>
      <c r="M35" s="4"/>
      <c r="N35" s="4"/>
      <c r="O35" s="4"/>
      <c r="P35" s="4"/>
    </row>
    <row r="36" spans="1:16" ht="12.75" customHeight="1">
      <c r="A36" s="1" t="s">
        <v>57</v>
      </c>
      <c r="B36" s="27">
        <v>67</v>
      </c>
      <c r="C36" s="27">
        <v>36</v>
      </c>
      <c r="D36" s="27">
        <v>15</v>
      </c>
      <c r="E36" s="27">
        <v>4</v>
      </c>
      <c r="F36" s="4">
        <v>124.1</v>
      </c>
      <c r="G36" s="4">
        <v>27.8</v>
      </c>
      <c r="H36" s="4">
        <v>7.4</v>
      </c>
      <c r="I36" s="4"/>
      <c r="J36" s="4"/>
      <c r="K36" s="4"/>
      <c r="L36" s="4"/>
      <c r="M36" s="4"/>
      <c r="N36" s="4"/>
      <c r="O36" s="4"/>
      <c r="P36" s="4"/>
    </row>
    <row r="37" spans="1:16" ht="12.75" customHeight="1">
      <c r="A37" s="1" t="s">
        <v>58</v>
      </c>
      <c r="B37" s="27">
        <v>11</v>
      </c>
      <c r="C37" s="27">
        <v>6</v>
      </c>
      <c r="D37" s="27">
        <v>6</v>
      </c>
      <c r="E37" s="27">
        <v>1</v>
      </c>
      <c r="F37" s="4">
        <v>76.5</v>
      </c>
      <c r="G37" s="4">
        <v>41.7</v>
      </c>
      <c r="H37" s="4">
        <v>7</v>
      </c>
      <c r="I37" s="4"/>
      <c r="J37" s="4"/>
      <c r="K37" s="4"/>
      <c r="L37" s="4"/>
      <c r="M37" s="4"/>
      <c r="N37" s="4"/>
      <c r="O37" s="4"/>
      <c r="P37" s="4"/>
    </row>
    <row r="38" spans="1:16" ht="12.75" customHeight="1">
      <c r="A38" s="1" t="s">
        <v>59</v>
      </c>
      <c r="B38" s="27">
        <v>598</v>
      </c>
      <c r="C38" s="27">
        <v>265</v>
      </c>
      <c r="D38" s="27">
        <v>169</v>
      </c>
      <c r="E38" s="27">
        <v>47</v>
      </c>
      <c r="F38" s="4">
        <v>135.30000000000001</v>
      </c>
      <c r="G38" s="4">
        <v>38.200000000000003</v>
      </c>
      <c r="H38" s="4">
        <v>10.6</v>
      </c>
      <c r="I38" s="4"/>
      <c r="J38" s="4"/>
      <c r="K38" s="4"/>
      <c r="L38" s="4"/>
      <c r="M38" s="4"/>
      <c r="N38" s="4"/>
      <c r="O38" s="4"/>
      <c r="P38" s="4"/>
    </row>
    <row r="39" spans="1:16" ht="12.75" customHeight="1">
      <c r="A39" s="1" t="s">
        <v>17</v>
      </c>
      <c r="B39" s="27">
        <v>292</v>
      </c>
      <c r="C39" s="27">
        <v>135</v>
      </c>
      <c r="D39" s="27">
        <v>79</v>
      </c>
      <c r="E39" s="27">
        <v>34</v>
      </c>
      <c r="F39" s="4">
        <v>154.30000000000001</v>
      </c>
      <c r="G39" s="4">
        <v>41.7</v>
      </c>
      <c r="H39" s="4">
        <v>18</v>
      </c>
      <c r="I39" s="4"/>
      <c r="J39" s="4"/>
      <c r="K39" s="4"/>
      <c r="L39" s="4"/>
      <c r="M39" s="4"/>
      <c r="N39" s="4"/>
      <c r="O39" s="4"/>
      <c r="P39" s="4"/>
    </row>
    <row r="40" spans="1:16" ht="12.75" customHeight="1">
      <c r="A40" s="1" t="s">
        <v>19</v>
      </c>
      <c r="B40" s="27">
        <v>252</v>
      </c>
      <c r="C40" s="27">
        <v>131</v>
      </c>
      <c r="D40" s="27">
        <v>64</v>
      </c>
      <c r="E40" s="27">
        <v>23</v>
      </c>
      <c r="F40" s="4">
        <v>113.3</v>
      </c>
      <c r="G40" s="4">
        <v>28.8</v>
      </c>
      <c r="H40" s="4">
        <v>10.3</v>
      </c>
      <c r="I40" s="4"/>
      <c r="J40" s="4"/>
      <c r="K40" s="4"/>
      <c r="L40" s="4"/>
      <c r="M40" s="4"/>
      <c r="N40" s="4"/>
      <c r="O40" s="4"/>
      <c r="P40" s="4"/>
    </row>
    <row r="41" spans="1:16" ht="12.75" customHeight="1">
      <c r="B41" s="27"/>
      <c r="C41" s="27"/>
      <c r="D41" s="27"/>
      <c r="E41" s="2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ht="12.75" customHeight="1">
      <c r="A42" s="9" t="s">
        <v>20</v>
      </c>
      <c r="B42" s="26">
        <v>801</v>
      </c>
      <c r="C42" s="26">
        <v>361</v>
      </c>
      <c r="D42" s="26">
        <v>295</v>
      </c>
      <c r="E42" s="26">
        <v>62</v>
      </c>
      <c r="F42" s="25">
        <v>122.39284895713958</v>
      </c>
      <c r="G42" s="25">
        <v>45.076018030407212</v>
      </c>
      <c r="H42" s="25">
        <v>9.4736037894415155</v>
      </c>
      <c r="I42" s="4"/>
      <c r="J42" s="4"/>
      <c r="K42" s="4"/>
      <c r="L42" s="4"/>
      <c r="M42" s="4"/>
      <c r="N42" s="4"/>
      <c r="O42" s="4"/>
      <c r="P42" s="4"/>
    </row>
    <row r="43" spans="1:16" ht="12.75" customHeight="1">
      <c r="A43" s="1" t="s">
        <v>21</v>
      </c>
      <c r="B43" s="27">
        <v>452</v>
      </c>
      <c r="C43" s="27">
        <v>194</v>
      </c>
      <c r="D43" s="27">
        <v>155</v>
      </c>
      <c r="E43" s="27">
        <v>30</v>
      </c>
      <c r="F43" s="4">
        <v>133.1</v>
      </c>
      <c r="G43" s="4">
        <v>45.6</v>
      </c>
      <c r="H43" s="4">
        <v>8.8000000000000007</v>
      </c>
      <c r="I43" s="4"/>
      <c r="J43" s="4"/>
      <c r="K43" s="4"/>
      <c r="L43" s="4"/>
      <c r="M43" s="4"/>
      <c r="N43" s="4"/>
      <c r="O43" s="4"/>
      <c r="P43" s="4"/>
    </row>
    <row r="44" spans="1:16" ht="12.75" customHeight="1">
      <c r="A44" s="1" t="s">
        <v>25</v>
      </c>
      <c r="B44" s="27">
        <v>40</v>
      </c>
      <c r="C44" s="27">
        <v>21</v>
      </c>
      <c r="D44" s="27">
        <v>13</v>
      </c>
      <c r="E44" s="27">
        <v>3</v>
      </c>
      <c r="F44" s="4">
        <v>113.7</v>
      </c>
      <c r="G44" s="4">
        <v>37</v>
      </c>
      <c r="H44" s="4">
        <v>8.5</v>
      </c>
      <c r="I44" s="4"/>
      <c r="J44" s="4"/>
      <c r="K44" s="4"/>
      <c r="L44" s="4"/>
      <c r="M44" s="4"/>
      <c r="N44" s="4"/>
      <c r="O44" s="4"/>
      <c r="P44" s="4"/>
    </row>
    <row r="45" spans="1:16" ht="12.75" customHeight="1">
      <c r="A45" s="1" t="s">
        <v>24</v>
      </c>
      <c r="B45" s="27">
        <v>116</v>
      </c>
      <c r="C45" s="27">
        <v>63</v>
      </c>
      <c r="D45" s="27">
        <v>48</v>
      </c>
      <c r="E45" s="27">
        <v>11</v>
      </c>
      <c r="F45" s="4">
        <v>95.6</v>
      </c>
      <c r="G45" s="4">
        <v>39.6</v>
      </c>
      <c r="H45" s="4">
        <v>9.1</v>
      </c>
      <c r="I45" s="4"/>
      <c r="J45" s="4"/>
      <c r="K45" s="4"/>
      <c r="L45" s="4"/>
      <c r="M45" s="4"/>
      <c r="N45" s="4"/>
      <c r="O45" s="4"/>
      <c r="P45" s="4"/>
    </row>
    <row r="46" spans="1:16" ht="12.75" customHeight="1">
      <c r="A46" s="1" t="s">
        <v>23</v>
      </c>
      <c r="B46" s="27">
        <v>29</v>
      </c>
      <c r="C46" s="27">
        <v>18</v>
      </c>
      <c r="D46" s="27">
        <v>13</v>
      </c>
      <c r="E46" s="27">
        <v>2</v>
      </c>
      <c r="F46" s="4">
        <v>92.6</v>
      </c>
      <c r="G46" s="4">
        <v>41.5</v>
      </c>
      <c r="H46" s="4">
        <v>6.4</v>
      </c>
      <c r="I46" s="4"/>
      <c r="J46" s="4"/>
      <c r="K46" s="4"/>
      <c r="L46" s="4"/>
      <c r="M46" s="4"/>
      <c r="N46" s="4"/>
      <c r="O46" s="4"/>
      <c r="P46" s="4"/>
    </row>
    <row r="47" spans="1:16" ht="12.75" customHeight="1">
      <c r="A47" s="1" t="s">
        <v>22</v>
      </c>
      <c r="B47" s="27">
        <v>32</v>
      </c>
      <c r="C47" s="27">
        <v>17</v>
      </c>
      <c r="D47" s="27">
        <v>18</v>
      </c>
      <c r="E47" s="27">
        <v>2</v>
      </c>
      <c r="F47" s="4">
        <v>90.2</v>
      </c>
      <c r="G47" s="4">
        <v>50.7</v>
      </c>
      <c r="H47" s="4">
        <v>5.6</v>
      </c>
      <c r="I47" s="4"/>
      <c r="J47" s="4"/>
      <c r="K47" s="4"/>
      <c r="L47" s="4"/>
      <c r="M47" s="4"/>
      <c r="N47" s="4"/>
      <c r="O47" s="4"/>
      <c r="P47" s="4"/>
    </row>
    <row r="48" spans="1:16" ht="12.75" customHeight="1">
      <c r="A48" s="1" t="s">
        <v>26</v>
      </c>
      <c r="B48" s="27">
        <v>132</v>
      </c>
      <c r="C48" s="27">
        <v>48</v>
      </c>
      <c r="D48" s="27">
        <v>48</v>
      </c>
      <c r="E48" s="27">
        <v>14</v>
      </c>
      <c r="F48" s="4">
        <v>144.1</v>
      </c>
      <c r="G48" s="4">
        <v>52.4</v>
      </c>
      <c r="H48" s="4">
        <v>15.3</v>
      </c>
      <c r="I48" s="4"/>
      <c r="J48" s="4"/>
      <c r="K48" s="4"/>
      <c r="L48" s="4"/>
      <c r="M48" s="4"/>
      <c r="N48" s="4"/>
      <c r="O48" s="4"/>
      <c r="P48" s="4"/>
    </row>
    <row r="49" spans="1:16" ht="12.75" customHeight="1">
      <c r="B49" s="27"/>
      <c r="C49" s="27"/>
      <c r="D49" s="27"/>
      <c r="E49" s="2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2.75" customHeight="1">
      <c r="A50" s="9" t="s">
        <v>42</v>
      </c>
      <c r="B50" s="26">
        <v>498</v>
      </c>
      <c r="C50" s="26">
        <v>181</v>
      </c>
      <c r="D50" s="26">
        <v>168</v>
      </c>
      <c r="E50" s="26">
        <v>167</v>
      </c>
      <c r="F50" s="25">
        <v>165.8</v>
      </c>
      <c r="G50" s="25">
        <v>55.9</v>
      </c>
      <c r="H50" s="25">
        <v>55.6</v>
      </c>
      <c r="I50" s="4"/>
      <c r="J50" s="4"/>
      <c r="K50" s="4"/>
      <c r="L50" s="4"/>
      <c r="M50" s="4"/>
      <c r="N50" s="4"/>
      <c r="O50" s="4"/>
      <c r="P50" s="4"/>
    </row>
    <row r="51" spans="1:16" ht="3.75" customHeight="1">
      <c r="A51" s="15"/>
      <c r="B51" s="17"/>
      <c r="C51" s="17"/>
      <c r="D51" s="17"/>
      <c r="E51" s="17"/>
      <c r="F51" s="17"/>
      <c r="G51" s="17"/>
      <c r="H51" s="17"/>
      <c r="I51" s="4"/>
      <c r="J51" s="4"/>
      <c r="K51" s="4"/>
      <c r="L51" s="4"/>
      <c r="M51" s="4"/>
      <c r="N51" s="4"/>
      <c r="O51" s="4"/>
      <c r="P51" s="4"/>
    </row>
    <row r="52" spans="1:16" ht="12.75" customHeight="1">
      <c r="A52" s="2" t="s">
        <v>65</v>
      </c>
      <c r="C52" s="1"/>
      <c r="H52" s="1"/>
      <c r="I52" s="4"/>
      <c r="J52" s="4"/>
      <c r="K52" s="4"/>
      <c r="L52" s="4"/>
      <c r="M52" s="4"/>
      <c r="N52" s="4"/>
      <c r="O52" s="4"/>
      <c r="P52" s="4"/>
    </row>
    <row r="53" spans="1:16" ht="12.75" customHeight="1">
      <c r="A53" s="28" t="s">
        <v>66</v>
      </c>
      <c r="C53" s="1"/>
      <c r="H53" s="1"/>
      <c r="I53" s="4"/>
      <c r="J53" s="4"/>
      <c r="K53" s="4"/>
      <c r="L53" s="4"/>
      <c r="M53" s="4"/>
      <c r="N53" s="4"/>
      <c r="O53" s="4"/>
      <c r="P53" s="4"/>
    </row>
    <row r="54" spans="1:16" ht="12.75" customHeight="1">
      <c r="A54" s="28" t="s">
        <v>29</v>
      </c>
      <c r="C54" s="1"/>
      <c r="H54" s="1"/>
      <c r="I54" s="4"/>
      <c r="J54" s="4"/>
      <c r="K54" s="4"/>
      <c r="L54" s="4"/>
      <c r="M54" s="4"/>
      <c r="N54" s="4"/>
      <c r="O54" s="4"/>
      <c r="P54" s="4"/>
    </row>
    <row r="55" spans="1:16" ht="12.75" customHeight="1">
      <c r="A55" s="2" t="s">
        <v>43</v>
      </c>
      <c r="C55" s="1"/>
      <c r="H55" s="1"/>
      <c r="I55" s="4"/>
      <c r="J55" s="4"/>
      <c r="K55" s="4"/>
      <c r="L55" s="4"/>
      <c r="M55" s="4"/>
      <c r="N55" s="4"/>
      <c r="O55" s="4"/>
      <c r="P55" s="4"/>
    </row>
    <row r="56" spans="1:16" ht="12.75" customHeight="1">
      <c r="A56" s="2" t="s">
        <v>64</v>
      </c>
      <c r="C56" s="1"/>
      <c r="H56" s="1"/>
      <c r="I56" s="4"/>
      <c r="J56" s="4"/>
      <c r="K56" s="4"/>
      <c r="L56" s="4"/>
      <c r="M56" s="4"/>
      <c r="N56" s="4"/>
      <c r="O56" s="4"/>
      <c r="P56" s="4"/>
    </row>
    <row r="57" spans="1:16" ht="12.75" customHeight="1">
      <c r="A57" s="28" t="s">
        <v>28</v>
      </c>
      <c r="C57" s="1"/>
      <c r="H57" s="1"/>
      <c r="I57" s="4"/>
      <c r="J57" s="4"/>
      <c r="K57" s="4"/>
      <c r="L57" s="4"/>
      <c r="M57" s="4"/>
      <c r="N57" s="4"/>
      <c r="O57" s="4"/>
      <c r="P57" s="4"/>
    </row>
    <row r="58" spans="1:16" ht="12.75" customHeight="1">
      <c r="A58" s="2" t="s">
        <v>44</v>
      </c>
      <c r="C58" s="1"/>
      <c r="H58" s="1"/>
      <c r="I58" s="4"/>
      <c r="J58" s="4"/>
      <c r="K58" s="4"/>
      <c r="L58" s="4"/>
      <c r="M58" s="4"/>
      <c r="N58" s="4"/>
      <c r="O58" s="4"/>
      <c r="P58" s="4"/>
    </row>
    <row r="59" spans="1:16" ht="12.75" customHeight="1">
      <c r="A59" s="2" t="s">
        <v>51</v>
      </c>
      <c r="C59" s="1"/>
      <c r="H59" s="1"/>
      <c r="I59" s="4"/>
      <c r="J59" s="4"/>
      <c r="K59" s="4"/>
      <c r="L59" s="4"/>
      <c r="M59" s="4"/>
      <c r="N59" s="4"/>
      <c r="O59" s="4"/>
      <c r="P59" s="4"/>
    </row>
    <row r="60" spans="1:16" ht="12.75" customHeight="1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ht="12.75" customHeight="1">
      <c r="A61" s="2" t="s">
        <v>56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ht="12.75" customHeight="1">
      <c r="A62" s="1" t="s">
        <v>63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ht="12.75" customHeight="1">
      <c r="A63" s="30" t="s">
        <v>74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ht="12.75" customHeight="1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2:16" ht="12.75" customHeight="1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2:16" ht="12.7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2:16" ht="12.7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2:16" ht="12.7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2:16" ht="12.75" customHeight="1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2:16" ht="12.75" customHeight="1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2:16" ht="12.75" customHeight="1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2:16" ht="12.75" customHeight="1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2:16" ht="12.75" customHeight="1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2:16" ht="12.75" customHeight="1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2:16" ht="12.75" customHeight="1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2:16" ht="12.75" customHeight="1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2:16" ht="12.75" customHeight="1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2:16" ht="12.75" customHeight="1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2:16" ht="12.75" customHeight="1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2:16" ht="12.75" customHeight="1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2:16" ht="12.75" customHeight="1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2:16" ht="12.75" customHeight="1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2:16" ht="12.75" customHeight="1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2:16" ht="12.75" customHeight="1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2:16" ht="12.75" customHeight="1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2:16" ht="12.75" customHeight="1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2:16" ht="12.75" customHeight="1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2:16" ht="12.75" customHeight="1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2:16" ht="12.75" customHeight="1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2:16" ht="12.75" customHeight="1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90"/>
  <sheetViews>
    <sheetView workbookViewId="0">
      <pane xSplit="1" ySplit="10" topLeftCell="B11" activePane="bottomRight" state="frozen"/>
      <selection pane="topRight"/>
      <selection pane="bottomLeft"/>
      <selection pane="bottomRight" activeCell="D12" sqref="D12"/>
    </sheetView>
  </sheetViews>
  <sheetFormatPr baseColWidth="10" defaultColWidth="11.5" defaultRowHeight="12.75" customHeight="1" x14ac:dyDescent="0"/>
  <cols>
    <col min="1" max="1" width="21.83203125" style="1" customWidth="1"/>
    <col min="2" max="2" width="9.83203125" style="2" customWidth="1"/>
    <col min="3" max="3" width="9.5" style="2" customWidth="1"/>
    <col min="4" max="4" width="10.83203125" style="2" customWidth="1"/>
    <col min="5" max="5" width="11.5" style="2" customWidth="1"/>
    <col min="6" max="8" width="9" style="2" customWidth="1"/>
    <col min="9" max="16384" width="11.5" style="1"/>
  </cols>
  <sheetData>
    <row r="1" spans="1:16" s="5" customFormat="1" ht="12.75" customHeight="1">
      <c r="A1" s="7" t="s">
        <v>62</v>
      </c>
      <c r="B1" s="6"/>
      <c r="C1" s="6"/>
      <c r="D1" s="6"/>
      <c r="E1" s="6"/>
      <c r="H1" s="8" t="s">
        <v>80</v>
      </c>
    </row>
    <row r="2" spans="1:16" s="5" customFormat="1" ht="12.75" customHeight="1">
      <c r="A2" s="6">
        <v>1994</v>
      </c>
      <c r="B2" s="6"/>
      <c r="C2" s="6"/>
      <c r="D2" s="6"/>
      <c r="E2" s="6"/>
      <c r="H2" s="6"/>
    </row>
    <row r="3" spans="1:16" s="5" customFormat="1" ht="3.75" customHeight="1">
      <c r="A3" s="12"/>
      <c r="B3" s="13"/>
      <c r="C3" s="13"/>
      <c r="D3" s="13"/>
      <c r="E3" s="13"/>
      <c r="F3" s="13"/>
      <c r="G3" s="13"/>
      <c r="H3" s="13"/>
    </row>
    <row r="4" spans="1:16" ht="3.75" customHeight="1">
      <c r="A4" s="2"/>
      <c r="B4" s="22"/>
      <c r="D4" s="22"/>
      <c r="E4" s="22"/>
      <c r="F4" s="22"/>
    </row>
    <row r="5" spans="1:16" ht="12.75" customHeight="1">
      <c r="A5" s="1" t="s">
        <v>70</v>
      </c>
      <c r="B5" s="23" t="s">
        <v>31</v>
      </c>
      <c r="D5" s="23" t="s">
        <v>32</v>
      </c>
      <c r="E5" s="23" t="s">
        <v>33</v>
      </c>
      <c r="F5" s="23" t="s">
        <v>34</v>
      </c>
    </row>
    <row r="6" spans="1:16" ht="3.75" customHeight="1">
      <c r="B6" s="24"/>
      <c r="C6" s="14"/>
      <c r="D6" s="23"/>
      <c r="E6" s="18"/>
      <c r="F6" s="24"/>
      <c r="G6" s="14"/>
      <c r="H6" s="14"/>
    </row>
    <row r="7" spans="1:16" ht="12.75" customHeight="1">
      <c r="B7" s="18" t="s">
        <v>0</v>
      </c>
      <c r="C7" s="18" t="s">
        <v>30</v>
      </c>
      <c r="D7" s="18"/>
      <c r="E7" s="18"/>
      <c r="F7" s="18" t="s">
        <v>3</v>
      </c>
      <c r="G7" s="18" t="s">
        <v>4</v>
      </c>
      <c r="H7" s="2" t="s">
        <v>5</v>
      </c>
    </row>
    <row r="8" spans="1:16" ht="12.75" customHeight="1">
      <c r="B8" s="18" t="s">
        <v>1</v>
      </c>
      <c r="C8" s="19" t="s">
        <v>2</v>
      </c>
      <c r="D8" s="18"/>
      <c r="E8" s="18"/>
      <c r="F8" s="18" t="s">
        <v>54</v>
      </c>
      <c r="G8" s="18"/>
    </row>
    <row r="9" spans="1:16" ht="12.75" customHeight="1">
      <c r="B9" s="18"/>
      <c r="C9" s="18" t="s">
        <v>35</v>
      </c>
      <c r="D9" s="18"/>
      <c r="E9" s="18"/>
      <c r="F9" s="18" t="s">
        <v>55</v>
      </c>
      <c r="G9" s="18"/>
    </row>
    <row r="10" spans="1:16" ht="3.75" customHeight="1">
      <c r="A10" s="15"/>
      <c r="B10" s="20"/>
      <c r="C10" s="20"/>
      <c r="D10" s="21"/>
      <c r="E10" s="21"/>
      <c r="F10" s="21"/>
      <c r="G10" s="21"/>
      <c r="H10" s="16"/>
    </row>
    <row r="11" spans="1:16" ht="3.75" customHeight="1">
      <c r="D11" s="3"/>
      <c r="E11" s="3"/>
      <c r="F11" s="3"/>
      <c r="G11" s="3"/>
      <c r="H11" s="3"/>
    </row>
    <row r="12" spans="1:16" ht="12.75" customHeight="1">
      <c r="A12" s="9" t="s">
        <v>27</v>
      </c>
      <c r="B12" s="26">
        <v>11814</v>
      </c>
      <c r="C12" s="26">
        <v>4211</v>
      </c>
      <c r="D12" s="26">
        <v>3479</v>
      </c>
      <c r="E12" s="26">
        <v>1591</v>
      </c>
      <c r="F12" s="25">
        <v>167.9</v>
      </c>
      <c r="G12" s="25">
        <v>49.4</v>
      </c>
      <c r="H12" s="25">
        <v>22.6</v>
      </c>
      <c r="I12" s="4"/>
      <c r="J12" s="4"/>
      <c r="K12" s="4"/>
      <c r="L12" s="4"/>
      <c r="M12" s="4"/>
      <c r="N12" s="4"/>
      <c r="O12" s="4"/>
      <c r="P12" s="4"/>
    </row>
    <row r="13" spans="1:16" ht="12.75" customHeight="1">
      <c r="A13" s="10"/>
      <c r="B13" s="27"/>
      <c r="C13" s="27"/>
      <c r="D13" s="27"/>
      <c r="E13" s="2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ht="12.75" customHeight="1">
      <c r="A14" s="9" t="s">
        <v>36</v>
      </c>
      <c r="B14" s="26">
        <v>2700</v>
      </c>
      <c r="C14" s="26">
        <v>796</v>
      </c>
      <c r="D14" s="26">
        <v>687</v>
      </c>
      <c r="E14" s="26">
        <v>488</v>
      </c>
      <c r="F14" s="25">
        <v>212.64647995255621</v>
      </c>
      <c r="G14" s="25">
        <v>54.106715454594855</v>
      </c>
      <c r="H14" s="25">
        <v>38.433882302536084</v>
      </c>
      <c r="I14" s="4"/>
      <c r="J14" s="4"/>
      <c r="K14" s="4"/>
      <c r="L14" s="4"/>
      <c r="M14" s="4"/>
      <c r="N14" s="4"/>
      <c r="O14" s="4"/>
      <c r="P14" s="4"/>
    </row>
    <row r="15" spans="1:16" ht="12.75" customHeight="1">
      <c r="A15" s="1" t="s">
        <v>39</v>
      </c>
      <c r="B15" s="27">
        <v>1247</v>
      </c>
      <c r="C15" s="27">
        <v>445</v>
      </c>
      <c r="D15" s="27">
        <v>336</v>
      </c>
      <c r="E15" s="27">
        <v>227</v>
      </c>
      <c r="F15" s="4">
        <v>204.2</v>
      </c>
      <c r="G15" s="4">
        <v>55</v>
      </c>
      <c r="H15" s="4">
        <v>37.200000000000003</v>
      </c>
      <c r="I15" s="4"/>
      <c r="J15" s="4"/>
      <c r="K15" s="4"/>
      <c r="L15" s="4"/>
      <c r="M15" s="4"/>
      <c r="N15" s="4"/>
      <c r="O15" s="4"/>
      <c r="P15" s="4"/>
    </row>
    <row r="16" spans="1:16" ht="12.75" customHeight="1">
      <c r="A16" s="1" t="s">
        <v>38</v>
      </c>
      <c r="B16" s="27">
        <v>399</v>
      </c>
      <c r="C16" s="27">
        <v>156</v>
      </c>
      <c r="D16" s="27">
        <v>97</v>
      </c>
      <c r="E16" s="27">
        <v>101</v>
      </c>
      <c r="F16" s="4">
        <v>149.69999999999999</v>
      </c>
      <c r="G16" s="4">
        <v>36.4</v>
      </c>
      <c r="H16" s="4">
        <v>37.9</v>
      </c>
      <c r="I16" s="4"/>
      <c r="J16" s="4"/>
      <c r="K16" s="4"/>
      <c r="L16" s="4"/>
      <c r="M16" s="4"/>
      <c r="N16" s="4"/>
      <c r="O16" s="4"/>
      <c r="P16" s="4"/>
    </row>
    <row r="17" spans="1:16" ht="12.75" customHeight="1">
      <c r="A17" s="1" t="s">
        <v>37</v>
      </c>
      <c r="B17" s="27">
        <v>1054</v>
      </c>
      <c r="C17" s="27">
        <v>195</v>
      </c>
      <c r="D17" s="27">
        <v>254</v>
      </c>
      <c r="E17" s="27">
        <v>160</v>
      </c>
      <c r="F17" s="4">
        <v>268.5</v>
      </c>
      <c r="G17" s="4">
        <v>64.7</v>
      </c>
      <c r="H17" s="4">
        <v>40.799999999999997</v>
      </c>
      <c r="I17" s="4"/>
      <c r="J17" s="4"/>
      <c r="K17" s="4"/>
      <c r="L17" s="4"/>
      <c r="M17" s="4"/>
      <c r="N17" s="4"/>
      <c r="O17" s="4"/>
      <c r="P17" s="4"/>
    </row>
    <row r="18" spans="1:16" ht="12.75" customHeight="1">
      <c r="B18" s="27"/>
      <c r="C18" s="27"/>
      <c r="D18" s="27"/>
      <c r="E18" s="2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ht="12.75" customHeight="1">
      <c r="A19" s="9" t="s">
        <v>6</v>
      </c>
      <c r="B19" s="26">
        <v>2609</v>
      </c>
      <c r="C19" s="26">
        <v>948</v>
      </c>
      <c r="D19" s="26">
        <v>783</v>
      </c>
      <c r="E19" s="26">
        <v>329</v>
      </c>
      <c r="F19" s="25">
        <v>158.79401756168104</v>
      </c>
      <c r="G19" s="25">
        <v>47.656464450286038</v>
      </c>
      <c r="H19" s="25">
        <v>20.024236020618272</v>
      </c>
      <c r="I19" s="4"/>
      <c r="J19" s="4"/>
      <c r="K19" s="4"/>
      <c r="L19" s="4"/>
      <c r="M19" s="4"/>
      <c r="N19" s="4"/>
      <c r="O19" s="4"/>
      <c r="P19" s="4"/>
    </row>
    <row r="20" spans="1:16" ht="12.75" customHeight="1">
      <c r="A20" s="1" t="s">
        <v>7</v>
      </c>
      <c r="B20" s="27">
        <v>1618</v>
      </c>
      <c r="C20" s="27">
        <v>540</v>
      </c>
      <c r="D20" s="27">
        <v>501</v>
      </c>
      <c r="E20" s="27">
        <v>165</v>
      </c>
      <c r="F20" s="4">
        <v>170</v>
      </c>
      <c r="G20" s="4">
        <v>52.6</v>
      </c>
      <c r="H20" s="4">
        <v>17.3</v>
      </c>
      <c r="I20" s="4"/>
      <c r="J20" s="4"/>
      <c r="K20" s="4"/>
      <c r="L20" s="4"/>
      <c r="M20" s="4"/>
      <c r="N20" s="4"/>
      <c r="O20" s="4"/>
      <c r="P20" s="4"/>
    </row>
    <row r="21" spans="1:16" ht="12.75" customHeight="1">
      <c r="A21" s="1" t="s">
        <v>40</v>
      </c>
      <c r="B21" s="27">
        <v>303</v>
      </c>
      <c r="C21" s="27">
        <v>102</v>
      </c>
      <c r="D21" s="27">
        <v>86</v>
      </c>
      <c r="E21" s="27">
        <v>68</v>
      </c>
      <c r="F21" s="4">
        <v>135.69999999999999</v>
      </c>
      <c r="G21" s="4">
        <v>38.5</v>
      </c>
      <c r="H21" s="4">
        <v>30.5</v>
      </c>
      <c r="I21" s="4"/>
      <c r="J21" s="4"/>
      <c r="K21" s="4"/>
      <c r="L21" s="4"/>
      <c r="M21" s="4"/>
      <c r="N21" s="4"/>
      <c r="O21" s="4"/>
      <c r="P21" s="4"/>
    </row>
    <row r="22" spans="1:16" ht="12.75" customHeight="1">
      <c r="A22" s="1" t="s">
        <v>9</v>
      </c>
      <c r="B22" s="27">
        <v>322</v>
      </c>
      <c r="C22" s="27">
        <v>156</v>
      </c>
      <c r="D22" s="27">
        <v>98</v>
      </c>
      <c r="E22" s="27">
        <v>27</v>
      </c>
      <c r="F22" s="4">
        <v>136.6</v>
      </c>
      <c r="G22" s="4">
        <v>41.6</v>
      </c>
      <c r="H22" s="4">
        <v>11.5</v>
      </c>
      <c r="I22" s="4"/>
      <c r="J22" s="4"/>
      <c r="K22" s="4"/>
      <c r="L22" s="4"/>
      <c r="M22" s="4"/>
      <c r="N22" s="4"/>
      <c r="O22" s="4"/>
      <c r="P22" s="4"/>
    </row>
    <row r="23" spans="1:16" ht="12.75" customHeight="1">
      <c r="A23" s="1" t="s">
        <v>41</v>
      </c>
      <c r="B23" s="27">
        <v>279</v>
      </c>
      <c r="C23" s="27">
        <v>111</v>
      </c>
      <c r="D23" s="27">
        <v>77</v>
      </c>
      <c r="E23" s="27">
        <v>53</v>
      </c>
      <c r="F23" s="4">
        <v>169.1</v>
      </c>
      <c r="G23" s="4">
        <v>46.7</v>
      </c>
      <c r="H23" s="4">
        <v>32.1</v>
      </c>
      <c r="I23" s="4"/>
      <c r="J23" s="4"/>
      <c r="K23" s="4"/>
      <c r="L23" s="4"/>
      <c r="M23" s="4"/>
      <c r="N23" s="4"/>
      <c r="O23" s="4"/>
      <c r="P23" s="4"/>
    </row>
    <row r="24" spans="1:16" ht="12.75" customHeight="1">
      <c r="A24" s="11" t="s">
        <v>8</v>
      </c>
      <c r="B24" s="27">
        <v>87</v>
      </c>
      <c r="C24" s="27">
        <v>39</v>
      </c>
      <c r="D24" s="27">
        <v>21</v>
      </c>
      <c r="E24" s="27">
        <v>16</v>
      </c>
      <c r="F24" s="4">
        <v>129</v>
      </c>
      <c r="G24" s="4">
        <v>31.1</v>
      </c>
      <c r="H24" s="4">
        <v>23.7</v>
      </c>
      <c r="I24" s="4"/>
      <c r="J24" s="4"/>
      <c r="K24" s="4"/>
      <c r="L24" s="4"/>
      <c r="M24" s="4"/>
      <c r="N24" s="4"/>
      <c r="O24" s="4"/>
      <c r="P24" s="4"/>
    </row>
    <row r="25" spans="1:16" ht="12.75" customHeight="1">
      <c r="B25" s="27"/>
      <c r="C25" s="27"/>
      <c r="D25" s="27"/>
      <c r="E25" s="2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2.75" customHeight="1">
      <c r="A26" s="9" t="s">
        <v>10</v>
      </c>
      <c r="B26" s="26">
        <v>1688</v>
      </c>
      <c r="C26" s="26">
        <v>535</v>
      </c>
      <c r="D26" s="26">
        <v>489</v>
      </c>
      <c r="E26" s="26">
        <v>206</v>
      </c>
      <c r="F26" s="25">
        <v>173.97721393219425</v>
      </c>
      <c r="G26" s="25">
        <v>50.399797164006507</v>
      </c>
      <c r="H26" s="25">
        <v>21.231816392199061</v>
      </c>
      <c r="I26" s="4"/>
      <c r="J26" s="4"/>
      <c r="K26" s="4"/>
      <c r="L26" s="4"/>
      <c r="M26" s="4"/>
      <c r="N26" s="4"/>
      <c r="O26" s="4"/>
      <c r="P26" s="4"/>
    </row>
    <row r="27" spans="1:16" ht="12.75" customHeight="1">
      <c r="A27" s="1" t="s">
        <v>13</v>
      </c>
      <c r="B27" s="27">
        <v>614</v>
      </c>
      <c r="C27" s="27">
        <v>104</v>
      </c>
      <c r="D27" s="27">
        <v>161</v>
      </c>
      <c r="E27" s="27">
        <v>67</v>
      </c>
      <c r="F27" s="4">
        <v>305.8</v>
      </c>
      <c r="G27" s="4">
        <v>80.2</v>
      </c>
      <c r="H27" s="4">
        <v>33.4</v>
      </c>
      <c r="I27" s="4"/>
      <c r="J27" s="4"/>
      <c r="K27" s="4"/>
      <c r="L27" s="4"/>
      <c r="M27" s="4"/>
      <c r="N27" s="4"/>
      <c r="O27" s="4"/>
      <c r="P27" s="4"/>
    </row>
    <row r="28" spans="1:16" ht="12.75" customHeight="1">
      <c r="A28" s="1" t="s">
        <v>12</v>
      </c>
      <c r="B28" s="27">
        <v>413</v>
      </c>
      <c r="C28" s="27">
        <v>156</v>
      </c>
      <c r="D28" s="27">
        <v>118</v>
      </c>
      <c r="E28" s="27">
        <v>37</v>
      </c>
      <c r="F28" s="4">
        <v>165.6</v>
      </c>
      <c r="G28" s="4">
        <v>47.3</v>
      </c>
      <c r="H28" s="4">
        <v>14.8</v>
      </c>
      <c r="I28" s="4"/>
      <c r="J28" s="4"/>
      <c r="K28" s="4"/>
      <c r="L28" s="4"/>
      <c r="M28" s="4"/>
      <c r="N28" s="4"/>
      <c r="O28" s="4"/>
      <c r="P28" s="4"/>
    </row>
    <row r="29" spans="1:16" ht="12.75" customHeight="1">
      <c r="A29" s="1" t="s">
        <v>11</v>
      </c>
      <c r="B29" s="27">
        <v>661</v>
      </c>
      <c r="C29" s="27">
        <v>275</v>
      </c>
      <c r="D29" s="27">
        <v>210</v>
      </c>
      <c r="E29" s="27">
        <v>102</v>
      </c>
      <c r="F29" s="4">
        <v>127.1</v>
      </c>
      <c r="G29" s="4">
        <v>40.4</v>
      </c>
      <c r="H29" s="4">
        <v>19.600000000000001</v>
      </c>
      <c r="I29" s="4"/>
      <c r="J29" s="4"/>
      <c r="K29" s="4"/>
      <c r="L29" s="4"/>
      <c r="M29" s="4"/>
      <c r="N29" s="4"/>
      <c r="O29" s="4"/>
      <c r="P29" s="4"/>
    </row>
    <row r="30" spans="1:16" ht="12.75" customHeight="1">
      <c r="B30" s="27"/>
      <c r="C30" s="27"/>
      <c r="D30" s="27"/>
      <c r="E30" s="2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ht="12.75" customHeight="1">
      <c r="A31" s="9" t="s">
        <v>14</v>
      </c>
      <c r="B31" s="26">
        <v>2227</v>
      </c>
      <c r="C31" s="26">
        <v>771</v>
      </c>
      <c r="D31" s="26">
        <v>690</v>
      </c>
      <c r="E31" s="26">
        <v>213</v>
      </c>
      <c r="F31" s="25">
        <v>188.5</v>
      </c>
      <c r="G31" s="25">
        <v>58.4</v>
      </c>
      <c r="H31" s="25">
        <v>18</v>
      </c>
      <c r="I31" s="4"/>
      <c r="J31" s="4"/>
      <c r="K31" s="4"/>
      <c r="L31" s="4"/>
      <c r="M31" s="4"/>
      <c r="N31" s="4"/>
      <c r="O31" s="4"/>
      <c r="P31" s="4"/>
    </row>
    <row r="32" spans="1:16" ht="12.75" customHeight="1">
      <c r="B32" s="27"/>
      <c r="C32" s="27"/>
      <c r="D32" s="27"/>
      <c r="E32" s="2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ht="12.75" customHeight="1">
      <c r="A33" s="9" t="s">
        <v>15</v>
      </c>
      <c r="B33" s="26">
        <v>1191</v>
      </c>
      <c r="C33" s="26">
        <v>563</v>
      </c>
      <c r="D33" s="26">
        <v>332</v>
      </c>
      <c r="E33" s="26">
        <v>109</v>
      </c>
      <c r="F33" s="25">
        <v>115.89954983096766</v>
      </c>
      <c r="G33" s="25">
        <v>32.307851002419198</v>
      </c>
      <c r="H33" s="25">
        <v>10.607095660432808</v>
      </c>
      <c r="I33" s="4"/>
      <c r="J33" s="4"/>
      <c r="K33" s="4"/>
      <c r="L33" s="4"/>
      <c r="M33" s="4"/>
      <c r="N33" s="4"/>
      <c r="O33" s="4"/>
      <c r="P33" s="4"/>
    </row>
    <row r="34" spans="1:16" ht="12.75" customHeight="1">
      <c r="A34" s="1" t="s">
        <v>16</v>
      </c>
      <c r="B34" s="27">
        <v>45</v>
      </c>
      <c r="C34" s="27">
        <v>24</v>
      </c>
      <c r="D34" s="27">
        <v>15</v>
      </c>
      <c r="E34" s="27">
        <v>3</v>
      </c>
      <c r="F34" s="4">
        <v>114.9</v>
      </c>
      <c r="G34" s="4">
        <v>38.299999999999997</v>
      </c>
      <c r="H34" s="4">
        <v>7.7</v>
      </c>
      <c r="I34" s="4"/>
      <c r="J34" s="4"/>
      <c r="K34" s="4"/>
      <c r="L34" s="4"/>
      <c r="M34" s="4"/>
      <c r="N34" s="4"/>
      <c r="O34" s="4"/>
      <c r="P34" s="4"/>
    </row>
    <row r="35" spans="1:16" ht="12.75" customHeight="1">
      <c r="A35" s="1" t="s">
        <v>18</v>
      </c>
      <c r="B35" s="27">
        <v>120</v>
      </c>
      <c r="C35" s="27">
        <v>53</v>
      </c>
      <c r="D35" s="27">
        <v>28</v>
      </c>
      <c r="E35" s="27">
        <v>13</v>
      </c>
      <c r="F35" s="4">
        <v>163.19999999999999</v>
      </c>
      <c r="G35" s="4">
        <v>38.1</v>
      </c>
      <c r="H35" s="4">
        <v>17.7</v>
      </c>
      <c r="I35" s="4"/>
      <c r="J35" s="4"/>
      <c r="K35" s="4"/>
      <c r="L35" s="4"/>
      <c r="M35" s="4"/>
      <c r="N35" s="4"/>
      <c r="O35" s="4"/>
      <c r="P35" s="4"/>
    </row>
    <row r="36" spans="1:16" ht="12.75" customHeight="1">
      <c r="A36" s="1" t="s">
        <v>57</v>
      </c>
      <c r="B36" s="27">
        <v>70</v>
      </c>
      <c r="C36" s="27">
        <v>39</v>
      </c>
      <c r="D36" s="27">
        <v>13</v>
      </c>
      <c r="E36" s="27">
        <v>4</v>
      </c>
      <c r="F36" s="4">
        <v>129.6</v>
      </c>
      <c r="G36" s="4">
        <v>24.1</v>
      </c>
      <c r="H36" s="4">
        <v>7.4</v>
      </c>
      <c r="I36" s="4"/>
      <c r="J36" s="4"/>
      <c r="K36" s="4"/>
      <c r="L36" s="4"/>
      <c r="M36" s="4"/>
      <c r="N36" s="4"/>
      <c r="O36" s="4"/>
      <c r="P36" s="4"/>
    </row>
    <row r="37" spans="1:16" ht="12.75" customHeight="1">
      <c r="A37" s="1" t="s">
        <v>58</v>
      </c>
      <c r="B37" s="27">
        <v>9</v>
      </c>
      <c r="C37" s="27">
        <v>4</v>
      </c>
      <c r="D37" s="27">
        <v>6</v>
      </c>
      <c r="E37" s="27">
        <v>1</v>
      </c>
      <c r="F37" s="4">
        <v>62.6</v>
      </c>
      <c r="G37" s="4">
        <v>41.7</v>
      </c>
      <c r="H37" s="4">
        <v>7</v>
      </c>
      <c r="I37" s="4"/>
      <c r="J37" s="4"/>
      <c r="K37" s="4"/>
      <c r="L37" s="4"/>
      <c r="M37" s="4"/>
      <c r="N37" s="4"/>
      <c r="O37" s="4"/>
      <c r="P37" s="4"/>
    </row>
    <row r="38" spans="1:16" ht="12.75" customHeight="1">
      <c r="A38" s="1" t="s">
        <v>59</v>
      </c>
      <c r="B38" s="27">
        <v>582</v>
      </c>
      <c r="C38" s="27">
        <v>257</v>
      </c>
      <c r="D38" s="27">
        <v>169</v>
      </c>
      <c r="E38" s="27">
        <v>48</v>
      </c>
      <c r="F38" s="4">
        <v>132.4</v>
      </c>
      <c r="G38" s="4">
        <v>38.4</v>
      </c>
      <c r="H38" s="4">
        <v>10.9</v>
      </c>
      <c r="I38" s="4"/>
      <c r="J38" s="4"/>
      <c r="K38" s="4"/>
      <c r="L38" s="4"/>
      <c r="M38" s="4"/>
      <c r="N38" s="4"/>
      <c r="O38" s="4"/>
      <c r="P38" s="4"/>
    </row>
    <row r="39" spans="1:16" ht="12.75" customHeight="1">
      <c r="A39" s="1" t="s">
        <v>17</v>
      </c>
      <c r="B39" s="27">
        <v>288</v>
      </c>
      <c r="C39" s="27">
        <v>135</v>
      </c>
      <c r="D39" s="27">
        <v>79</v>
      </c>
      <c r="E39" s="27">
        <v>34</v>
      </c>
      <c r="F39" s="4">
        <v>153.30000000000001</v>
      </c>
      <c r="G39" s="4">
        <v>42.1</v>
      </c>
      <c r="H39" s="4">
        <v>18.100000000000001</v>
      </c>
      <c r="I39" s="4"/>
      <c r="J39" s="4"/>
      <c r="K39" s="4"/>
      <c r="L39" s="4"/>
      <c r="M39" s="4"/>
      <c r="N39" s="4"/>
      <c r="O39" s="4"/>
      <c r="P39" s="4"/>
    </row>
    <row r="40" spans="1:16" ht="12.75" customHeight="1">
      <c r="A40" s="1" t="s">
        <v>19</v>
      </c>
      <c r="B40" s="27">
        <v>242</v>
      </c>
      <c r="C40" s="27">
        <v>128</v>
      </c>
      <c r="D40" s="27">
        <v>65</v>
      </c>
      <c r="E40" s="27">
        <v>22</v>
      </c>
      <c r="F40" s="4">
        <v>110.4</v>
      </c>
      <c r="G40" s="4">
        <v>29.7</v>
      </c>
      <c r="H40" s="4">
        <v>10</v>
      </c>
      <c r="I40" s="4"/>
      <c r="J40" s="4"/>
      <c r="K40" s="4"/>
      <c r="L40" s="4"/>
      <c r="M40" s="4"/>
      <c r="N40" s="4"/>
      <c r="O40" s="4"/>
      <c r="P40" s="4"/>
    </row>
    <row r="41" spans="1:16" ht="12.75" customHeight="1">
      <c r="B41" s="27"/>
      <c r="C41" s="27"/>
      <c r="D41" s="27"/>
      <c r="E41" s="2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ht="12.75" customHeight="1">
      <c r="A42" s="9" t="s">
        <v>20</v>
      </c>
      <c r="B42" s="26">
        <v>777</v>
      </c>
      <c r="C42" s="26">
        <v>353</v>
      </c>
      <c r="D42" s="26">
        <v>292</v>
      </c>
      <c r="E42" s="26">
        <v>62</v>
      </c>
      <c r="F42" s="25">
        <v>119.96461275515639</v>
      </c>
      <c r="G42" s="25">
        <v>45.083226415065205</v>
      </c>
      <c r="H42" s="25">
        <v>9.5724658826508318</v>
      </c>
      <c r="I42" s="4"/>
      <c r="J42" s="4"/>
      <c r="K42" s="4"/>
      <c r="L42" s="4"/>
      <c r="M42" s="4"/>
      <c r="N42" s="4"/>
      <c r="O42" s="4"/>
      <c r="P42" s="4"/>
    </row>
    <row r="43" spans="1:16" ht="12.75" customHeight="1">
      <c r="A43" s="1" t="s">
        <v>21</v>
      </c>
      <c r="B43" s="27">
        <v>443</v>
      </c>
      <c r="C43" s="27">
        <v>188</v>
      </c>
      <c r="D43" s="27">
        <v>157</v>
      </c>
      <c r="E43" s="27">
        <v>30</v>
      </c>
      <c r="F43" s="4">
        <v>131.30000000000001</v>
      </c>
      <c r="G43" s="4">
        <v>46.5</v>
      </c>
      <c r="H43" s="4">
        <v>8.9</v>
      </c>
      <c r="I43" s="4"/>
      <c r="J43" s="4"/>
      <c r="K43" s="4"/>
      <c r="L43" s="4"/>
      <c r="M43" s="4"/>
      <c r="N43" s="4"/>
      <c r="O43" s="4"/>
      <c r="P43" s="4"/>
    </row>
    <row r="44" spans="1:16" ht="12.75" customHeight="1">
      <c r="A44" s="1" t="s">
        <v>25</v>
      </c>
      <c r="B44" s="27">
        <v>40</v>
      </c>
      <c r="C44" s="27">
        <v>22</v>
      </c>
      <c r="D44" s="27">
        <v>13</v>
      </c>
      <c r="E44" s="27">
        <v>3</v>
      </c>
      <c r="F44" s="4">
        <v>113.7</v>
      </c>
      <c r="G44" s="4">
        <v>37</v>
      </c>
      <c r="H44" s="4">
        <v>8.5</v>
      </c>
      <c r="I44" s="4"/>
      <c r="J44" s="4"/>
      <c r="K44" s="4"/>
      <c r="L44" s="4"/>
      <c r="M44" s="4"/>
      <c r="N44" s="4"/>
      <c r="O44" s="4"/>
      <c r="P44" s="4"/>
    </row>
    <row r="45" spans="1:16" ht="12.75" customHeight="1">
      <c r="A45" s="1" t="s">
        <v>24</v>
      </c>
      <c r="B45" s="27">
        <v>105</v>
      </c>
      <c r="C45" s="27">
        <v>60</v>
      </c>
      <c r="D45" s="27">
        <v>47</v>
      </c>
      <c r="E45" s="27">
        <v>11</v>
      </c>
      <c r="F45" s="4">
        <v>87.9</v>
      </c>
      <c r="G45" s="4">
        <v>39.4</v>
      </c>
      <c r="H45" s="4">
        <v>9.1999999999999993</v>
      </c>
      <c r="I45" s="4"/>
      <c r="J45" s="4"/>
      <c r="K45" s="4"/>
      <c r="L45" s="4"/>
      <c r="M45" s="4"/>
      <c r="N45" s="4"/>
      <c r="O45" s="4"/>
      <c r="P45" s="4"/>
    </row>
    <row r="46" spans="1:16" ht="12.75" customHeight="1">
      <c r="A46" s="1" t="s">
        <v>23</v>
      </c>
      <c r="B46" s="27">
        <v>29</v>
      </c>
      <c r="C46" s="27">
        <v>18</v>
      </c>
      <c r="D46" s="27">
        <v>12</v>
      </c>
      <c r="E46" s="27">
        <v>2</v>
      </c>
      <c r="F46" s="4">
        <v>93.4</v>
      </c>
      <c r="G46" s="4">
        <v>38.700000000000003</v>
      </c>
      <c r="H46" s="4">
        <v>6.4</v>
      </c>
      <c r="I46" s="4"/>
      <c r="J46" s="4"/>
      <c r="K46" s="4"/>
      <c r="L46" s="4"/>
      <c r="M46" s="4"/>
      <c r="N46" s="4"/>
      <c r="O46" s="4"/>
      <c r="P46" s="4"/>
    </row>
    <row r="47" spans="1:16" ht="12.75" customHeight="1">
      <c r="A47" s="1" t="s">
        <v>22</v>
      </c>
      <c r="B47" s="27">
        <v>31</v>
      </c>
      <c r="C47" s="27">
        <v>18</v>
      </c>
      <c r="D47" s="27">
        <v>15</v>
      </c>
      <c r="E47" s="27">
        <v>2</v>
      </c>
      <c r="F47" s="4">
        <v>88.7</v>
      </c>
      <c r="G47" s="4">
        <v>42.9</v>
      </c>
      <c r="H47" s="4">
        <v>5.7</v>
      </c>
      <c r="I47" s="4"/>
      <c r="J47" s="4"/>
      <c r="K47" s="4"/>
      <c r="L47" s="4"/>
      <c r="M47" s="4"/>
      <c r="N47" s="4"/>
      <c r="O47" s="4"/>
      <c r="P47" s="4"/>
    </row>
    <row r="48" spans="1:16" ht="12.75" customHeight="1">
      <c r="A48" s="1" t="s">
        <v>26</v>
      </c>
      <c r="B48" s="27">
        <v>129</v>
      </c>
      <c r="C48" s="27">
        <v>47</v>
      </c>
      <c r="D48" s="27">
        <v>48</v>
      </c>
      <c r="E48" s="27">
        <v>14</v>
      </c>
      <c r="F48" s="4">
        <v>143.6</v>
      </c>
      <c r="G48" s="4">
        <v>53.4</v>
      </c>
      <c r="H48" s="4">
        <v>15.6</v>
      </c>
      <c r="I48" s="4"/>
      <c r="J48" s="4"/>
      <c r="K48" s="4"/>
      <c r="L48" s="4"/>
      <c r="M48" s="4"/>
      <c r="N48" s="4"/>
      <c r="O48" s="4"/>
      <c r="P48" s="4"/>
    </row>
    <row r="49" spans="1:16" ht="12.75" customHeight="1">
      <c r="B49" s="27"/>
      <c r="C49" s="27"/>
      <c r="D49" s="27"/>
      <c r="E49" s="2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2.75" customHeight="1">
      <c r="A50" s="9" t="s">
        <v>42</v>
      </c>
      <c r="B50" s="26">
        <v>457</v>
      </c>
      <c r="C50" s="26">
        <v>168</v>
      </c>
      <c r="D50" s="26">
        <v>163</v>
      </c>
      <c r="E50" s="26">
        <v>168</v>
      </c>
      <c r="F50" s="25">
        <v>153.69999999999999</v>
      </c>
      <c r="G50" s="25">
        <v>54.8</v>
      </c>
      <c r="H50" s="25">
        <v>56.5</v>
      </c>
      <c r="I50" s="4"/>
      <c r="J50" s="4"/>
      <c r="K50" s="4"/>
      <c r="L50" s="4"/>
      <c r="M50" s="4"/>
      <c r="N50" s="4"/>
      <c r="O50" s="4"/>
      <c r="P50" s="4"/>
    </row>
    <row r="51" spans="1:16" ht="3.75" customHeight="1">
      <c r="A51" s="15"/>
      <c r="B51" s="17"/>
      <c r="C51" s="17"/>
      <c r="D51" s="17"/>
      <c r="E51" s="17"/>
      <c r="F51" s="17"/>
      <c r="G51" s="17"/>
      <c r="H51" s="17"/>
      <c r="I51" s="4"/>
      <c r="J51" s="4"/>
      <c r="K51" s="4"/>
      <c r="L51" s="4"/>
      <c r="M51" s="4"/>
      <c r="N51" s="4"/>
      <c r="O51" s="4"/>
      <c r="P51" s="4"/>
    </row>
    <row r="52" spans="1:16" ht="12.75" customHeight="1">
      <c r="A52" s="2" t="s">
        <v>65</v>
      </c>
      <c r="C52" s="1"/>
      <c r="H52" s="1"/>
      <c r="I52" s="4"/>
      <c r="J52" s="4"/>
      <c r="K52" s="4"/>
      <c r="L52" s="4"/>
      <c r="M52" s="4"/>
      <c r="N52" s="4"/>
      <c r="O52" s="4"/>
      <c r="P52" s="4"/>
    </row>
    <row r="53" spans="1:16" ht="12.75" customHeight="1">
      <c r="A53" s="28" t="s">
        <v>66</v>
      </c>
      <c r="C53" s="1"/>
      <c r="H53" s="1"/>
      <c r="I53" s="4"/>
      <c r="J53" s="4"/>
      <c r="K53" s="4"/>
      <c r="L53" s="4"/>
      <c r="M53" s="4"/>
      <c r="N53" s="4"/>
      <c r="O53" s="4"/>
      <c r="P53" s="4"/>
    </row>
    <row r="54" spans="1:16" ht="12.75" customHeight="1">
      <c r="A54" s="28" t="s">
        <v>29</v>
      </c>
      <c r="C54" s="1"/>
      <c r="H54" s="1"/>
      <c r="I54" s="4"/>
      <c r="J54" s="4"/>
      <c r="K54" s="4"/>
      <c r="L54" s="4"/>
      <c r="M54" s="4"/>
      <c r="N54" s="4"/>
      <c r="O54" s="4"/>
      <c r="P54" s="4"/>
    </row>
    <row r="55" spans="1:16" ht="12.75" customHeight="1">
      <c r="A55" s="2" t="s">
        <v>43</v>
      </c>
      <c r="C55" s="1"/>
      <c r="H55" s="1"/>
      <c r="I55" s="4"/>
      <c r="J55" s="4"/>
      <c r="K55" s="4"/>
      <c r="L55" s="4"/>
      <c r="M55" s="4"/>
      <c r="N55" s="4"/>
      <c r="O55" s="4"/>
      <c r="P55" s="4"/>
    </row>
    <row r="56" spans="1:16" ht="12.75" customHeight="1">
      <c r="A56" s="2" t="s">
        <v>64</v>
      </c>
      <c r="C56" s="1"/>
      <c r="H56" s="1"/>
      <c r="I56" s="4"/>
      <c r="J56" s="4"/>
      <c r="K56" s="4"/>
      <c r="L56" s="4"/>
      <c r="M56" s="4"/>
      <c r="N56" s="4"/>
      <c r="O56" s="4"/>
      <c r="P56" s="4"/>
    </row>
    <row r="57" spans="1:16" ht="12.75" customHeight="1">
      <c r="A57" s="28" t="s">
        <v>28</v>
      </c>
      <c r="C57" s="1"/>
      <c r="H57" s="1"/>
      <c r="I57" s="4"/>
      <c r="J57" s="4"/>
      <c r="K57" s="4"/>
      <c r="L57" s="4"/>
      <c r="M57" s="4"/>
      <c r="N57" s="4"/>
      <c r="O57" s="4"/>
      <c r="P57" s="4"/>
    </row>
    <row r="58" spans="1:16" ht="12.75" customHeight="1">
      <c r="A58" s="2" t="s">
        <v>44</v>
      </c>
      <c r="C58" s="1"/>
      <c r="H58" s="1"/>
      <c r="I58" s="4"/>
      <c r="J58" s="4"/>
      <c r="K58" s="4"/>
      <c r="L58" s="4"/>
      <c r="M58" s="4"/>
      <c r="N58" s="4"/>
      <c r="O58" s="4"/>
      <c r="P58" s="4"/>
    </row>
    <row r="59" spans="1:16" ht="12.75" customHeight="1">
      <c r="A59" s="2" t="s">
        <v>50</v>
      </c>
      <c r="C59" s="1"/>
      <c r="H59" s="1"/>
      <c r="I59" s="4"/>
      <c r="J59" s="4"/>
      <c r="K59" s="4"/>
      <c r="L59" s="4"/>
      <c r="M59" s="4"/>
      <c r="N59" s="4"/>
      <c r="O59" s="4"/>
      <c r="P59" s="4"/>
    </row>
    <row r="60" spans="1:16" ht="12.75" customHeight="1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ht="12.75" customHeight="1">
      <c r="A61" s="2" t="s">
        <v>56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ht="12.75" customHeight="1">
      <c r="A62" s="1" t="s">
        <v>63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ht="12.75" customHeight="1">
      <c r="A63" s="30" t="s">
        <v>74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ht="12.75" customHeight="1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2:16" ht="12.75" customHeight="1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2:16" ht="12.7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2:16" ht="12.7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2:16" ht="12.7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2:16" ht="12.75" customHeight="1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2:16" ht="12.75" customHeight="1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2:16" ht="12.75" customHeight="1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2:16" ht="12.75" customHeight="1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2:16" ht="12.75" customHeight="1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2:16" ht="12.75" customHeight="1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2:16" ht="12.75" customHeight="1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2:16" ht="12.75" customHeight="1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2:16" ht="12.75" customHeight="1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2:16" ht="12.75" customHeight="1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2:16" ht="12.75" customHeight="1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2:16" ht="12.75" customHeight="1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2:16" ht="12.75" customHeight="1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2:16" ht="12.75" customHeight="1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2:16" ht="12.75" customHeight="1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2:16" ht="12.75" customHeight="1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2:16" ht="12.75" customHeight="1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2:16" ht="12.75" customHeight="1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2:16" ht="12.75" customHeight="1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2:16" ht="12.75" customHeight="1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2:16" ht="12.75" customHeight="1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2:16" ht="12.75" customHeight="1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90"/>
  <sheetViews>
    <sheetView workbookViewId="0">
      <pane xSplit="1" ySplit="10" topLeftCell="B11" activePane="bottomRight" state="frozen"/>
      <selection pane="topRight"/>
      <selection pane="bottomLeft"/>
      <selection pane="bottomRight" activeCell="A5" sqref="A5"/>
    </sheetView>
  </sheetViews>
  <sheetFormatPr baseColWidth="10" defaultColWidth="11.5" defaultRowHeight="12.75" customHeight="1" x14ac:dyDescent="0"/>
  <cols>
    <col min="1" max="1" width="21.83203125" style="1" customWidth="1"/>
    <col min="2" max="2" width="9.83203125" style="2" customWidth="1"/>
    <col min="3" max="3" width="9.5" style="2" customWidth="1"/>
    <col min="4" max="4" width="10.83203125" style="2" customWidth="1"/>
    <col min="5" max="5" width="11.5" style="2" customWidth="1"/>
    <col min="6" max="8" width="9" style="2" customWidth="1"/>
    <col min="9" max="16384" width="11.5" style="1"/>
  </cols>
  <sheetData>
    <row r="1" spans="1:16" s="5" customFormat="1" ht="12.75" customHeight="1">
      <c r="A1" s="7" t="s">
        <v>62</v>
      </c>
      <c r="B1" s="6"/>
      <c r="C1" s="6"/>
      <c r="D1" s="6"/>
      <c r="E1" s="6"/>
      <c r="H1" s="8" t="s">
        <v>80</v>
      </c>
    </row>
    <row r="2" spans="1:16" s="5" customFormat="1" ht="12.75" customHeight="1">
      <c r="A2" s="6">
        <v>1993</v>
      </c>
      <c r="B2" s="6"/>
      <c r="C2" s="6"/>
      <c r="D2" s="6"/>
      <c r="E2" s="6"/>
      <c r="H2" s="6"/>
    </row>
    <row r="3" spans="1:16" s="5" customFormat="1" ht="3.75" customHeight="1">
      <c r="A3" s="12"/>
      <c r="B3" s="13"/>
      <c r="C3" s="13"/>
      <c r="D3" s="13"/>
      <c r="E3" s="13"/>
      <c r="F3" s="13"/>
      <c r="G3" s="13"/>
      <c r="H3" s="13"/>
    </row>
    <row r="4" spans="1:16" ht="3.75" customHeight="1">
      <c r="A4" s="2"/>
      <c r="B4" s="22"/>
      <c r="D4" s="22"/>
      <c r="E4" s="22"/>
      <c r="F4" s="22"/>
    </row>
    <row r="5" spans="1:16" ht="12.75" customHeight="1">
      <c r="A5" s="1" t="s">
        <v>70</v>
      </c>
      <c r="B5" s="23" t="s">
        <v>31</v>
      </c>
      <c r="D5" s="23" t="s">
        <v>32</v>
      </c>
      <c r="E5" s="23" t="s">
        <v>33</v>
      </c>
      <c r="F5" s="23" t="s">
        <v>34</v>
      </c>
    </row>
    <row r="6" spans="1:16" ht="3.75" customHeight="1">
      <c r="B6" s="24"/>
      <c r="C6" s="14"/>
      <c r="D6" s="23"/>
      <c r="E6" s="18"/>
      <c r="F6" s="24"/>
      <c r="G6" s="14"/>
      <c r="H6" s="14"/>
    </row>
    <row r="7" spans="1:16" ht="12.75" customHeight="1">
      <c r="B7" s="18" t="s">
        <v>0</v>
      </c>
      <c r="C7" s="18" t="s">
        <v>30</v>
      </c>
      <c r="D7" s="18"/>
      <c r="E7" s="18"/>
      <c r="F7" s="18" t="s">
        <v>3</v>
      </c>
      <c r="G7" s="18" t="s">
        <v>4</v>
      </c>
      <c r="H7" s="2" t="s">
        <v>5</v>
      </c>
    </row>
    <row r="8" spans="1:16" ht="12.75" customHeight="1">
      <c r="B8" s="18" t="s">
        <v>1</v>
      </c>
      <c r="C8" s="19" t="s">
        <v>2</v>
      </c>
      <c r="D8" s="18"/>
      <c r="E8" s="18"/>
      <c r="F8" s="18" t="s">
        <v>54</v>
      </c>
      <c r="G8" s="18"/>
    </row>
    <row r="9" spans="1:16" ht="12.75" customHeight="1">
      <c r="B9" s="18"/>
      <c r="C9" s="18" t="s">
        <v>35</v>
      </c>
      <c r="D9" s="18"/>
      <c r="E9" s="18"/>
      <c r="F9" s="18" t="s">
        <v>55</v>
      </c>
      <c r="G9" s="18"/>
    </row>
    <row r="10" spans="1:16" ht="3.75" customHeight="1">
      <c r="A10" s="15"/>
      <c r="B10" s="20"/>
      <c r="C10" s="20"/>
      <c r="D10" s="21"/>
      <c r="E10" s="21"/>
      <c r="F10" s="21"/>
      <c r="G10" s="21"/>
      <c r="H10" s="16"/>
    </row>
    <row r="11" spans="1:16" ht="3.75" customHeight="1">
      <c r="D11" s="3"/>
      <c r="E11" s="3"/>
      <c r="F11" s="3"/>
      <c r="G11" s="3"/>
      <c r="H11" s="3"/>
    </row>
    <row r="12" spans="1:16" ht="12.75" customHeight="1">
      <c r="A12" s="9" t="s">
        <v>27</v>
      </c>
      <c r="B12" s="26">
        <v>11563</v>
      </c>
      <c r="C12" s="26">
        <v>4164</v>
      </c>
      <c r="D12" s="26">
        <v>3309</v>
      </c>
      <c r="E12" s="26">
        <v>1543</v>
      </c>
      <c r="F12" s="25">
        <v>165.4</v>
      </c>
      <c r="G12" s="25">
        <v>47.3</v>
      </c>
      <c r="H12" s="25">
        <v>22.1</v>
      </c>
      <c r="I12" s="4"/>
      <c r="J12" s="4"/>
      <c r="K12" s="4"/>
      <c r="L12" s="4"/>
      <c r="M12" s="4"/>
      <c r="N12" s="4"/>
      <c r="O12" s="4"/>
      <c r="P12" s="4"/>
    </row>
    <row r="13" spans="1:16" ht="12.75" customHeight="1">
      <c r="A13" s="10"/>
      <c r="B13" s="27"/>
      <c r="C13" s="27"/>
      <c r="D13" s="27"/>
      <c r="E13" s="2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ht="12.75" customHeight="1">
      <c r="A14" s="9" t="s">
        <v>36</v>
      </c>
      <c r="B14" s="26">
        <v>2607</v>
      </c>
      <c r="C14" s="26">
        <v>773</v>
      </c>
      <c r="D14" s="26">
        <v>661</v>
      </c>
      <c r="E14" s="26">
        <v>480</v>
      </c>
      <c r="F14" s="25">
        <v>206.89474557184138</v>
      </c>
      <c r="G14" s="25">
        <v>52.457777837739606</v>
      </c>
      <c r="H14" s="25">
        <v>38.093393891248127</v>
      </c>
      <c r="I14" s="4"/>
      <c r="J14" s="4"/>
      <c r="K14" s="4"/>
      <c r="L14" s="4"/>
      <c r="M14" s="4"/>
      <c r="N14" s="4"/>
      <c r="O14" s="4"/>
      <c r="P14" s="4"/>
    </row>
    <row r="15" spans="1:16" ht="12.75" customHeight="1">
      <c r="A15" s="1" t="s">
        <v>39</v>
      </c>
      <c r="B15" s="27">
        <v>1191</v>
      </c>
      <c r="C15" s="27">
        <v>436</v>
      </c>
      <c r="D15" s="27">
        <v>329</v>
      </c>
      <c r="E15" s="27">
        <v>225</v>
      </c>
      <c r="F15" s="4">
        <v>196.1</v>
      </c>
      <c r="G15" s="4">
        <v>54.2</v>
      </c>
      <c r="H15" s="4">
        <v>37.1</v>
      </c>
      <c r="I15" s="4"/>
      <c r="J15" s="4"/>
      <c r="K15" s="4"/>
      <c r="L15" s="4"/>
      <c r="M15" s="4"/>
      <c r="N15" s="4"/>
      <c r="O15" s="4"/>
      <c r="P15" s="4"/>
    </row>
    <row r="16" spans="1:16" ht="12.75" customHeight="1">
      <c r="A16" s="1" t="s">
        <v>38</v>
      </c>
      <c r="B16" s="27">
        <v>392</v>
      </c>
      <c r="C16" s="27">
        <v>153</v>
      </c>
      <c r="D16" s="27">
        <v>91</v>
      </c>
      <c r="E16" s="27">
        <v>96</v>
      </c>
      <c r="F16" s="4">
        <v>148.5</v>
      </c>
      <c r="G16" s="4">
        <v>34.5</v>
      </c>
      <c r="H16" s="4">
        <v>36.4</v>
      </c>
      <c r="I16" s="4"/>
      <c r="J16" s="4"/>
      <c r="K16" s="4"/>
      <c r="L16" s="4"/>
      <c r="M16" s="4"/>
      <c r="N16" s="4"/>
      <c r="O16" s="4"/>
      <c r="P16" s="4"/>
    </row>
    <row r="17" spans="1:16" ht="12.75" customHeight="1">
      <c r="A17" s="1" t="s">
        <v>37</v>
      </c>
      <c r="B17" s="27">
        <v>1024</v>
      </c>
      <c r="C17" s="27">
        <v>184</v>
      </c>
      <c r="D17" s="27">
        <v>241</v>
      </c>
      <c r="E17" s="27">
        <v>159</v>
      </c>
      <c r="F17" s="4">
        <v>263.39999999999998</v>
      </c>
      <c r="G17" s="4">
        <v>62</v>
      </c>
      <c r="H17" s="4">
        <v>40.6</v>
      </c>
      <c r="I17" s="4"/>
      <c r="J17" s="4"/>
      <c r="K17" s="4"/>
      <c r="L17" s="4"/>
      <c r="M17" s="4"/>
      <c r="N17" s="4"/>
      <c r="O17" s="4"/>
      <c r="P17" s="4"/>
    </row>
    <row r="18" spans="1:16" ht="12.75" customHeight="1">
      <c r="B18" s="27"/>
      <c r="C18" s="27"/>
      <c r="D18" s="27"/>
      <c r="E18" s="2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ht="12.75" customHeight="1">
      <c r="A19" s="9" t="s">
        <v>6</v>
      </c>
      <c r="B19" s="26">
        <v>2556</v>
      </c>
      <c r="C19" s="26">
        <v>933</v>
      </c>
      <c r="D19" s="26">
        <v>733</v>
      </c>
      <c r="E19" s="26">
        <v>315</v>
      </c>
      <c r="F19" s="25">
        <v>154.75892785242925</v>
      </c>
      <c r="G19" s="25">
        <v>44.38117923154563</v>
      </c>
      <c r="H19" s="25">
        <v>19.07240308040501</v>
      </c>
      <c r="I19" s="4"/>
      <c r="J19" s="4"/>
      <c r="K19" s="4"/>
      <c r="L19" s="4"/>
      <c r="M19" s="4"/>
      <c r="N19" s="4"/>
      <c r="O19" s="4"/>
      <c r="P19" s="4"/>
    </row>
    <row r="20" spans="1:16" ht="12.75" customHeight="1">
      <c r="A20" s="1" t="s">
        <v>7</v>
      </c>
      <c r="B20" s="27">
        <v>1589</v>
      </c>
      <c r="C20" s="27">
        <v>537</v>
      </c>
      <c r="D20" s="27">
        <v>458</v>
      </c>
      <c r="E20" s="27">
        <v>159</v>
      </c>
      <c r="F20" s="4">
        <v>164.5</v>
      </c>
      <c r="G20" s="4">
        <v>57.4</v>
      </c>
      <c r="H20" s="4">
        <v>16.5</v>
      </c>
      <c r="I20" s="4"/>
      <c r="J20" s="4"/>
      <c r="K20" s="4"/>
      <c r="L20" s="4"/>
      <c r="M20" s="4"/>
      <c r="N20" s="4"/>
      <c r="O20" s="4"/>
      <c r="P20" s="4"/>
    </row>
    <row r="21" spans="1:16" ht="12.75" customHeight="1">
      <c r="A21" s="1" t="s">
        <v>40</v>
      </c>
      <c r="B21" s="27">
        <v>292</v>
      </c>
      <c r="C21" s="27">
        <v>99</v>
      </c>
      <c r="D21" s="27">
        <v>85</v>
      </c>
      <c r="E21" s="27">
        <v>67</v>
      </c>
      <c r="F21" s="4">
        <v>132.9</v>
      </c>
      <c r="G21" s="4">
        <v>38.700000000000003</v>
      </c>
      <c r="H21" s="4">
        <v>30.5</v>
      </c>
      <c r="I21" s="4"/>
      <c r="J21" s="4"/>
      <c r="K21" s="4"/>
      <c r="L21" s="4"/>
      <c r="M21" s="4"/>
      <c r="N21" s="4"/>
      <c r="O21" s="4"/>
      <c r="P21" s="4"/>
    </row>
    <row r="22" spans="1:16" ht="12.75" customHeight="1">
      <c r="A22" s="1" t="s">
        <v>9</v>
      </c>
      <c r="B22" s="27">
        <v>317</v>
      </c>
      <c r="C22" s="27">
        <v>152</v>
      </c>
      <c r="D22" s="27">
        <v>99</v>
      </c>
      <c r="E22" s="27">
        <v>23</v>
      </c>
      <c r="F22" s="4">
        <v>135.19999999999999</v>
      </c>
      <c r="G22" s="4">
        <v>42.2</v>
      </c>
      <c r="H22" s="4">
        <v>9.8000000000000007</v>
      </c>
      <c r="I22" s="4"/>
      <c r="J22" s="4"/>
      <c r="K22" s="4"/>
      <c r="L22" s="4"/>
      <c r="M22" s="4"/>
      <c r="N22" s="4"/>
      <c r="O22" s="4"/>
      <c r="P22" s="4"/>
    </row>
    <row r="23" spans="1:16" ht="12.75" customHeight="1">
      <c r="A23" s="1" t="s">
        <v>41</v>
      </c>
      <c r="B23" s="27">
        <v>271</v>
      </c>
      <c r="C23" s="27">
        <v>105</v>
      </c>
      <c r="D23" s="27">
        <v>71</v>
      </c>
      <c r="E23" s="27">
        <v>50</v>
      </c>
      <c r="F23" s="4">
        <v>165</v>
      </c>
      <c r="G23" s="4">
        <v>43.2</v>
      </c>
      <c r="H23" s="4">
        <v>30.4</v>
      </c>
      <c r="I23" s="4"/>
      <c r="J23" s="4"/>
      <c r="K23" s="4"/>
      <c r="L23" s="4"/>
      <c r="M23" s="4"/>
      <c r="N23" s="4"/>
      <c r="O23" s="4"/>
      <c r="P23" s="4"/>
    </row>
    <row r="24" spans="1:16" ht="12.75" customHeight="1">
      <c r="A24" s="11" t="s">
        <v>8</v>
      </c>
      <c r="B24" s="27">
        <v>87</v>
      </c>
      <c r="C24" s="27">
        <v>40</v>
      </c>
      <c r="D24" s="27">
        <v>20</v>
      </c>
      <c r="E24" s="27">
        <v>16</v>
      </c>
      <c r="F24" s="4">
        <v>129.6</v>
      </c>
      <c r="G24" s="4">
        <v>29.8</v>
      </c>
      <c r="H24" s="4">
        <v>23.8</v>
      </c>
      <c r="I24" s="4"/>
      <c r="J24" s="4"/>
      <c r="K24" s="4"/>
      <c r="L24" s="4"/>
      <c r="M24" s="4"/>
      <c r="N24" s="4"/>
      <c r="O24" s="4"/>
      <c r="P24" s="4"/>
    </row>
    <row r="25" spans="1:16" ht="12.75" customHeight="1">
      <c r="B25" s="27"/>
      <c r="C25" s="27"/>
      <c r="D25" s="27"/>
      <c r="E25" s="2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2.75" customHeight="1">
      <c r="A26" s="9" t="s">
        <v>10</v>
      </c>
      <c r="B26" s="26">
        <v>1662</v>
      </c>
      <c r="C26" s="26">
        <v>534</v>
      </c>
      <c r="D26" s="26">
        <v>474</v>
      </c>
      <c r="E26" s="26">
        <v>200</v>
      </c>
      <c r="F26" s="25">
        <v>175.18746745539676</v>
      </c>
      <c r="G26" s="25">
        <v>49.963212739986801</v>
      </c>
      <c r="H26" s="25">
        <v>21.081524362863629</v>
      </c>
      <c r="I26" s="4"/>
      <c r="J26" s="4"/>
      <c r="K26" s="4"/>
      <c r="L26" s="4"/>
      <c r="M26" s="4"/>
      <c r="N26" s="4"/>
      <c r="O26" s="4"/>
      <c r="P26" s="4"/>
    </row>
    <row r="27" spans="1:16" ht="12.75" customHeight="1">
      <c r="A27" s="1" t="s">
        <v>13</v>
      </c>
      <c r="B27" s="27">
        <v>618</v>
      </c>
      <c r="C27" s="27">
        <v>104</v>
      </c>
      <c r="D27" s="27">
        <v>156</v>
      </c>
      <c r="E27" s="27">
        <v>67</v>
      </c>
      <c r="F27" s="4">
        <v>307.60000000000002</v>
      </c>
      <c r="G27" s="4">
        <v>77.599999999999994</v>
      </c>
      <c r="H27" s="4">
        <v>33.299999999999997</v>
      </c>
      <c r="I27" s="4"/>
      <c r="J27" s="4"/>
      <c r="K27" s="4"/>
      <c r="L27" s="4"/>
      <c r="M27" s="4"/>
      <c r="N27" s="4"/>
      <c r="O27" s="4"/>
      <c r="P27" s="4"/>
    </row>
    <row r="28" spans="1:16" ht="12.75" customHeight="1">
      <c r="A28" s="1" t="s">
        <v>12</v>
      </c>
      <c r="B28" s="27">
        <v>405</v>
      </c>
      <c r="C28" s="27">
        <v>162</v>
      </c>
      <c r="D28" s="27">
        <v>117</v>
      </c>
      <c r="E28" s="27">
        <v>36</v>
      </c>
      <c r="F28" s="4">
        <v>174.1</v>
      </c>
      <c r="G28" s="4">
        <v>50.3</v>
      </c>
      <c r="H28" s="4">
        <v>15.5</v>
      </c>
      <c r="I28" s="4"/>
      <c r="J28" s="4"/>
      <c r="K28" s="4"/>
      <c r="L28" s="4"/>
      <c r="M28" s="4"/>
      <c r="N28" s="4"/>
      <c r="O28" s="4"/>
      <c r="P28" s="4"/>
    </row>
    <row r="29" spans="1:16" ht="12.75" customHeight="1">
      <c r="A29" s="1" t="s">
        <v>11</v>
      </c>
      <c r="B29" s="27">
        <v>639</v>
      </c>
      <c r="C29" s="27">
        <v>268</v>
      </c>
      <c r="D29" s="27">
        <v>201</v>
      </c>
      <c r="E29" s="27">
        <v>97</v>
      </c>
      <c r="F29" s="4">
        <v>124</v>
      </c>
      <c r="G29" s="4">
        <v>39</v>
      </c>
      <c r="H29" s="4">
        <v>18.8</v>
      </c>
      <c r="I29" s="4"/>
      <c r="J29" s="4"/>
      <c r="K29" s="4"/>
      <c r="L29" s="4"/>
      <c r="M29" s="4"/>
      <c r="N29" s="4"/>
      <c r="O29" s="4"/>
      <c r="P29" s="4"/>
    </row>
    <row r="30" spans="1:16" ht="12.75" customHeight="1">
      <c r="B30" s="27"/>
      <c r="C30" s="27"/>
      <c r="D30" s="27"/>
      <c r="E30" s="2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ht="12.75" customHeight="1">
      <c r="A31" s="9" t="s">
        <v>14</v>
      </c>
      <c r="B31" s="26">
        <v>2208</v>
      </c>
      <c r="C31" s="26">
        <v>773</v>
      </c>
      <c r="D31" s="26">
        <v>663</v>
      </c>
      <c r="E31" s="26">
        <v>210</v>
      </c>
      <c r="F31" s="25">
        <v>187.6</v>
      </c>
      <c r="G31" s="25">
        <v>56.3</v>
      </c>
      <c r="H31" s="25">
        <v>17.8</v>
      </c>
      <c r="I31" s="4"/>
      <c r="J31" s="4"/>
      <c r="K31" s="4"/>
      <c r="L31" s="4"/>
      <c r="M31" s="4"/>
      <c r="N31" s="4"/>
      <c r="O31" s="4"/>
      <c r="P31" s="4"/>
    </row>
    <row r="32" spans="1:16" ht="12.75" customHeight="1">
      <c r="B32" s="27"/>
      <c r="C32" s="27"/>
      <c r="D32" s="27"/>
      <c r="E32" s="2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ht="12.75" customHeight="1">
      <c r="A33" s="9" t="s">
        <v>15</v>
      </c>
      <c r="B33" s="26">
        <v>1173</v>
      </c>
      <c r="C33" s="26">
        <v>559</v>
      </c>
      <c r="D33" s="26">
        <v>296</v>
      </c>
      <c r="E33" s="26">
        <v>103</v>
      </c>
      <c r="F33" s="25">
        <v>115.34445019145409</v>
      </c>
      <c r="G33" s="25">
        <v>29.106527925550225</v>
      </c>
      <c r="H33" s="25">
        <v>10.128285055174571</v>
      </c>
      <c r="I33" s="4"/>
      <c r="J33" s="4"/>
      <c r="K33" s="4"/>
      <c r="L33" s="4"/>
      <c r="M33" s="4"/>
      <c r="N33" s="4"/>
      <c r="O33" s="4"/>
      <c r="P33" s="4"/>
    </row>
    <row r="34" spans="1:16" ht="12.75" customHeight="1">
      <c r="A34" s="1" t="s">
        <v>16</v>
      </c>
      <c r="B34" s="27">
        <v>46</v>
      </c>
      <c r="C34" s="27">
        <v>23</v>
      </c>
      <c r="D34" s="27">
        <v>15</v>
      </c>
      <c r="E34" s="27">
        <v>3</v>
      </c>
      <c r="F34" s="4">
        <v>118.2</v>
      </c>
      <c r="G34" s="4">
        <v>38.5</v>
      </c>
      <c r="H34" s="4">
        <v>7.7</v>
      </c>
      <c r="I34" s="4"/>
      <c r="J34" s="4"/>
      <c r="K34" s="4"/>
      <c r="L34" s="4"/>
      <c r="M34" s="4"/>
      <c r="N34" s="4"/>
      <c r="O34" s="4"/>
      <c r="P34" s="4"/>
    </row>
    <row r="35" spans="1:16" ht="12.75" customHeight="1">
      <c r="A35" s="1" t="s">
        <v>18</v>
      </c>
      <c r="B35" s="27">
        <v>118</v>
      </c>
      <c r="C35" s="27">
        <v>52</v>
      </c>
      <c r="D35" s="27">
        <v>31</v>
      </c>
      <c r="E35" s="27">
        <v>13</v>
      </c>
      <c r="F35" s="4">
        <v>161.5</v>
      </c>
      <c r="G35" s="4">
        <v>42.4</v>
      </c>
      <c r="H35" s="4">
        <v>17.8</v>
      </c>
      <c r="I35" s="4"/>
      <c r="J35" s="4"/>
      <c r="K35" s="4"/>
      <c r="L35" s="4"/>
      <c r="M35" s="4"/>
      <c r="N35" s="4"/>
      <c r="O35" s="4"/>
      <c r="P35" s="4"/>
    </row>
    <row r="36" spans="1:16" ht="12.75" customHeight="1">
      <c r="A36" s="1" t="s">
        <v>57</v>
      </c>
      <c r="B36" s="27">
        <v>69</v>
      </c>
      <c r="C36" s="27">
        <v>37</v>
      </c>
      <c r="D36" s="27">
        <v>6</v>
      </c>
      <c r="E36" s="27">
        <v>4</v>
      </c>
      <c r="F36" s="4">
        <v>128.6</v>
      </c>
      <c r="G36" s="4">
        <v>11.2</v>
      </c>
      <c r="H36" s="4">
        <v>7.5</v>
      </c>
      <c r="I36" s="4"/>
      <c r="J36" s="4"/>
      <c r="K36" s="4"/>
      <c r="L36" s="4"/>
      <c r="M36" s="4"/>
      <c r="N36" s="4"/>
      <c r="O36" s="4"/>
      <c r="P36" s="4"/>
    </row>
    <row r="37" spans="1:16" ht="12.75" customHeight="1">
      <c r="A37" s="1" t="s">
        <v>58</v>
      </c>
      <c r="B37" s="27">
        <v>10</v>
      </c>
      <c r="C37" s="27">
        <v>5</v>
      </c>
      <c r="D37" s="27">
        <v>6</v>
      </c>
      <c r="E37" s="27">
        <v>1</v>
      </c>
      <c r="F37" s="4">
        <v>69.900000000000006</v>
      </c>
      <c r="G37" s="4">
        <v>41.9</v>
      </c>
      <c r="H37" s="4">
        <v>7</v>
      </c>
      <c r="I37" s="4"/>
      <c r="J37" s="4"/>
      <c r="K37" s="4"/>
      <c r="L37" s="4"/>
      <c r="M37" s="4"/>
      <c r="N37" s="4"/>
      <c r="O37" s="4"/>
      <c r="P37" s="4"/>
    </row>
    <row r="38" spans="1:16" ht="12.75" customHeight="1">
      <c r="A38" s="1" t="s">
        <v>59</v>
      </c>
      <c r="B38" s="27">
        <v>579</v>
      </c>
      <c r="C38" s="27">
        <v>260</v>
      </c>
      <c r="D38" s="27">
        <v>155</v>
      </c>
      <c r="E38" s="27">
        <v>46</v>
      </c>
      <c r="F38" s="4">
        <v>132.80000000000001</v>
      </c>
      <c r="G38" s="4">
        <v>35.6</v>
      </c>
      <c r="H38" s="4">
        <v>10.6</v>
      </c>
      <c r="I38" s="4"/>
      <c r="J38" s="4"/>
      <c r="K38" s="4"/>
      <c r="L38" s="4"/>
      <c r="M38" s="4"/>
      <c r="N38" s="4"/>
      <c r="O38" s="4"/>
      <c r="P38" s="4"/>
    </row>
    <row r="39" spans="1:16" ht="12.75" customHeight="1">
      <c r="A39" s="1" t="s">
        <v>17</v>
      </c>
      <c r="B39" s="27">
        <v>277</v>
      </c>
      <c r="C39" s="27">
        <v>130</v>
      </c>
      <c r="D39" s="27">
        <v>73</v>
      </c>
      <c r="E39" s="27">
        <v>34</v>
      </c>
      <c r="F39" s="4">
        <v>149.6</v>
      </c>
      <c r="G39" s="4">
        <v>39.4</v>
      </c>
      <c r="H39" s="4">
        <v>18.399999999999999</v>
      </c>
      <c r="I39" s="4"/>
      <c r="J39" s="4"/>
      <c r="K39" s="4"/>
      <c r="L39" s="4"/>
      <c r="M39" s="4"/>
      <c r="N39" s="4"/>
      <c r="O39" s="4"/>
      <c r="P39" s="4"/>
    </row>
    <row r="40" spans="1:16" ht="12.75" customHeight="1">
      <c r="A40" s="1" t="s">
        <v>19</v>
      </c>
      <c r="B40" s="27">
        <v>238</v>
      </c>
      <c r="C40" s="27">
        <v>127</v>
      </c>
      <c r="D40" s="27">
        <v>56</v>
      </c>
      <c r="E40" s="27">
        <v>18</v>
      </c>
      <c r="F40" s="4">
        <v>110.3</v>
      </c>
      <c r="G40" s="4">
        <v>25.9</v>
      </c>
      <c r="H40" s="4">
        <v>8.3000000000000007</v>
      </c>
      <c r="I40" s="4"/>
      <c r="J40" s="4"/>
      <c r="K40" s="4"/>
      <c r="L40" s="4"/>
      <c r="M40" s="4"/>
      <c r="N40" s="4"/>
      <c r="O40" s="4"/>
      <c r="P40" s="4"/>
    </row>
    <row r="41" spans="1:16" ht="12.75" customHeight="1">
      <c r="B41" s="27"/>
      <c r="C41" s="27"/>
      <c r="D41" s="27"/>
      <c r="E41" s="2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ht="12.75" customHeight="1">
      <c r="A42" s="9" t="s">
        <v>20</v>
      </c>
      <c r="B42" s="26">
        <v>764</v>
      </c>
      <c r="C42" s="26">
        <v>354</v>
      </c>
      <c r="D42" s="26">
        <v>281</v>
      </c>
      <c r="E42" s="26">
        <v>61</v>
      </c>
      <c r="F42" s="25">
        <v>119.3248462755498</v>
      </c>
      <c r="G42" s="25">
        <v>43.88780340763023</v>
      </c>
      <c r="H42" s="25">
        <v>9.5272455795923268</v>
      </c>
      <c r="I42" s="4"/>
      <c r="J42" s="4"/>
      <c r="K42" s="4"/>
      <c r="L42" s="4"/>
      <c r="M42" s="4"/>
      <c r="N42" s="4"/>
      <c r="O42" s="4"/>
      <c r="P42" s="4"/>
    </row>
    <row r="43" spans="1:16" ht="12.75" customHeight="1">
      <c r="A43" s="1" t="s">
        <v>21</v>
      </c>
      <c r="B43" s="27">
        <v>440</v>
      </c>
      <c r="C43" s="27">
        <v>190</v>
      </c>
      <c r="D43" s="27">
        <v>149</v>
      </c>
      <c r="E43" s="27">
        <v>30</v>
      </c>
      <c r="F43" s="4">
        <v>131.5</v>
      </c>
      <c r="G43" s="4">
        <v>44.5</v>
      </c>
      <c r="H43" s="4">
        <v>9</v>
      </c>
      <c r="I43" s="4"/>
      <c r="J43" s="4"/>
      <c r="K43" s="4"/>
      <c r="L43" s="4"/>
      <c r="M43" s="4"/>
      <c r="N43" s="4"/>
      <c r="O43" s="4"/>
      <c r="P43" s="4"/>
    </row>
    <row r="44" spans="1:16" ht="12.75" customHeight="1">
      <c r="A44" s="1" t="s">
        <v>25</v>
      </c>
      <c r="B44" s="27">
        <v>38</v>
      </c>
      <c r="C44" s="27">
        <v>23</v>
      </c>
      <c r="D44" s="27">
        <v>10</v>
      </c>
      <c r="E44" s="27">
        <v>3</v>
      </c>
      <c r="F44" s="4">
        <v>108.7</v>
      </c>
      <c r="G44" s="4">
        <v>28.6</v>
      </c>
      <c r="H44" s="4">
        <v>8.6</v>
      </c>
      <c r="I44" s="4"/>
      <c r="J44" s="4"/>
      <c r="K44" s="4"/>
      <c r="L44" s="4"/>
      <c r="M44" s="4"/>
      <c r="N44" s="4"/>
      <c r="O44" s="4"/>
      <c r="P44" s="4"/>
    </row>
    <row r="45" spans="1:16" ht="12.75" customHeight="1">
      <c r="A45" s="1" t="s">
        <v>24</v>
      </c>
      <c r="B45" s="27">
        <v>105</v>
      </c>
      <c r="C45" s="27">
        <v>60</v>
      </c>
      <c r="D45" s="27">
        <v>48</v>
      </c>
      <c r="E45" s="27">
        <v>10</v>
      </c>
      <c r="F45" s="4">
        <v>89.4</v>
      </c>
      <c r="G45" s="4">
        <v>40.9</v>
      </c>
      <c r="H45" s="4">
        <v>8.5</v>
      </c>
      <c r="I45" s="4"/>
      <c r="J45" s="4"/>
      <c r="K45" s="4"/>
      <c r="L45" s="4"/>
      <c r="M45" s="4"/>
      <c r="N45" s="4"/>
      <c r="O45" s="4"/>
      <c r="P45" s="4"/>
    </row>
    <row r="46" spans="1:16" ht="12.75" customHeight="1">
      <c r="A46" s="1" t="s">
        <v>23</v>
      </c>
      <c r="B46" s="27">
        <v>27</v>
      </c>
      <c r="C46" s="27">
        <v>17</v>
      </c>
      <c r="D46" s="27">
        <v>12</v>
      </c>
      <c r="E46" s="27">
        <v>2</v>
      </c>
      <c r="F46" s="4">
        <v>87.6</v>
      </c>
      <c r="G46" s="4">
        <v>38.9</v>
      </c>
      <c r="H46" s="4">
        <v>6.5</v>
      </c>
      <c r="I46" s="4"/>
      <c r="J46" s="4"/>
      <c r="K46" s="4"/>
      <c r="L46" s="4"/>
      <c r="M46" s="4"/>
      <c r="N46" s="4"/>
      <c r="O46" s="4"/>
      <c r="P46" s="4"/>
    </row>
    <row r="47" spans="1:16" ht="12.75" customHeight="1">
      <c r="A47" s="1" t="s">
        <v>22</v>
      </c>
      <c r="B47" s="27">
        <v>29</v>
      </c>
      <c r="C47" s="27">
        <v>18</v>
      </c>
      <c r="D47" s="27">
        <v>13</v>
      </c>
      <c r="E47" s="27">
        <v>2</v>
      </c>
      <c r="F47" s="4">
        <v>84.3</v>
      </c>
      <c r="G47" s="4">
        <v>37.799999999999997</v>
      </c>
      <c r="H47" s="4">
        <v>5.8</v>
      </c>
      <c r="I47" s="4"/>
      <c r="J47" s="4"/>
      <c r="K47" s="4"/>
      <c r="L47" s="4"/>
      <c r="M47" s="4"/>
      <c r="N47" s="4"/>
      <c r="O47" s="4"/>
      <c r="P47" s="4"/>
    </row>
    <row r="48" spans="1:16" ht="12.75" customHeight="1">
      <c r="A48" s="1" t="s">
        <v>26</v>
      </c>
      <c r="B48" s="27">
        <v>125</v>
      </c>
      <c r="C48" s="27">
        <v>46</v>
      </c>
      <c r="D48" s="27">
        <v>49</v>
      </c>
      <c r="E48" s="27">
        <v>14</v>
      </c>
      <c r="F48" s="4">
        <v>141.69999999999999</v>
      </c>
      <c r="G48" s="4">
        <v>55.6</v>
      </c>
      <c r="H48" s="4">
        <v>15.9</v>
      </c>
      <c r="I48" s="4"/>
      <c r="J48" s="4"/>
      <c r="K48" s="4"/>
      <c r="L48" s="4"/>
      <c r="M48" s="4"/>
      <c r="N48" s="4"/>
      <c r="O48" s="4"/>
      <c r="P48" s="4"/>
    </row>
    <row r="49" spans="1:16" ht="12.75" customHeight="1">
      <c r="B49" s="27"/>
      <c r="C49" s="27"/>
      <c r="D49" s="27"/>
      <c r="E49" s="2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2.75" customHeight="1">
      <c r="A50" s="9" t="s">
        <v>42</v>
      </c>
      <c r="B50" s="26">
        <v>429</v>
      </c>
      <c r="C50" s="26">
        <v>163</v>
      </c>
      <c r="D50" s="26">
        <v>155</v>
      </c>
      <c r="E50" s="26">
        <v>159</v>
      </c>
      <c r="F50" s="25">
        <v>145.80000000000001</v>
      </c>
      <c r="G50" s="25">
        <v>52.7</v>
      </c>
      <c r="H50" s="25">
        <v>54</v>
      </c>
      <c r="I50" s="4"/>
      <c r="J50" s="4"/>
      <c r="K50" s="4"/>
      <c r="L50" s="4"/>
      <c r="M50" s="4"/>
      <c r="N50" s="4"/>
      <c r="O50" s="4"/>
      <c r="P50" s="4"/>
    </row>
    <row r="51" spans="1:16" ht="3.75" customHeight="1">
      <c r="A51" s="15"/>
      <c r="B51" s="17"/>
      <c r="C51" s="17"/>
      <c r="D51" s="17"/>
      <c r="E51" s="17"/>
      <c r="F51" s="17"/>
      <c r="G51" s="17"/>
      <c r="H51" s="17"/>
      <c r="I51" s="4"/>
      <c r="J51" s="4"/>
      <c r="K51" s="4"/>
      <c r="L51" s="4"/>
      <c r="M51" s="4"/>
      <c r="N51" s="4"/>
      <c r="O51" s="4"/>
      <c r="P51" s="4"/>
    </row>
    <row r="52" spans="1:16" ht="12.75" customHeight="1">
      <c r="A52" s="2" t="s">
        <v>65</v>
      </c>
      <c r="C52" s="1"/>
      <c r="H52" s="1"/>
      <c r="I52" s="4"/>
      <c r="J52" s="4"/>
      <c r="K52" s="4"/>
      <c r="L52" s="4"/>
      <c r="M52" s="4"/>
      <c r="N52" s="4"/>
      <c r="O52" s="4"/>
      <c r="P52" s="4"/>
    </row>
    <row r="53" spans="1:16" ht="12.75" customHeight="1">
      <c r="A53" s="28" t="s">
        <v>66</v>
      </c>
      <c r="C53" s="1"/>
      <c r="H53" s="1"/>
      <c r="I53" s="4"/>
      <c r="J53" s="4"/>
      <c r="K53" s="4"/>
      <c r="L53" s="4"/>
      <c r="M53" s="4"/>
      <c r="N53" s="4"/>
      <c r="O53" s="4"/>
      <c r="P53" s="4"/>
    </row>
    <row r="54" spans="1:16" ht="12.75" customHeight="1">
      <c r="A54" s="28" t="s">
        <v>29</v>
      </c>
      <c r="C54" s="1"/>
      <c r="H54" s="1"/>
      <c r="I54" s="4"/>
      <c r="J54" s="4"/>
      <c r="K54" s="4"/>
      <c r="L54" s="4"/>
      <c r="M54" s="4"/>
      <c r="N54" s="4"/>
      <c r="O54" s="4"/>
      <c r="P54" s="4"/>
    </row>
    <row r="55" spans="1:16" ht="12.75" customHeight="1">
      <c r="A55" s="2" t="s">
        <v>43</v>
      </c>
      <c r="C55" s="1"/>
      <c r="H55" s="1"/>
      <c r="I55" s="4"/>
      <c r="J55" s="4"/>
      <c r="K55" s="4"/>
      <c r="L55" s="4"/>
      <c r="M55" s="4"/>
      <c r="N55" s="4"/>
      <c r="O55" s="4"/>
      <c r="P55" s="4"/>
    </row>
    <row r="56" spans="1:16" ht="12.75" customHeight="1">
      <c r="A56" s="2" t="s">
        <v>64</v>
      </c>
      <c r="C56" s="1"/>
      <c r="H56" s="1"/>
      <c r="I56" s="4"/>
      <c r="J56" s="4"/>
      <c r="K56" s="4"/>
      <c r="L56" s="4"/>
      <c r="M56" s="4"/>
      <c r="N56" s="4"/>
      <c r="O56" s="4"/>
      <c r="P56" s="4"/>
    </row>
    <row r="57" spans="1:16" ht="12.75" customHeight="1">
      <c r="A57" s="28" t="s">
        <v>28</v>
      </c>
      <c r="C57" s="1"/>
      <c r="H57" s="1"/>
      <c r="I57" s="4"/>
      <c r="J57" s="4"/>
      <c r="K57" s="4"/>
      <c r="L57" s="4"/>
      <c r="M57" s="4"/>
      <c r="N57" s="4"/>
      <c r="O57" s="4"/>
      <c r="P57" s="4"/>
    </row>
    <row r="58" spans="1:16" ht="12.75" customHeight="1">
      <c r="A58" s="2" t="s">
        <v>44</v>
      </c>
      <c r="C58" s="1"/>
      <c r="H58" s="1"/>
      <c r="I58" s="4"/>
      <c r="J58" s="4"/>
      <c r="K58" s="4"/>
      <c r="L58" s="4"/>
      <c r="M58" s="4"/>
      <c r="N58" s="4"/>
      <c r="O58" s="4"/>
      <c r="P58" s="4"/>
    </row>
    <row r="59" spans="1:16" ht="12.75" customHeight="1">
      <c r="A59" s="2" t="s">
        <v>49</v>
      </c>
      <c r="C59" s="1"/>
      <c r="H59" s="1"/>
      <c r="I59" s="4"/>
      <c r="J59" s="4"/>
      <c r="K59" s="4"/>
      <c r="L59" s="4"/>
      <c r="M59" s="4"/>
      <c r="N59" s="4"/>
      <c r="O59" s="4"/>
      <c r="P59" s="4"/>
    </row>
    <row r="60" spans="1:16" ht="12.75" customHeight="1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ht="12.75" customHeight="1">
      <c r="A61" s="2" t="s">
        <v>56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ht="12.75" customHeight="1">
      <c r="A62" s="1" t="s">
        <v>63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ht="12.75" customHeight="1">
      <c r="A63" s="30" t="s">
        <v>74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ht="12.75" customHeight="1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2:16" ht="12.75" customHeight="1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2:16" ht="12.7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2:16" ht="12.7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2:16" ht="12.7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2:16" ht="12.75" customHeight="1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2:16" ht="12.75" customHeight="1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2:16" ht="12.75" customHeight="1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2:16" ht="12.75" customHeight="1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2:16" ht="12.75" customHeight="1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2:16" ht="12.75" customHeight="1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2:16" ht="12.75" customHeight="1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2:16" ht="12.75" customHeight="1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2:16" ht="12.75" customHeight="1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2:16" ht="12.75" customHeight="1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2:16" ht="12.75" customHeight="1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2:16" ht="12.75" customHeight="1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2:16" ht="12.75" customHeight="1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2:16" ht="12.75" customHeight="1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2:16" ht="12.75" customHeight="1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2:16" ht="12.75" customHeight="1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2:16" ht="12.75" customHeight="1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2:16" ht="12.75" customHeight="1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2:16" ht="12.75" customHeight="1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2:16" ht="12.75" customHeight="1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2:16" ht="12.75" customHeight="1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2:16" ht="12.75" customHeight="1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90"/>
  <sheetViews>
    <sheetView workbookViewId="0">
      <pane xSplit="1" ySplit="10" topLeftCell="B11" activePane="bottomRight" state="frozen"/>
      <selection pane="topRight"/>
      <selection pane="bottomLeft"/>
      <selection pane="bottomRight" activeCell="A5" sqref="A5"/>
    </sheetView>
  </sheetViews>
  <sheetFormatPr baseColWidth="10" defaultColWidth="11.5" defaultRowHeight="12.75" customHeight="1" x14ac:dyDescent="0"/>
  <cols>
    <col min="1" max="1" width="21.83203125" style="1" customWidth="1"/>
    <col min="2" max="2" width="9.83203125" style="2" customWidth="1"/>
    <col min="3" max="3" width="9.5" style="2" customWidth="1"/>
    <col min="4" max="4" width="10.83203125" style="2" customWidth="1"/>
    <col min="5" max="5" width="11.5" style="2" customWidth="1"/>
    <col min="6" max="8" width="9" style="2" customWidth="1"/>
    <col min="9" max="16384" width="11.5" style="1"/>
  </cols>
  <sheetData>
    <row r="1" spans="1:16" s="5" customFormat="1" ht="12.75" customHeight="1">
      <c r="A1" s="7" t="s">
        <v>62</v>
      </c>
      <c r="B1" s="6"/>
      <c r="C1" s="6"/>
      <c r="D1" s="6"/>
      <c r="E1" s="6"/>
      <c r="H1" s="8" t="s">
        <v>80</v>
      </c>
    </row>
    <row r="2" spans="1:16" s="5" customFormat="1" ht="12.75" customHeight="1">
      <c r="A2" s="6">
        <v>1992</v>
      </c>
      <c r="B2" s="6"/>
      <c r="C2" s="6"/>
      <c r="D2" s="6"/>
      <c r="E2" s="6"/>
      <c r="H2" s="6"/>
    </row>
    <row r="3" spans="1:16" s="5" customFormat="1" ht="3.75" customHeight="1">
      <c r="A3" s="12"/>
      <c r="B3" s="13"/>
      <c r="C3" s="13"/>
      <c r="D3" s="13"/>
      <c r="E3" s="13"/>
      <c r="F3" s="13"/>
      <c r="G3" s="13"/>
      <c r="H3" s="13"/>
    </row>
    <row r="4" spans="1:16" ht="3.75" customHeight="1">
      <c r="A4" s="2"/>
      <c r="B4" s="22"/>
      <c r="D4" s="22"/>
      <c r="E4" s="22"/>
      <c r="F4" s="22"/>
    </row>
    <row r="5" spans="1:16" ht="12.75" customHeight="1">
      <c r="A5" s="1" t="s">
        <v>70</v>
      </c>
      <c r="B5" s="23" t="s">
        <v>31</v>
      </c>
      <c r="D5" s="23" t="s">
        <v>32</v>
      </c>
      <c r="E5" s="23" t="s">
        <v>33</v>
      </c>
      <c r="F5" s="23" t="s">
        <v>34</v>
      </c>
    </row>
    <row r="6" spans="1:16" ht="3.75" customHeight="1">
      <c r="B6" s="24"/>
      <c r="C6" s="14"/>
      <c r="D6" s="23"/>
      <c r="E6" s="18"/>
      <c r="F6" s="24"/>
      <c r="G6" s="14"/>
      <c r="H6" s="14"/>
    </row>
    <row r="7" spans="1:16" ht="12.75" customHeight="1">
      <c r="B7" s="18" t="s">
        <v>0</v>
      </c>
      <c r="C7" s="18" t="s">
        <v>30</v>
      </c>
      <c r="D7" s="18"/>
      <c r="E7" s="18"/>
      <c r="F7" s="18" t="s">
        <v>3</v>
      </c>
      <c r="G7" s="18" t="s">
        <v>4</v>
      </c>
      <c r="H7" s="2" t="s">
        <v>5</v>
      </c>
    </row>
    <row r="8" spans="1:16" ht="12.75" customHeight="1">
      <c r="B8" s="18" t="s">
        <v>1</v>
      </c>
      <c r="C8" s="19" t="s">
        <v>2</v>
      </c>
      <c r="D8" s="18"/>
      <c r="E8" s="18"/>
      <c r="F8" s="18" t="s">
        <v>54</v>
      </c>
      <c r="G8" s="18"/>
    </row>
    <row r="9" spans="1:16" ht="12.75" customHeight="1">
      <c r="B9" s="18"/>
      <c r="C9" s="18" t="s">
        <v>35</v>
      </c>
      <c r="D9" s="18"/>
      <c r="E9" s="18"/>
      <c r="F9" s="18" t="s">
        <v>55</v>
      </c>
      <c r="G9" s="18"/>
    </row>
    <row r="10" spans="1:16" ht="3.75" customHeight="1">
      <c r="A10" s="15"/>
      <c r="B10" s="20"/>
      <c r="C10" s="20"/>
      <c r="D10" s="21"/>
      <c r="E10" s="21"/>
      <c r="F10" s="21"/>
      <c r="G10" s="21"/>
      <c r="H10" s="16"/>
    </row>
    <row r="11" spans="1:16" ht="3.75" customHeight="1">
      <c r="D11" s="3"/>
      <c r="E11" s="3"/>
      <c r="F11" s="3"/>
      <c r="G11" s="3"/>
      <c r="H11" s="3"/>
    </row>
    <row r="12" spans="1:16" ht="12.75" customHeight="1">
      <c r="A12" s="9" t="s">
        <v>27</v>
      </c>
      <c r="B12" s="26">
        <v>11120</v>
      </c>
      <c r="C12" s="26">
        <v>4030</v>
      </c>
      <c r="D12" s="26">
        <v>3368</v>
      </c>
      <c r="E12" s="26">
        <v>1562</v>
      </c>
      <c r="F12" s="25">
        <v>160.19999999999999</v>
      </c>
      <c r="G12" s="25">
        <v>48.5</v>
      </c>
      <c r="H12" s="25">
        <v>22.5</v>
      </c>
      <c r="I12" s="4"/>
      <c r="J12" s="4"/>
      <c r="K12" s="4"/>
      <c r="L12" s="4"/>
      <c r="M12" s="4"/>
      <c r="N12" s="4"/>
      <c r="O12" s="4"/>
      <c r="P12" s="4"/>
    </row>
    <row r="13" spans="1:16" ht="12.75" customHeight="1">
      <c r="A13" s="10"/>
      <c r="B13" s="27"/>
      <c r="C13" s="27"/>
      <c r="D13" s="27"/>
      <c r="E13" s="2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ht="12.75" customHeight="1">
      <c r="A14" s="9" t="s">
        <v>36</v>
      </c>
      <c r="B14" s="26">
        <v>2487</v>
      </c>
      <c r="C14" s="26">
        <v>747</v>
      </c>
      <c r="D14" s="26">
        <v>689</v>
      </c>
      <c r="E14" s="26">
        <v>490</v>
      </c>
      <c r="F14" s="25">
        <v>198.55653312469065</v>
      </c>
      <c r="G14" s="25">
        <v>55.008223290274167</v>
      </c>
      <c r="H14" s="25">
        <v>39.120507129512831</v>
      </c>
      <c r="I14" s="4"/>
      <c r="J14" s="4"/>
      <c r="K14" s="4"/>
      <c r="L14" s="4"/>
      <c r="M14" s="4"/>
      <c r="N14" s="4"/>
      <c r="O14" s="4"/>
      <c r="P14" s="4"/>
    </row>
    <row r="15" spans="1:16" ht="12.75" customHeight="1">
      <c r="A15" s="1" t="s">
        <v>39</v>
      </c>
      <c r="B15" s="27">
        <v>1149</v>
      </c>
      <c r="C15" s="27">
        <v>427</v>
      </c>
      <c r="D15" s="27">
        <v>333</v>
      </c>
      <c r="E15" s="27">
        <v>224</v>
      </c>
      <c r="F15" s="4">
        <v>189.7</v>
      </c>
      <c r="G15" s="4">
        <v>55</v>
      </c>
      <c r="H15" s="4">
        <v>37</v>
      </c>
      <c r="I15" s="4"/>
      <c r="J15" s="4"/>
      <c r="K15" s="4"/>
      <c r="L15" s="4"/>
      <c r="M15" s="4"/>
      <c r="N15" s="4"/>
      <c r="O15" s="4"/>
      <c r="P15" s="4"/>
    </row>
    <row r="16" spans="1:16" ht="12.75" customHeight="1">
      <c r="A16" s="1" t="s">
        <v>38</v>
      </c>
      <c r="B16" s="27">
        <v>368</v>
      </c>
      <c r="C16" s="27">
        <v>144</v>
      </c>
      <c r="D16" s="27">
        <v>99</v>
      </c>
      <c r="E16" s="27">
        <v>96</v>
      </c>
      <c r="F16" s="4">
        <v>141.69999999999999</v>
      </c>
      <c r="G16" s="4">
        <v>38.1</v>
      </c>
      <c r="H16" s="4">
        <v>37</v>
      </c>
      <c r="I16" s="4"/>
      <c r="J16" s="4"/>
      <c r="K16" s="4"/>
      <c r="L16" s="4"/>
      <c r="M16" s="4"/>
      <c r="N16" s="4"/>
      <c r="O16" s="4"/>
      <c r="P16" s="4"/>
    </row>
    <row r="17" spans="1:16" ht="12.75" customHeight="1">
      <c r="A17" s="1" t="s">
        <v>37</v>
      </c>
      <c r="B17" s="27">
        <v>970</v>
      </c>
      <c r="C17" s="27">
        <v>176</v>
      </c>
      <c r="D17" s="27">
        <v>257</v>
      </c>
      <c r="E17" s="27">
        <v>170</v>
      </c>
      <c r="F17" s="4">
        <v>250.5</v>
      </c>
      <c r="G17" s="4">
        <v>66.400000000000006</v>
      </c>
      <c r="H17" s="4">
        <v>43.9</v>
      </c>
      <c r="I17" s="4"/>
      <c r="J17" s="4"/>
      <c r="K17" s="4"/>
      <c r="L17" s="4"/>
      <c r="M17" s="4"/>
      <c r="N17" s="4"/>
      <c r="O17" s="4"/>
      <c r="P17" s="4"/>
    </row>
    <row r="18" spans="1:16" ht="12.75" customHeight="1">
      <c r="B18" s="27"/>
      <c r="C18" s="27"/>
      <c r="D18" s="27"/>
      <c r="E18" s="2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ht="12.75" customHeight="1">
      <c r="A19" s="9" t="s">
        <v>6</v>
      </c>
      <c r="B19" s="26">
        <v>2479</v>
      </c>
      <c r="C19" s="26">
        <v>906</v>
      </c>
      <c r="D19" s="26">
        <v>758</v>
      </c>
      <c r="E19" s="26">
        <v>321</v>
      </c>
      <c r="F19" s="25">
        <v>150.73995745959084</v>
      </c>
      <c r="G19" s="25">
        <v>46.09152390252919</v>
      </c>
      <c r="H19" s="25">
        <v>19.518969884844154</v>
      </c>
      <c r="I19" s="4"/>
      <c r="J19" s="4"/>
      <c r="K19" s="4"/>
      <c r="L19" s="4"/>
      <c r="M19" s="4"/>
      <c r="N19" s="4"/>
      <c r="O19" s="4"/>
      <c r="P19" s="4"/>
    </row>
    <row r="20" spans="1:16" ht="12.75" customHeight="1">
      <c r="A20" s="1" t="s">
        <v>7</v>
      </c>
      <c r="B20" s="27">
        <v>1548</v>
      </c>
      <c r="C20" s="27">
        <v>527</v>
      </c>
      <c r="D20" s="27">
        <v>478</v>
      </c>
      <c r="E20" s="27">
        <v>165</v>
      </c>
      <c r="F20" s="4">
        <v>160.4</v>
      </c>
      <c r="G20" s="4">
        <v>49.5</v>
      </c>
      <c r="H20" s="4">
        <v>17.100000000000001</v>
      </c>
      <c r="I20" s="4"/>
      <c r="J20" s="4"/>
      <c r="K20" s="4"/>
      <c r="L20" s="4"/>
      <c r="M20" s="4"/>
      <c r="N20" s="4"/>
      <c r="O20" s="4"/>
      <c r="P20" s="4"/>
    </row>
    <row r="21" spans="1:16" ht="12.75" customHeight="1">
      <c r="A21" s="1" t="s">
        <v>40</v>
      </c>
      <c r="B21" s="27">
        <v>278</v>
      </c>
      <c r="C21" s="27">
        <v>94</v>
      </c>
      <c r="D21" s="27">
        <v>85</v>
      </c>
      <c r="E21" s="27">
        <v>67</v>
      </c>
      <c r="F21" s="4">
        <v>128.69999999999999</v>
      </c>
      <c r="G21" s="4">
        <v>39.4</v>
      </c>
      <c r="H21" s="4">
        <v>31</v>
      </c>
      <c r="I21" s="4"/>
      <c r="J21" s="4"/>
      <c r="K21" s="4"/>
      <c r="L21" s="4"/>
      <c r="M21" s="4"/>
      <c r="N21" s="4"/>
      <c r="O21" s="4"/>
      <c r="P21" s="4"/>
    </row>
    <row r="22" spans="1:16" ht="12.75" customHeight="1">
      <c r="A22" s="1" t="s">
        <v>9</v>
      </c>
      <c r="B22" s="27">
        <v>309</v>
      </c>
      <c r="C22" s="27">
        <v>147</v>
      </c>
      <c r="D22" s="27">
        <v>97</v>
      </c>
      <c r="E22" s="27">
        <v>23</v>
      </c>
      <c r="F22" s="4">
        <v>132.6</v>
      </c>
      <c r="G22" s="4">
        <v>41.6</v>
      </c>
      <c r="H22" s="4">
        <v>9.9</v>
      </c>
      <c r="I22" s="4"/>
      <c r="J22" s="4"/>
      <c r="K22" s="4"/>
      <c r="L22" s="4"/>
      <c r="M22" s="4"/>
      <c r="N22" s="4"/>
      <c r="O22" s="4"/>
      <c r="P22" s="4"/>
    </row>
    <row r="23" spans="1:16" ht="12.75" customHeight="1">
      <c r="A23" s="1" t="s">
        <v>41</v>
      </c>
      <c r="B23" s="27">
        <v>261</v>
      </c>
      <c r="C23" s="27">
        <v>100</v>
      </c>
      <c r="D23" s="27">
        <v>77</v>
      </c>
      <c r="E23" s="27">
        <v>50</v>
      </c>
      <c r="F23" s="4">
        <v>159.30000000000001</v>
      </c>
      <c r="G23" s="4">
        <v>47</v>
      </c>
      <c r="H23" s="4">
        <v>30.5</v>
      </c>
      <c r="I23" s="4"/>
      <c r="J23" s="4"/>
      <c r="K23" s="4"/>
      <c r="L23" s="4"/>
      <c r="M23" s="4"/>
      <c r="N23" s="4"/>
      <c r="O23" s="4"/>
      <c r="P23" s="4"/>
    </row>
    <row r="24" spans="1:16" ht="12.75" customHeight="1">
      <c r="A24" s="11" t="s">
        <v>8</v>
      </c>
      <c r="B24" s="27">
        <v>83</v>
      </c>
      <c r="C24" s="27">
        <v>38</v>
      </c>
      <c r="D24" s="27">
        <v>21</v>
      </c>
      <c r="E24" s="27">
        <v>16</v>
      </c>
      <c r="F24" s="4">
        <v>124.3</v>
      </c>
      <c r="G24" s="4">
        <v>31.4</v>
      </c>
      <c r="H24" s="4">
        <v>24</v>
      </c>
      <c r="I24" s="4"/>
      <c r="J24" s="4"/>
      <c r="K24" s="4"/>
      <c r="L24" s="4"/>
      <c r="M24" s="4"/>
      <c r="N24" s="4"/>
      <c r="O24" s="4"/>
      <c r="P24" s="4"/>
    </row>
    <row r="25" spans="1:16" ht="12.75" customHeight="1">
      <c r="B25" s="27"/>
      <c r="C25" s="27"/>
      <c r="D25" s="27"/>
      <c r="E25" s="2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2.75" customHeight="1">
      <c r="A26" s="9" t="s">
        <v>10</v>
      </c>
      <c r="B26" s="26">
        <v>1591</v>
      </c>
      <c r="C26" s="26">
        <v>522</v>
      </c>
      <c r="D26" s="26">
        <v>467</v>
      </c>
      <c r="E26" s="26">
        <v>199</v>
      </c>
      <c r="F26" s="25">
        <v>168.87104769041511</v>
      </c>
      <c r="G26" s="25">
        <v>49.56805736733115</v>
      </c>
      <c r="H26" s="25">
        <v>21.12214864261006</v>
      </c>
      <c r="I26" s="4"/>
      <c r="J26" s="4"/>
      <c r="K26" s="4"/>
      <c r="L26" s="4"/>
      <c r="M26" s="4"/>
      <c r="N26" s="4"/>
      <c r="O26" s="4"/>
      <c r="P26" s="4"/>
    </row>
    <row r="27" spans="1:16" ht="12.75" customHeight="1">
      <c r="A27" s="1" t="s">
        <v>13</v>
      </c>
      <c r="B27" s="27">
        <v>598</v>
      </c>
      <c r="C27" s="27">
        <v>99</v>
      </c>
      <c r="D27" s="27">
        <v>154</v>
      </c>
      <c r="E27" s="27">
        <v>68</v>
      </c>
      <c r="F27" s="4">
        <v>298.3</v>
      </c>
      <c r="G27" s="4">
        <v>76.8</v>
      </c>
      <c r="H27" s="4">
        <v>33.9</v>
      </c>
      <c r="I27" s="4"/>
      <c r="J27" s="4"/>
      <c r="K27" s="4"/>
      <c r="L27" s="4"/>
      <c r="M27" s="4"/>
      <c r="N27" s="4"/>
      <c r="O27" s="4"/>
      <c r="P27" s="4"/>
    </row>
    <row r="28" spans="1:16" ht="12.75" customHeight="1">
      <c r="A28" s="1" t="s">
        <v>12</v>
      </c>
      <c r="B28" s="27">
        <v>372</v>
      </c>
      <c r="C28" s="27">
        <v>158</v>
      </c>
      <c r="D28" s="27">
        <v>112</v>
      </c>
      <c r="E28" s="27">
        <v>34</v>
      </c>
      <c r="F28" s="4">
        <v>160.6</v>
      </c>
      <c r="G28" s="4">
        <v>48.3</v>
      </c>
      <c r="H28" s="4">
        <v>14.7</v>
      </c>
      <c r="I28" s="4"/>
      <c r="J28" s="4"/>
      <c r="K28" s="4"/>
      <c r="L28" s="4"/>
      <c r="M28" s="4"/>
      <c r="N28" s="4"/>
      <c r="O28" s="4"/>
      <c r="P28" s="4"/>
    </row>
    <row r="29" spans="1:16" ht="12.75" customHeight="1">
      <c r="A29" s="1" t="s">
        <v>11</v>
      </c>
      <c r="B29" s="27">
        <v>621</v>
      </c>
      <c r="C29" s="27">
        <v>265</v>
      </c>
      <c r="D29" s="27">
        <v>201</v>
      </c>
      <c r="E29" s="27">
        <v>97</v>
      </c>
      <c r="F29" s="4">
        <v>121.8</v>
      </c>
      <c r="G29" s="4">
        <v>39.4</v>
      </c>
      <c r="H29" s="4">
        <v>19</v>
      </c>
      <c r="I29" s="4"/>
      <c r="J29" s="4"/>
      <c r="K29" s="4"/>
      <c r="L29" s="4"/>
      <c r="M29" s="4"/>
      <c r="N29" s="4"/>
      <c r="O29" s="4"/>
      <c r="P29" s="4"/>
    </row>
    <row r="30" spans="1:16" ht="12.75" customHeight="1">
      <c r="B30" s="27"/>
      <c r="C30" s="27"/>
      <c r="D30" s="27"/>
      <c r="E30" s="2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ht="12.75" customHeight="1">
      <c r="A31" s="9" t="s">
        <v>14</v>
      </c>
      <c r="B31" s="26">
        <v>2126</v>
      </c>
      <c r="C31" s="26">
        <v>745</v>
      </c>
      <c r="D31" s="26">
        <v>671</v>
      </c>
      <c r="E31" s="26">
        <v>210</v>
      </c>
      <c r="F31" s="25">
        <v>191</v>
      </c>
      <c r="G31" s="25">
        <v>57.1</v>
      </c>
      <c r="H31" s="25">
        <v>17.899999999999999</v>
      </c>
      <c r="I31" s="4"/>
      <c r="J31" s="4"/>
      <c r="K31" s="4"/>
      <c r="L31" s="4"/>
      <c r="M31" s="4"/>
      <c r="N31" s="4"/>
      <c r="O31" s="4"/>
      <c r="P31" s="4"/>
    </row>
    <row r="32" spans="1:16" ht="12.75" customHeight="1">
      <c r="B32" s="27"/>
      <c r="C32" s="27"/>
      <c r="D32" s="27"/>
      <c r="E32" s="2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ht="12.75" customHeight="1">
      <c r="A33" s="9" t="s">
        <v>15</v>
      </c>
      <c r="B33" s="26">
        <v>1142</v>
      </c>
      <c r="C33" s="26">
        <v>542</v>
      </c>
      <c r="D33" s="26">
        <v>304</v>
      </c>
      <c r="E33" s="26">
        <v>103</v>
      </c>
      <c r="F33" s="25">
        <v>113.34672584781762</v>
      </c>
      <c r="G33" s="25">
        <v>30.172858719559159</v>
      </c>
      <c r="H33" s="25">
        <v>10.223040947745373</v>
      </c>
      <c r="I33" s="4"/>
      <c r="J33" s="4"/>
      <c r="K33" s="4"/>
      <c r="L33" s="4"/>
      <c r="M33" s="4"/>
      <c r="N33" s="4"/>
      <c r="O33" s="4"/>
      <c r="P33" s="4"/>
    </row>
    <row r="34" spans="1:16" ht="12.75" customHeight="1">
      <c r="A34" s="1" t="s">
        <v>16</v>
      </c>
      <c r="B34" s="27">
        <v>45</v>
      </c>
      <c r="C34" s="27">
        <v>24</v>
      </c>
      <c r="D34" s="27">
        <v>14</v>
      </c>
      <c r="E34" s="27">
        <v>3</v>
      </c>
      <c r="F34" s="4">
        <v>115.9</v>
      </c>
      <c r="G34" s="4">
        <v>36.1</v>
      </c>
      <c r="H34" s="4">
        <v>7.7</v>
      </c>
      <c r="I34" s="4"/>
      <c r="J34" s="4"/>
      <c r="K34" s="4"/>
      <c r="L34" s="4"/>
      <c r="M34" s="4"/>
      <c r="N34" s="4"/>
      <c r="O34" s="4"/>
      <c r="P34" s="4"/>
    </row>
    <row r="35" spans="1:16" ht="12.75" customHeight="1">
      <c r="A35" s="1" t="s">
        <v>18</v>
      </c>
      <c r="B35" s="27">
        <v>110</v>
      </c>
      <c r="C35" s="27">
        <v>51</v>
      </c>
      <c r="D35" s="27">
        <v>31</v>
      </c>
      <c r="E35" s="27">
        <v>13</v>
      </c>
      <c r="F35" s="4">
        <v>151.5</v>
      </c>
      <c r="G35" s="4">
        <v>42.7</v>
      </c>
      <c r="H35" s="4">
        <v>17.899999999999999</v>
      </c>
      <c r="I35" s="4"/>
      <c r="J35" s="4"/>
      <c r="K35" s="4"/>
      <c r="L35" s="4"/>
      <c r="M35" s="4"/>
      <c r="N35" s="4"/>
      <c r="O35" s="4"/>
      <c r="P35" s="4"/>
    </row>
    <row r="36" spans="1:16" ht="12.75" customHeight="1">
      <c r="A36" s="1" t="s">
        <v>57</v>
      </c>
      <c r="B36" s="27">
        <v>68</v>
      </c>
      <c r="C36" s="27">
        <v>36</v>
      </c>
      <c r="D36" s="27">
        <v>7</v>
      </c>
      <c r="E36" s="27">
        <v>4</v>
      </c>
      <c r="F36" s="4">
        <v>128.19999999999999</v>
      </c>
      <c r="G36" s="4">
        <v>13.2</v>
      </c>
      <c r="H36" s="4">
        <v>7.5</v>
      </c>
      <c r="I36" s="4"/>
      <c r="J36" s="4"/>
      <c r="K36" s="4"/>
      <c r="L36" s="4"/>
      <c r="M36" s="4"/>
      <c r="N36" s="4"/>
      <c r="O36" s="4"/>
      <c r="P36" s="4"/>
    </row>
    <row r="37" spans="1:16" ht="12.75" customHeight="1">
      <c r="A37" s="1" t="s">
        <v>58</v>
      </c>
      <c r="B37" s="27">
        <v>10</v>
      </c>
      <c r="C37" s="27">
        <v>5</v>
      </c>
      <c r="D37" s="27">
        <v>6</v>
      </c>
      <c r="E37" s="27">
        <v>1</v>
      </c>
      <c r="F37" s="4">
        <v>70.7</v>
      </c>
      <c r="G37" s="4">
        <v>42.4</v>
      </c>
      <c r="H37" s="4">
        <v>7.1</v>
      </c>
      <c r="I37" s="4"/>
      <c r="J37" s="4"/>
      <c r="K37" s="4"/>
      <c r="L37" s="4"/>
      <c r="M37" s="4"/>
      <c r="N37" s="4"/>
      <c r="O37" s="4"/>
      <c r="P37" s="4"/>
    </row>
    <row r="38" spans="1:16" ht="12.75" customHeight="1">
      <c r="A38" s="1" t="s">
        <v>59</v>
      </c>
      <c r="B38" s="27">
        <v>562</v>
      </c>
      <c r="C38" s="27">
        <v>251</v>
      </c>
      <c r="D38" s="27">
        <v>157</v>
      </c>
      <c r="E38" s="27">
        <v>47</v>
      </c>
      <c r="F38" s="4">
        <v>129.80000000000001</v>
      </c>
      <c r="G38" s="4">
        <v>36.299999999999997</v>
      </c>
      <c r="H38" s="4">
        <v>10.9</v>
      </c>
      <c r="I38" s="4"/>
      <c r="J38" s="4"/>
      <c r="K38" s="4"/>
      <c r="L38" s="4"/>
      <c r="M38" s="4"/>
      <c r="N38" s="4"/>
      <c r="O38" s="4"/>
      <c r="P38" s="4"/>
    </row>
    <row r="39" spans="1:16" ht="12.75" customHeight="1">
      <c r="A39" s="1" t="s">
        <v>17</v>
      </c>
      <c r="B39" s="27">
        <v>268</v>
      </c>
      <c r="C39" s="27">
        <v>127</v>
      </c>
      <c r="D39" s="27">
        <v>74</v>
      </c>
      <c r="E39" s="27">
        <v>34</v>
      </c>
      <c r="F39" s="4">
        <v>146.4</v>
      </c>
      <c r="G39" s="4">
        <v>40.4</v>
      </c>
      <c r="H39" s="4">
        <v>18.600000000000001</v>
      </c>
      <c r="I39" s="4"/>
      <c r="J39" s="4"/>
      <c r="K39" s="4"/>
      <c r="L39" s="4"/>
      <c r="M39" s="4"/>
      <c r="N39" s="4"/>
      <c r="O39" s="4"/>
      <c r="P39" s="4"/>
    </row>
    <row r="40" spans="1:16" ht="12.75" customHeight="1">
      <c r="A40" s="1" t="s">
        <v>19</v>
      </c>
      <c r="B40" s="27">
        <v>234</v>
      </c>
      <c r="C40" s="27">
        <v>123</v>
      </c>
      <c r="D40" s="27">
        <v>60</v>
      </c>
      <c r="E40" s="27">
        <v>17</v>
      </c>
      <c r="F40" s="4">
        <v>109.9</v>
      </c>
      <c r="G40" s="4">
        <v>28.2</v>
      </c>
      <c r="H40" s="4">
        <v>8</v>
      </c>
      <c r="I40" s="4"/>
      <c r="J40" s="4"/>
      <c r="K40" s="4"/>
      <c r="L40" s="4"/>
      <c r="M40" s="4"/>
      <c r="N40" s="4"/>
      <c r="O40" s="4"/>
      <c r="P40" s="4"/>
    </row>
    <row r="41" spans="1:16" ht="12.75" customHeight="1">
      <c r="B41" s="27"/>
      <c r="C41" s="27"/>
      <c r="D41" s="27"/>
      <c r="E41" s="2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ht="12.75" customHeight="1">
      <c r="A42" s="9" t="s">
        <v>20</v>
      </c>
      <c r="B42" s="26">
        <v>724</v>
      </c>
      <c r="C42" s="26">
        <v>337</v>
      </c>
      <c r="D42" s="26">
        <v>280</v>
      </c>
      <c r="E42" s="26">
        <v>63</v>
      </c>
      <c r="F42" s="25">
        <v>114.48414141637755</v>
      </c>
      <c r="G42" s="25">
        <v>44.275634801913966</v>
      </c>
      <c r="H42" s="25">
        <v>9.9620178304306428</v>
      </c>
      <c r="I42" s="4"/>
      <c r="J42" s="4"/>
      <c r="K42" s="4"/>
      <c r="L42" s="4"/>
      <c r="M42" s="4"/>
      <c r="N42" s="4"/>
      <c r="O42" s="4"/>
      <c r="P42" s="4"/>
    </row>
    <row r="43" spans="1:16" ht="12.75" customHeight="1">
      <c r="A43" s="1" t="s">
        <v>21</v>
      </c>
      <c r="B43" s="27">
        <v>406</v>
      </c>
      <c r="C43" s="27">
        <v>177</v>
      </c>
      <c r="D43" s="27">
        <v>150</v>
      </c>
      <c r="E43" s="27">
        <v>31</v>
      </c>
      <c r="F43" s="4">
        <v>122.7</v>
      </c>
      <c r="G43" s="4">
        <v>45.3</v>
      </c>
      <c r="H43" s="4">
        <v>9.4</v>
      </c>
      <c r="I43" s="4"/>
      <c r="J43" s="4"/>
      <c r="K43" s="4"/>
      <c r="L43" s="4"/>
      <c r="M43" s="4"/>
      <c r="N43" s="4"/>
      <c r="O43" s="4"/>
      <c r="P43" s="4"/>
    </row>
    <row r="44" spans="1:16" ht="12.75" customHeight="1">
      <c r="A44" s="1" t="s">
        <v>25</v>
      </c>
      <c r="B44" s="27">
        <v>37</v>
      </c>
      <c r="C44" s="27">
        <v>23</v>
      </c>
      <c r="D44" s="27">
        <v>11</v>
      </c>
      <c r="E44" s="27">
        <v>3</v>
      </c>
      <c r="F44" s="4">
        <v>106.1</v>
      </c>
      <c r="G44" s="4">
        <v>31.5</v>
      </c>
      <c r="H44" s="4">
        <v>8.6</v>
      </c>
      <c r="I44" s="4"/>
      <c r="J44" s="4"/>
      <c r="K44" s="4"/>
      <c r="L44" s="4"/>
      <c r="M44" s="4"/>
      <c r="N44" s="4"/>
      <c r="O44" s="4"/>
      <c r="P44" s="4"/>
    </row>
    <row r="45" spans="1:16" ht="12.75" customHeight="1">
      <c r="A45" s="1" t="s">
        <v>24</v>
      </c>
      <c r="B45" s="27">
        <v>100</v>
      </c>
      <c r="C45" s="27">
        <v>56</v>
      </c>
      <c r="D45" s="27">
        <v>46</v>
      </c>
      <c r="E45" s="27">
        <v>10</v>
      </c>
      <c r="F45" s="4">
        <v>86.7</v>
      </c>
      <c r="G45" s="4">
        <v>39.9</v>
      </c>
      <c r="H45" s="4">
        <v>8.6999999999999993</v>
      </c>
      <c r="I45" s="4"/>
      <c r="J45" s="4"/>
      <c r="K45" s="4"/>
      <c r="L45" s="4"/>
      <c r="M45" s="4"/>
      <c r="N45" s="4"/>
      <c r="O45" s="4"/>
      <c r="P45" s="4"/>
    </row>
    <row r="46" spans="1:16" ht="12.75" customHeight="1">
      <c r="A46" s="1" t="s">
        <v>23</v>
      </c>
      <c r="B46" s="27">
        <v>30</v>
      </c>
      <c r="C46" s="27">
        <v>18</v>
      </c>
      <c r="D46" s="27">
        <v>12</v>
      </c>
      <c r="E46" s="27">
        <v>2</v>
      </c>
      <c r="F46" s="4">
        <v>98.7</v>
      </c>
      <c r="G46" s="4">
        <v>39.5</v>
      </c>
      <c r="H46" s="4">
        <v>6.6</v>
      </c>
      <c r="I46" s="4"/>
      <c r="J46" s="4"/>
      <c r="K46" s="4"/>
      <c r="L46" s="4"/>
      <c r="M46" s="4"/>
      <c r="N46" s="4"/>
      <c r="O46" s="4"/>
      <c r="P46" s="4"/>
    </row>
    <row r="47" spans="1:16" ht="12.75" customHeight="1">
      <c r="A47" s="1" t="s">
        <v>22</v>
      </c>
      <c r="B47" s="27">
        <v>28</v>
      </c>
      <c r="C47" s="27">
        <v>18</v>
      </c>
      <c r="D47" s="27">
        <v>13</v>
      </c>
      <c r="E47" s="27">
        <v>2</v>
      </c>
      <c r="F47" s="4">
        <v>82.5</v>
      </c>
      <c r="G47" s="4">
        <v>38.299999999999997</v>
      </c>
      <c r="H47" s="4">
        <v>5.9</v>
      </c>
      <c r="I47" s="4"/>
      <c r="J47" s="4"/>
      <c r="K47" s="4"/>
      <c r="L47" s="4"/>
      <c r="M47" s="4"/>
      <c r="N47" s="4"/>
      <c r="O47" s="4"/>
      <c r="P47" s="4"/>
    </row>
    <row r="48" spans="1:16" ht="12.75" customHeight="1">
      <c r="A48" s="1" t="s">
        <v>26</v>
      </c>
      <c r="B48" s="27">
        <v>123</v>
      </c>
      <c r="C48" s="27">
        <v>45</v>
      </c>
      <c r="D48" s="27">
        <v>48</v>
      </c>
      <c r="E48" s="27">
        <v>15</v>
      </c>
      <c r="F48" s="4">
        <v>141.4</v>
      </c>
      <c r="G48" s="4">
        <v>55.2</v>
      </c>
      <c r="H48" s="4">
        <v>17.2</v>
      </c>
      <c r="I48" s="4"/>
      <c r="J48" s="4"/>
      <c r="K48" s="4"/>
      <c r="L48" s="4"/>
      <c r="M48" s="4"/>
      <c r="N48" s="4"/>
      <c r="O48" s="4"/>
      <c r="P48" s="4"/>
    </row>
    <row r="49" spans="1:16" ht="12.75" customHeight="1">
      <c r="B49" s="27"/>
      <c r="C49" s="27"/>
      <c r="D49" s="27"/>
      <c r="E49" s="2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2.75" customHeight="1">
      <c r="A50" s="9" t="s">
        <v>42</v>
      </c>
      <c r="B50" s="26">
        <v>416</v>
      </c>
      <c r="C50" s="26">
        <v>156</v>
      </c>
      <c r="D50" s="26">
        <v>154</v>
      </c>
      <c r="E50" s="26">
        <v>160</v>
      </c>
      <c r="F50" s="25">
        <v>143.80000000000001</v>
      </c>
      <c r="G50" s="25">
        <v>53.2</v>
      </c>
      <c r="H50" s="25">
        <v>55.3</v>
      </c>
      <c r="I50" s="4"/>
      <c r="J50" s="4"/>
      <c r="K50" s="4"/>
      <c r="L50" s="4"/>
      <c r="M50" s="4"/>
      <c r="N50" s="4"/>
      <c r="O50" s="4"/>
      <c r="P50" s="4"/>
    </row>
    <row r="51" spans="1:16" ht="3.75" customHeight="1">
      <c r="A51" s="15"/>
      <c r="B51" s="17"/>
      <c r="C51" s="17"/>
      <c r="D51" s="17"/>
      <c r="E51" s="17"/>
      <c r="F51" s="17"/>
      <c r="G51" s="17"/>
      <c r="H51" s="17"/>
      <c r="I51" s="4"/>
      <c r="J51" s="4"/>
      <c r="K51" s="4"/>
      <c r="L51" s="4"/>
      <c r="M51" s="4"/>
      <c r="N51" s="4"/>
      <c r="O51" s="4"/>
      <c r="P51" s="4"/>
    </row>
    <row r="52" spans="1:16" ht="12.75" customHeight="1">
      <c r="A52" s="2" t="s">
        <v>65</v>
      </c>
      <c r="C52" s="1"/>
      <c r="H52" s="1"/>
      <c r="I52" s="4"/>
      <c r="J52" s="4"/>
      <c r="K52" s="4"/>
      <c r="L52" s="4"/>
      <c r="M52" s="4"/>
      <c r="N52" s="4"/>
      <c r="O52" s="4"/>
      <c r="P52" s="4"/>
    </row>
    <row r="53" spans="1:16" ht="12.75" customHeight="1">
      <c r="A53" s="28" t="s">
        <v>66</v>
      </c>
      <c r="C53" s="1"/>
      <c r="H53" s="1"/>
      <c r="I53" s="4"/>
      <c r="J53" s="4"/>
      <c r="K53" s="4"/>
      <c r="L53" s="4"/>
      <c r="M53" s="4"/>
      <c r="N53" s="4"/>
      <c r="O53" s="4"/>
      <c r="P53" s="4"/>
    </row>
    <row r="54" spans="1:16" ht="12.75" customHeight="1">
      <c r="A54" s="28" t="s">
        <v>29</v>
      </c>
      <c r="C54" s="1"/>
      <c r="H54" s="1"/>
      <c r="I54" s="4"/>
      <c r="J54" s="4"/>
      <c r="K54" s="4"/>
      <c r="L54" s="4"/>
      <c r="M54" s="4"/>
      <c r="N54" s="4"/>
      <c r="O54" s="4"/>
      <c r="P54" s="4"/>
    </row>
    <row r="55" spans="1:16" ht="12.75" customHeight="1">
      <c r="A55" s="2" t="s">
        <v>43</v>
      </c>
      <c r="C55" s="1"/>
      <c r="H55" s="1"/>
      <c r="I55" s="4"/>
      <c r="J55" s="4"/>
      <c r="K55" s="4"/>
      <c r="L55" s="4"/>
      <c r="M55" s="4"/>
      <c r="N55" s="4"/>
      <c r="O55" s="4"/>
      <c r="P55" s="4"/>
    </row>
    <row r="56" spans="1:16" ht="12.75" customHeight="1">
      <c r="A56" s="2" t="s">
        <v>64</v>
      </c>
      <c r="C56" s="1"/>
      <c r="H56" s="1"/>
      <c r="I56" s="4"/>
      <c r="J56" s="4"/>
      <c r="K56" s="4"/>
      <c r="L56" s="4"/>
      <c r="M56" s="4"/>
      <c r="N56" s="4"/>
      <c r="O56" s="4"/>
      <c r="P56" s="4"/>
    </row>
    <row r="57" spans="1:16" ht="12.75" customHeight="1">
      <c r="A57" s="28" t="s">
        <v>28</v>
      </c>
      <c r="C57" s="1"/>
      <c r="H57" s="1"/>
      <c r="I57" s="4"/>
      <c r="J57" s="4"/>
      <c r="K57" s="4"/>
      <c r="L57" s="4"/>
      <c r="M57" s="4"/>
      <c r="N57" s="4"/>
      <c r="O57" s="4"/>
      <c r="P57" s="4"/>
    </row>
    <row r="58" spans="1:16" ht="12.75" customHeight="1">
      <c r="A58" s="2" t="s">
        <v>44</v>
      </c>
      <c r="C58" s="1"/>
      <c r="H58" s="1"/>
      <c r="I58" s="4"/>
      <c r="J58" s="4"/>
      <c r="K58" s="4"/>
      <c r="L58" s="4"/>
      <c r="M58" s="4"/>
      <c r="N58" s="4"/>
      <c r="O58" s="4"/>
      <c r="P58" s="4"/>
    </row>
    <row r="59" spans="1:16" ht="12.75" customHeight="1">
      <c r="A59" s="2" t="s">
        <v>48</v>
      </c>
      <c r="C59" s="1"/>
      <c r="H59" s="1"/>
      <c r="I59" s="4"/>
      <c r="J59" s="4"/>
      <c r="K59" s="4"/>
      <c r="L59" s="4"/>
      <c r="M59" s="4"/>
      <c r="N59" s="4"/>
      <c r="O59" s="4"/>
      <c r="P59" s="4"/>
    </row>
    <row r="60" spans="1:16" ht="12.75" customHeight="1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ht="12.75" customHeight="1">
      <c r="A61" s="2" t="s">
        <v>56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ht="12.75" customHeight="1">
      <c r="A62" s="1" t="s">
        <v>63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ht="12.75" customHeight="1">
      <c r="A63" s="30" t="s">
        <v>74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ht="12.75" customHeight="1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2:16" ht="12.75" customHeight="1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2:16" ht="12.7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2:16" ht="12.7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2:16" ht="12.7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2:16" ht="12.75" customHeight="1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2:16" ht="12.75" customHeight="1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2:16" ht="12.75" customHeight="1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2:16" ht="12.75" customHeight="1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2:16" ht="12.75" customHeight="1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2:16" ht="12.75" customHeight="1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2:16" ht="12.75" customHeight="1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2:16" ht="12.75" customHeight="1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2:16" ht="12.75" customHeight="1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2:16" ht="12.75" customHeight="1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2:16" ht="12.75" customHeight="1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2:16" ht="12.75" customHeight="1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2:16" ht="12.75" customHeight="1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2:16" ht="12.75" customHeight="1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2:16" ht="12.75" customHeight="1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2:16" ht="12.75" customHeight="1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2:16" ht="12.75" customHeight="1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2:16" ht="12.75" customHeight="1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2:16" ht="12.75" customHeight="1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2:16" ht="12.75" customHeight="1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2:16" ht="12.75" customHeight="1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2:16" ht="12.75" customHeight="1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90"/>
  <sheetViews>
    <sheetView workbookViewId="0">
      <pane xSplit="1" ySplit="10" topLeftCell="B11" activePane="bottomRight" state="frozen"/>
      <selection pane="topRight"/>
      <selection pane="bottomLeft"/>
      <selection pane="bottomRight" activeCell="B69" sqref="B69"/>
    </sheetView>
  </sheetViews>
  <sheetFormatPr baseColWidth="10" defaultColWidth="11.5" defaultRowHeight="12.75" customHeight="1" x14ac:dyDescent="0"/>
  <cols>
    <col min="1" max="1" width="21.83203125" style="1" customWidth="1"/>
    <col min="2" max="2" width="9.83203125" style="2" customWidth="1"/>
    <col min="3" max="3" width="9.5" style="2" customWidth="1"/>
    <col min="4" max="4" width="10.83203125" style="2" customWidth="1"/>
    <col min="5" max="5" width="11.5" style="2" customWidth="1"/>
    <col min="6" max="8" width="9" style="2" customWidth="1"/>
    <col min="9" max="16384" width="11.5" style="1"/>
  </cols>
  <sheetData>
    <row r="1" spans="1:16" s="5" customFormat="1" ht="12.75" customHeight="1">
      <c r="A1" s="7" t="s">
        <v>62</v>
      </c>
      <c r="B1" s="6"/>
      <c r="C1" s="6"/>
      <c r="D1" s="6"/>
      <c r="E1" s="6"/>
      <c r="H1" s="8" t="s">
        <v>80</v>
      </c>
    </row>
    <row r="2" spans="1:16" s="5" customFormat="1" ht="12.75" customHeight="1">
      <c r="A2" s="6">
        <v>1991</v>
      </c>
      <c r="B2" s="6"/>
      <c r="C2" s="6"/>
      <c r="D2" s="6"/>
      <c r="E2" s="6"/>
      <c r="H2" s="6"/>
    </row>
    <row r="3" spans="1:16" s="5" customFormat="1" ht="3.75" customHeight="1">
      <c r="A3" s="12"/>
      <c r="B3" s="13"/>
      <c r="C3" s="13"/>
      <c r="D3" s="13"/>
      <c r="E3" s="13"/>
      <c r="F3" s="13"/>
      <c r="G3" s="13"/>
      <c r="H3" s="13"/>
    </row>
    <row r="4" spans="1:16" ht="3.75" customHeight="1">
      <c r="A4" s="2"/>
      <c r="B4" s="22"/>
      <c r="D4" s="22"/>
      <c r="E4" s="22"/>
      <c r="F4" s="22"/>
    </row>
    <row r="5" spans="1:16" ht="12.75" customHeight="1">
      <c r="A5" s="1" t="s">
        <v>70</v>
      </c>
      <c r="B5" s="23" t="s">
        <v>31</v>
      </c>
      <c r="D5" s="23" t="s">
        <v>32</v>
      </c>
      <c r="E5" s="23" t="s">
        <v>33</v>
      </c>
      <c r="F5" s="23" t="s">
        <v>34</v>
      </c>
    </row>
    <row r="6" spans="1:16" ht="3.75" customHeight="1">
      <c r="B6" s="24"/>
      <c r="C6" s="14"/>
      <c r="D6" s="23"/>
      <c r="E6" s="18"/>
      <c r="F6" s="24"/>
      <c r="G6" s="14"/>
      <c r="H6" s="14"/>
    </row>
    <row r="7" spans="1:16" ht="12.75" customHeight="1">
      <c r="B7" s="18" t="s">
        <v>0</v>
      </c>
      <c r="C7" s="18" t="s">
        <v>30</v>
      </c>
      <c r="D7" s="18"/>
      <c r="E7" s="18"/>
      <c r="F7" s="18" t="s">
        <v>3</v>
      </c>
      <c r="G7" s="18" t="s">
        <v>4</v>
      </c>
      <c r="H7" s="2" t="s">
        <v>5</v>
      </c>
    </row>
    <row r="8" spans="1:16" ht="12.75" customHeight="1">
      <c r="B8" s="18" t="s">
        <v>1</v>
      </c>
      <c r="C8" s="19" t="s">
        <v>2</v>
      </c>
      <c r="D8" s="18"/>
      <c r="E8" s="18"/>
      <c r="F8" s="18" t="s">
        <v>54</v>
      </c>
      <c r="G8" s="18"/>
    </row>
    <row r="9" spans="1:16" ht="12.75" customHeight="1">
      <c r="B9" s="18"/>
      <c r="C9" s="18" t="s">
        <v>35</v>
      </c>
      <c r="D9" s="18"/>
      <c r="E9" s="18"/>
      <c r="F9" s="18" t="s">
        <v>55</v>
      </c>
      <c r="G9" s="18"/>
    </row>
    <row r="10" spans="1:16" ht="3.75" customHeight="1">
      <c r="A10" s="15"/>
      <c r="B10" s="20"/>
      <c r="C10" s="20"/>
      <c r="D10" s="21"/>
      <c r="E10" s="21"/>
      <c r="F10" s="21"/>
      <c r="G10" s="21"/>
      <c r="H10" s="16"/>
    </row>
    <row r="11" spans="1:16" ht="3.75" customHeight="1">
      <c r="D11" s="3"/>
      <c r="E11" s="3"/>
      <c r="F11" s="3"/>
      <c r="G11" s="3"/>
      <c r="H11" s="3"/>
    </row>
    <row r="12" spans="1:16" ht="12.75" customHeight="1">
      <c r="A12" s="9" t="s">
        <v>27</v>
      </c>
      <c r="B12" s="26">
        <v>10781</v>
      </c>
      <c r="C12" s="26">
        <v>3981</v>
      </c>
      <c r="D12" s="26">
        <v>3252</v>
      </c>
      <c r="E12" s="26">
        <v>1537</v>
      </c>
      <c r="F12" s="25">
        <v>156.9</v>
      </c>
      <c r="G12" s="25">
        <v>47.3</v>
      </c>
      <c r="H12" s="25">
        <v>22.4</v>
      </c>
      <c r="I12" s="4"/>
      <c r="J12" s="4"/>
      <c r="K12" s="4"/>
      <c r="L12" s="4"/>
      <c r="M12" s="4"/>
      <c r="N12" s="4"/>
      <c r="O12" s="4"/>
      <c r="P12" s="4"/>
    </row>
    <row r="13" spans="1:16" ht="12.75" customHeight="1">
      <c r="A13" s="10"/>
      <c r="B13" s="27"/>
      <c r="C13" s="27"/>
      <c r="D13" s="27"/>
      <c r="E13" s="2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ht="12.75" customHeight="1">
      <c r="A14" s="9" t="s">
        <v>36</v>
      </c>
      <c r="B14" s="26">
        <v>2411</v>
      </c>
      <c r="C14" s="26">
        <v>720</v>
      </c>
      <c r="D14" s="26">
        <v>666</v>
      </c>
      <c r="E14" s="26">
        <v>473</v>
      </c>
      <c r="F14" s="25">
        <v>194.20666456699001</v>
      </c>
      <c r="G14" s="25">
        <v>53.646469764253567</v>
      </c>
      <c r="H14" s="25">
        <v>38.100270568306215</v>
      </c>
      <c r="I14" s="4"/>
      <c r="J14" s="4"/>
      <c r="K14" s="4"/>
      <c r="L14" s="4"/>
      <c r="M14" s="4"/>
      <c r="N14" s="4"/>
      <c r="O14" s="4"/>
      <c r="P14" s="4"/>
    </row>
    <row r="15" spans="1:16" ht="12.75" customHeight="1">
      <c r="A15" s="1" t="s">
        <v>39</v>
      </c>
      <c r="B15" s="27">
        <v>1113</v>
      </c>
      <c r="C15" s="27">
        <v>413</v>
      </c>
      <c r="D15" s="27">
        <v>331</v>
      </c>
      <c r="E15" s="27">
        <v>222</v>
      </c>
      <c r="F15" s="4">
        <v>186.4</v>
      </c>
      <c r="G15" s="4">
        <v>55.4</v>
      </c>
      <c r="H15" s="4">
        <v>37.200000000000003</v>
      </c>
      <c r="I15" s="4"/>
      <c r="J15" s="4"/>
      <c r="K15" s="4"/>
      <c r="L15" s="4"/>
      <c r="M15" s="4"/>
      <c r="N15" s="4"/>
      <c r="O15" s="4"/>
      <c r="P15" s="4"/>
    </row>
    <row r="16" spans="1:16" ht="12.75" customHeight="1">
      <c r="A16" s="1" t="s">
        <v>38</v>
      </c>
      <c r="B16" s="27">
        <v>369</v>
      </c>
      <c r="C16" s="27">
        <v>145</v>
      </c>
      <c r="D16" s="27">
        <v>97</v>
      </c>
      <c r="E16" s="27">
        <v>97</v>
      </c>
      <c r="F16" s="4">
        <v>142.69999999999999</v>
      </c>
      <c r="G16" s="4">
        <v>37.5</v>
      </c>
      <c r="H16" s="4">
        <v>37.5</v>
      </c>
      <c r="I16" s="4"/>
      <c r="J16" s="4"/>
      <c r="K16" s="4"/>
      <c r="L16" s="4"/>
      <c r="M16" s="4"/>
      <c r="N16" s="4"/>
      <c r="O16" s="4"/>
      <c r="P16" s="4"/>
    </row>
    <row r="17" spans="1:16" ht="12.75" customHeight="1">
      <c r="A17" s="1" t="s">
        <v>37</v>
      </c>
      <c r="B17" s="27">
        <v>929</v>
      </c>
      <c r="C17" s="27">
        <v>162</v>
      </c>
      <c r="D17" s="27">
        <v>238</v>
      </c>
      <c r="E17" s="27">
        <v>154</v>
      </c>
      <c r="F17" s="4">
        <v>243.6</v>
      </c>
      <c r="G17" s="4">
        <v>62.4</v>
      </c>
      <c r="H17" s="4">
        <v>40.4</v>
      </c>
      <c r="I17" s="4"/>
      <c r="J17" s="4"/>
      <c r="K17" s="4"/>
      <c r="L17" s="4"/>
      <c r="M17" s="4"/>
      <c r="N17" s="4"/>
      <c r="O17" s="4"/>
      <c r="P17" s="4"/>
    </row>
    <row r="18" spans="1:16" ht="12.75" customHeight="1">
      <c r="B18" s="27"/>
      <c r="C18" s="27"/>
      <c r="D18" s="27"/>
      <c r="E18" s="2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ht="12.75" customHeight="1">
      <c r="A19" s="9" t="s">
        <v>6</v>
      </c>
      <c r="B19" s="26">
        <v>2448</v>
      </c>
      <c r="C19" s="26">
        <v>914</v>
      </c>
      <c r="D19" s="26">
        <v>714</v>
      </c>
      <c r="E19" s="26">
        <v>323</v>
      </c>
      <c r="F19" s="25">
        <v>149.95203739980226</v>
      </c>
      <c r="G19" s="25">
        <v>43.736010908275659</v>
      </c>
      <c r="H19" s="25">
        <v>19.785338268029463</v>
      </c>
      <c r="I19" s="4"/>
      <c r="J19" s="4"/>
      <c r="K19" s="4"/>
      <c r="L19" s="4"/>
      <c r="M19" s="4"/>
      <c r="N19" s="4"/>
      <c r="O19" s="4"/>
      <c r="P19" s="4"/>
    </row>
    <row r="20" spans="1:16" ht="12.75" customHeight="1">
      <c r="A20" s="1" t="s">
        <v>7</v>
      </c>
      <c r="B20" s="27">
        <v>1506</v>
      </c>
      <c r="C20" s="27">
        <v>527</v>
      </c>
      <c r="D20" s="27">
        <v>438</v>
      </c>
      <c r="E20" s="27">
        <v>165</v>
      </c>
      <c r="F20" s="4">
        <v>157.30000000000001</v>
      </c>
      <c r="G20" s="4">
        <v>45.7</v>
      </c>
      <c r="H20" s="4">
        <v>17.2</v>
      </c>
      <c r="I20" s="4"/>
      <c r="J20" s="4"/>
      <c r="K20" s="4"/>
      <c r="L20" s="4"/>
      <c r="M20" s="4"/>
      <c r="N20" s="4"/>
      <c r="O20" s="4"/>
      <c r="P20" s="4"/>
    </row>
    <row r="21" spans="1:16" ht="12.75" customHeight="1">
      <c r="A21" s="1" t="s">
        <v>40</v>
      </c>
      <c r="B21" s="27">
        <v>270</v>
      </c>
      <c r="C21" s="27">
        <v>96</v>
      </c>
      <c r="D21" s="27">
        <v>84</v>
      </c>
      <c r="E21" s="27">
        <v>67</v>
      </c>
      <c r="F21" s="4">
        <v>127.5</v>
      </c>
      <c r="G21" s="4">
        <v>39.700000000000003</v>
      </c>
      <c r="H21" s="4">
        <v>31.6</v>
      </c>
      <c r="I21" s="4"/>
      <c r="J21" s="4"/>
      <c r="K21" s="4"/>
      <c r="L21" s="4"/>
      <c r="M21" s="4"/>
      <c r="N21" s="4"/>
      <c r="O21" s="4"/>
      <c r="P21" s="4"/>
    </row>
    <row r="22" spans="1:16" ht="12.75" customHeight="1">
      <c r="A22" s="1" t="s">
        <v>9</v>
      </c>
      <c r="B22" s="27">
        <v>318</v>
      </c>
      <c r="C22" s="27">
        <v>149</v>
      </c>
      <c r="D22" s="27">
        <v>95</v>
      </c>
      <c r="E22" s="27">
        <v>24</v>
      </c>
      <c r="F22" s="4">
        <v>138.4</v>
      </c>
      <c r="G22" s="4">
        <v>41.3</v>
      </c>
      <c r="H22" s="4">
        <v>10.4</v>
      </c>
      <c r="I22" s="4"/>
      <c r="J22" s="4"/>
      <c r="K22" s="4"/>
      <c r="L22" s="4"/>
      <c r="M22" s="4"/>
      <c r="N22" s="4"/>
      <c r="O22" s="4"/>
      <c r="P22" s="4"/>
    </row>
    <row r="23" spans="1:16" ht="12.75" customHeight="1">
      <c r="A23" s="1" t="s">
        <v>41</v>
      </c>
      <c r="B23" s="27">
        <v>268</v>
      </c>
      <c r="C23" s="27">
        <v>103</v>
      </c>
      <c r="D23" s="27">
        <v>76</v>
      </c>
      <c r="E23" s="27">
        <v>51</v>
      </c>
      <c r="F23" s="4">
        <v>164.3</v>
      </c>
      <c r="G23" s="4">
        <v>46.6</v>
      </c>
      <c r="H23" s="4">
        <v>31.3</v>
      </c>
      <c r="I23" s="4"/>
      <c r="J23" s="4"/>
      <c r="K23" s="4"/>
      <c r="L23" s="4"/>
      <c r="M23" s="4"/>
      <c r="N23" s="4"/>
      <c r="O23" s="4"/>
      <c r="P23" s="4"/>
    </row>
    <row r="24" spans="1:16" ht="12.75" customHeight="1">
      <c r="A24" s="11" t="s">
        <v>8</v>
      </c>
      <c r="B24" s="27">
        <v>86</v>
      </c>
      <c r="C24" s="27">
        <v>39</v>
      </c>
      <c r="D24" s="27">
        <v>21</v>
      </c>
      <c r="E24" s="27">
        <v>16</v>
      </c>
      <c r="F24" s="4">
        <v>128.69999999999999</v>
      </c>
      <c r="G24" s="4">
        <v>31.4</v>
      </c>
      <c r="H24" s="4">
        <v>24</v>
      </c>
      <c r="I24" s="4"/>
      <c r="J24" s="4"/>
      <c r="K24" s="4"/>
      <c r="L24" s="4"/>
      <c r="M24" s="4"/>
      <c r="N24" s="4"/>
      <c r="O24" s="4"/>
      <c r="P24" s="4"/>
    </row>
    <row r="25" spans="1:16" ht="12.75" customHeight="1">
      <c r="B25" s="27"/>
      <c r="C25" s="27"/>
      <c r="D25" s="27"/>
      <c r="E25" s="2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2.75" customHeight="1">
      <c r="A26" s="9" t="s">
        <v>10</v>
      </c>
      <c r="B26" s="26">
        <v>1503</v>
      </c>
      <c r="C26" s="26">
        <v>513</v>
      </c>
      <c r="D26" s="26">
        <v>453</v>
      </c>
      <c r="E26" s="26">
        <v>192</v>
      </c>
      <c r="F26" s="25">
        <v>160.92180463686063</v>
      </c>
      <c r="G26" s="25">
        <v>48.501382235860184</v>
      </c>
      <c r="H26" s="25">
        <v>20.55687723904008</v>
      </c>
      <c r="I26" s="4"/>
      <c r="J26" s="4"/>
      <c r="K26" s="4"/>
      <c r="L26" s="4"/>
      <c r="M26" s="4"/>
      <c r="N26" s="4"/>
      <c r="O26" s="4"/>
      <c r="P26" s="4"/>
    </row>
    <row r="27" spans="1:16" ht="12.75" customHeight="1">
      <c r="A27" s="1" t="s">
        <v>13</v>
      </c>
      <c r="B27" s="27">
        <v>544</v>
      </c>
      <c r="C27" s="27">
        <v>93</v>
      </c>
      <c r="D27" s="27">
        <v>154</v>
      </c>
      <c r="E27" s="27">
        <v>65</v>
      </c>
      <c r="F27" s="4">
        <v>279.5</v>
      </c>
      <c r="G27" s="4">
        <v>79.099999999999994</v>
      </c>
      <c r="H27" s="4">
        <v>33.4</v>
      </c>
      <c r="I27" s="4"/>
      <c r="J27" s="4"/>
      <c r="K27" s="4"/>
      <c r="L27" s="4"/>
      <c r="M27" s="4"/>
      <c r="N27" s="4"/>
      <c r="O27" s="4"/>
      <c r="P27" s="4"/>
    </row>
    <row r="28" spans="1:16" ht="12.75" customHeight="1">
      <c r="A28" s="1" t="s">
        <v>12</v>
      </c>
      <c r="B28" s="27">
        <v>366</v>
      </c>
      <c r="C28" s="27">
        <v>158</v>
      </c>
      <c r="D28" s="27">
        <v>103</v>
      </c>
      <c r="E28" s="27">
        <v>31</v>
      </c>
      <c r="F28" s="4">
        <v>158</v>
      </c>
      <c r="G28" s="4">
        <v>44.5</v>
      </c>
      <c r="H28" s="4">
        <v>13.4</v>
      </c>
      <c r="I28" s="4"/>
      <c r="J28" s="4"/>
      <c r="K28" s="4"/>
      <c r="L28" s="4"/>
      <c r="M28" s="4"/>
      <c r="N28" s="4"/>
      <c r="O28" s="4"/>
      <c r="P28" s="4"/>
    </row>
    <row r="29" spans="1:16" ht="12.75" customHeight="1">
      <c r="A29" s="1" t="s">
        <v>11</v>
      </c>
      <c r="B29" s="27">
        <v>593</v>
      </c>
      <c r="C29" s="27">
        <v>262</v>
      </c>
      <c r="D29" s="27">
        <v>196</v>
      </c>
      <c r="E29" s="27">
        <v>96</v>
      </c>
      <c r="F29" s="4">
        <v>117.7</v>
      </c>
      <c r="G29" s="4">
        <v>38.9</v>
      </c>
      <c r="H29" s="4">
        <v>19.100000000000001</v>
      </c>
      <c r="I29" s="4"/>
      <c r="J29" s="4"/>
      <c r="K29" s="4"/>
      <c r="L29" s="4"/>
      <c r="M29" s="4"/>
      <c r="N29" s="4"/>
      <c r="O29" s="4"/>
      <c r="P29" s="4"/>
    </row>
    <row r="30" spans="1:16" ht="12.75" customHeight="1">
      <c r="B30" s="27"/>
      <c r="C30" s="27"/>
      <c r="D30" s="27"/>
      <c r="E30" s="2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ht="12.75" customHeight="1">
      <c r="A31" s="9" t="s">
        <v>14</v>
      </c>
      <c r="B31" s="26">
        <v>2054</v>
      </c>
      <c r="C31" s="26">
        <v>741</v>
      </c>
      <c r="D31" s="26">
        <v>663</v>
      </c>
      <c r="E31" s="26">
        <v>214</v>
      </c>
      <c r="F31" s="25">
        <v>176.5</v>
      </c>
      <c r="G31" s="25">
        <v>57</v>
      </c>
      <c r="H31" s="25">
        <v>18.399999999999999</v>
      </c>
      <c r="I31" s="4"/>
      <c r="J31" s="4"/>
      <c r="K31" s="4"/>
      <c r="L31" s="4"/>
      <c r="M31" s="4"/>
      <c r="N31" s="4"/>
      <c r="O31" s="4"/>
      <c r="P31" s="4"/>
    </row>
    <row r="32" spans="1:16" ht="12.75" customHeight="1">
      <c r="B32" s="27"/>
      <c r="C32" s="27"/>
      <c r="D32" s="27"/>
      <c r="E32" s="2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ht="12.75" customHeight="1">
      <c r="A33" s="9" t="s">
        <v>15</v>
      </c>
      <c r="B33" s="26">
        <v>1087</v>
      </c>
      <c r="C33" s="26">
        <v>526</v>
      </c>
      <c r="D33" s="26">
        <v>294</v>
      </c>
      <c r="E33" s="26">
        <v>105</v>
      </c>
      <c r="F33" s="25">
        <v>109.26094569519915</v>
      </c>
      <c r="G33" s="25">
        <v>29.55171852289655</v>
      </c>
      <c r="H33" s="25">
        <v>10.554185186748768</v>
      </c>
      <c r="I33" s="4"/>
      <c r="J33" s="4"/>
      <c r="K33" s="4"/>
      <c r="L33" s="4"/>
      <c r="M33" s="4"/>
      <c r="N33" s="4"/>
      <c r="O33" s="4"/>
      <c r="P33" s="4"/>
    </row>
    <row r="34" spans="1:16" ht="12.75" customHeight="1">
      <c r="A34" s="1" t="s">
        <v>16</v>
      </c>
      <c r="B34" s="27">
        <v>43</v>
      </c>
      <c r="C34" s="27">
        <v>23</v>
      </c>
      <c r="D34" s="27">
        <v>13</v>
      </c>
      <c r="E34" s="27">
        <v>4</v>
      </c>
      <c r="F34" s="4">
        <v>111.7</v>
      </c>
      <c r="G34" s="4">
        <v>33.799999999999997</v>
      </c>
      <c r="H34" s="4">
        <v>10.4</v>
      </c>
      <c r="I34" s="4"/>
      <c r="J34" s="4"/>
      <c r="K34" s="4"/>
      <c r="L34" s="4"/>
      <c r="M34" s="4"/>
      <c r="N34" s="4"/>
      <c r="O34" s="4"/>
      <c r="P34" s="4"/>
    </row>
    <row r="35" spans="1:16" ht="12.75" customHeight="1">
      <c r="A35" s="1" t="s">
        <v>18</v>
      </c>
      <c r="B35" s="27">
        <v>111</v>
      </c>
      <c r="C35" s="27">
        <v>51</v>
      </c>
      <c r="D35" s="27">
        <v>30</v>
      </c>
      <c r="E35" s="27">
        <v>13</v>
      </c>
      <c r="F35" s="4">
        <v>152.9</v>
      </c>
      <c r="G35" s="4">
        <v>41.3</v>
      </c>
      <c r="H35" s="4">
        <v>17.899999999999999</v>
      </c>
      <c r="I35" s="4"/>
      <c r="J35" s="4"/>
      <c r="K35" s="4"/>
      <c r="L35" s="4"/>
      <c r="M35" s="4"/>
      <c r="N35" s="4"/>
      <c r="O35" s="4"/>
      <c r="P35" s="4"/>
    </row>
    <row r="36" spans="1:16" ht="12.75" customHeight="1">
      <c r="A36" s="1" t="s">
        <v>57</v>
      </c>
      <c r="B36" s="27">
        <v>59</v>
      </c>
      <c r="C36" s="27">
        <v>32</v>
      </c>
      <c r="D36" s="27">
        <v>6</v>
      </c>
      <c r="E36" s="27">
        <v>4</v>
      </c>
      <c r="F36" s="4">
        <v>112.4</v>
      </c>
      <c r="G36" s="4">
        <v>11.4</v>
      </c>
      <c r="H36" s="4">
        <v>7.6</v>
      </c>
      <c r="I36" s="4"/>
      <c r="J36" s="4"/>
      <c r="K36" s="4"/>
      <c r="L36" s="4"/>
      <c r="M36" s="4"/>
      <c r="N36" s="4"/>
      <c r="O36" s="4"/>
      <c r="P36" s="4"/>
    </row>
    <row r="37" spans="1:16" ht="12.75" customHeight="1">
      <c r="A37" s="1" t="s">
        <v>58</v>
      </c>
      <c r="B37" s="27">
        <v>10</v>
      </c>
      <c r="C37" s="27">
        <v>5</v>
      </c>
      <c r="D37" s="27">
        <v>6</v>
      </c>
      <c r="E37" s="27">
        <v>1</v>
      </c>
      <c r="F37" s="4">
        <v>71.900000000000006</v>
      </c>
      <c r="G37" s="4">
        <v>43.2</v>
      </c>
      <c r="H37" s="4">
        <v>7.2</v>
      </c>
      <c r="I37" s="4"/>
      <c r="J37" s="4"/>
      <c r="K37" s="4"/>
      <c r="L37" s="4"/>
      <c r="M37" s="4"/>
      <c r="N37" s="4"/>
      <c r="O37" s="4"/>
      <c r="P37" s="4"/>
    </row>
    <row r="38" spans="1:16" ht="12.75" customHeight="1">
      <c r="A38" s="1" t="s">
        <v>59</v>
      </c>
      <c r="B38" s="27">
        <v>544</v>
      </c>
      <c r="C38" s="27">
        <v>245</v>
      </c>
      <c r="D38" s="27">
        <v>151</v>
      </c>
      <c r="E38" s="27">
        <v>48</v>
      </c>
      <c r="F38" s="4">
        <v>127.3</v>
      </c>
      <c r="G38" s="4">
        <v>35.299999999999997</v>
      </c>
      <c r="H38" s="4">
        <v>11.2</v>
      </c>
      <c r="I38" s="4"/>
      <c r="J38" s="4"/>
      <c r="K38" s="4"/>
      <c r="L38" s="4"/>
      <c r="M38" s="4"/>
      <c r="N38" s="4"/>
      <c r="O38" s="4"/>
      <c r="P38" s="4"/>
    </row>
    <row r="39" spans="1:16" ht="12.75" customHeight="1">
      <c r="A39" s="1" t="s">
        <v>17</v>
      </c>
      <c r="B39" s="27">
        <v>251</v>
      </c>
      <c r="C39" s="27">
        <v>123</v>
      </c>
      <c r="D39" s="27">
        <v>72</v>
      </c>
      <c r="E39" s="27">
        <v>34</v>
      </c>
      <c r="F39" s="4">
        <v>138</v>
      </c>
      <c r="G39" s="4">
        <v>39.700000000000003</v>
      </c>
      <c r="H39" s="4">
        <v>18.8</v>
      </c>
      <c r="I39" s="4"/>
      <c r="J39" s="4"/>
      <c r="K39" s="4"/>
      <c r="L39" s="4"/>
      <c r="M39" s="4"/>
      <c r="N39" s="4"/>
      <c r="O39" s="4"/>
      <c r="P39" s="4"/>
    </row>
    <row r="40" spans="1:16" ht="12.75" customHeight="1">
      <c r="A40" s="1" t="s">
        <v>19</v>
      </c>
      <c r="B40" s="27">
        <v>223</v>
      </c>
      <c r="C40" s="27">
        <v>121</v>
      </c>
      <c r="D40" s="27">
        <v>59</v>
      </c>
      <c r="E40" s="27">
        <v>18</v>
      </c>
      <c r="F40" s="4">
        <v>106.1</v>
      </c>
      <c r="G40" s="4">
        <v>28.1</v>
      </c>
      <c r="H40" s="4">
        <v>8.6</v>
      </c>
      <c r="I40" s="4"/>
      <c r="J40" s="4"/>
      <c r="K40" s="4"/>
      <c r="L40" s="4"/>
      <c r="M40" s="4"/>
      <c r="N40" s="4"/>
      <c r="O40" s="4"/>
      <c r="P40" s="4"/>
    </row>
    <row r="41" spans="1:16" ht="12.75" customHeight="1">
      <c r="B41" s="27"/>
      <c r="C41" s="27"/>
      <c r="D41" s="27"/>
      <c r="E41" s="2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ht="12.75" customHeight="1">
      <c r="A42" s="9" t="s">
        <v>20</v>
      </c>
      <c r="B42" s="26">
        <v>714</v>
      </c>
      <c r="C42" s="26">
        <v>334</v>
      </c>
      <c r="D42" s="26">
        <v>270</v>
      </c>
      <c r="E42" s="26">
        <v>64</v>
      </c>
      <c r="F42" s="25">
        <v>114.67024275080101</v>
      </c>
      <c r="G42" s="25">
        <v>43.362696838538199</v>
      </c>
      <c r="H42" s="25">
        <v>10.278565176542388</v>
      </c>
      <c r="I42" s="4"/>
      <c r="J42" s="4"/>
      <c r="K42" s="4"/>
      <c r="L42" s="4"/>
      <c r="M42" s="4"/>
      <c r="N42" s="4"/>
      <c r="O42" s="4"/>
      <c r="P42" s="4"/>
    </row>
    <row r="43" spans="1:16" ht="12.75" customHeight="1">
      <c r="A43" s="1" t="s">
        <v>21</v>
      </c>
      <c r="B43" s="27">
        <v>409</v>
      </c>
      <c r="C43" s="27">
        <v>178</v>
      </c>
      <c r="D43" s="27">
        <v>147</v>
      </c>
      <c r="E43" s="27">
        <v>33</v>
      </c>
      <c r="F43" s="4">
        <v>125.7</v>
      </c>
      <c r="G43" s="4">
        <v>45.2</v>
      </c>
      <c r="H43" s="4">
        <v>10.1</v>
      </c>
      <c r="I43" s="4"/>
      <c r="J43" s="4"/>
      <c r="K43" s="4"/>
      <c r="L43" s="4"/>
      <c r="M43" s="4"/>
      <c r="N43" s="4"/>
      <c r="O43" s="4"/>
      <c r="P43" s="4"/>
    </row>
    <row r="44" spans="1:16" ht="12.75" customHeight="1">
      <c r="A44" s="1" t="s">
        <v>25</v>
      </c>
      <c r="B44" s="27">
        <v>36</v>
      </c>
      <c r="C44" s="27">
        <v>22</v>
      </c>
      <c r="D44" s="27">
        <v>11</v>
      </c>
      <c r="E44" s="27">
        <v>3</v>
      </c>
      <c r="F44" s="4">
        <v>104.7</v>
      </c>
      <c r="G44" s="4">
        <v>32</v>
      </c>
      <c r="H44" s="4">
        <v>8.6999999999999993</v>
      </c>
      <c r="I44" s="4"/>
      <c r="J44" s="4"/>
      <c r="K44" s="4"/>
      <c r="L44" s="4"/>
      <c r="M44" s="4"/>
      <c r="N44" s="4"/>
      <c r="O44" s="4"/>
      <c r="P44" s="4"/>
    </row>
    <row r="45" spans="1:16" ht="12.75" customHeight="1">
      <c r="A45" s="1" t="s">
        <v>24</v>
      </c>
      <c r="B45" s="27">
        <v>97</v>
      </c>
      <c r="C45" s="27">
        <v>54</v>
      </c>
      <c r="D45" s="27">
        <v>44</v>
      </c>
      <c r="E45" s="27">
        <v>10</v>
      </c>
      <c r="F45" s="4">
        <v>85.7</v>
      </c>
      <c r="G45" s="4">
        <v>38.9</v>
      </c>
      <c r="H45" s="4">
        <v>8.8000000000000007</v>
      </c>
      <c r="I45" s="4"/>
      <c r="J45" s="4"/>
      <c r="K45" s="4"/>
      <c r="L45" s="4"/>
      <c r="M45" s="4"/>
      <c r="N45" s="4"/>
      <c r="O45" s="4"/>
      <c r="P45" s="4"/>
    </row>
    <row r="46" spans="1:16" ht="12.75" customHeight="1">
      <c r="A46" s="1" t="s">
        <v>23</v>
      </c>
      <c r="B46" s="27">
        <v>28</v>
      </c>
      <c r="C46" s="27">
        <v>17</v>
      </c>
      <c r="D46" s="27">
        <v>13</v>
      </c>
      <c r="E46" s="27">
        <v>2</v>
      </c>
      <c r="F46" s="4">
        <v>93.6</v>
      </c>
      <c r="G46" s="4">
        <v>40.1</v>
      </c>
      <c r="H46" s="4">
        <v>6.7</v>
      </c>
      <c r="I46" s="4"/>
      <c r="J46" s="4"/>
      <c r="K46" s="4"/>
      <c r="L46" s="4"/>
      <c r="M46" s="4"/>
      <c r="N46" s="4"/>
      <c r="O46" s="4"/>
      <c r="P46" s="4"/>
    </row>
    <row r="47" spans="1:16" ht="12.75" customHeight="1">
      <c r="A47" s="1" t="s">
        <v>22</v>
      </c>
      <c r="B47" s="27">
        <v>29</v>
      </c>
      <c r="C47" s="27">
        <v>17</v>
      </c>
      <c r="D47" s="27">
        <v>13</v>
      </c>
      <c r="E47" s="27">
        <v>2</v>
      </c>
      <c r="F47" s="4">
        <v>86.6</v>
      </c>
      <c r="G47" s="4">
        <v>38.799999999999997</v>
      </c>
      <c r="H47" s="4">
        <v>6</v>
      </c>
      <c r="I47" s="4"/>
      <c r="J47" s="4"/>
      <c r="K47" s="4"/>
      <c r="L47" s="4"/>
      <c r="M47" s="4"/>
      <c r="N47" s="4"/>
      <c r="O47" s="4"/>
      <c r="P47" s="4"/>
    </row>
    <row r="48" spans="1:16" ht="12.75" customHeight="1">
      <c r="A48" s="1" t="s">
        <v>26</v>
      </c>
      <c r="B48" s="27">
        <v>115</v>
      </c>
      <c r="C48" s="27">
        <v>46</v>
      </c>
      <c r="D48" s="27">
        <v>42</v>
      </c>
      <c r="E48" s="27">
        <v>14</v>
      </c>
      <c r="F48" s="4">
        <v>132.80000000000001</v>
      </c>
      <c r="G48" s="4">
        <v>48.5</v>
      </c>
      <c r="H48" s="4">
        <v>16.2</v>
      </c>
      <c r="I48" s="4"/>
      <c r="J48" s="4"/>
      <c r="K48" s="4"/>
      <c r="L48" s="4"/>
      <c r="M48" s="4"/>
      <c r="N48" s="4"/>
      <c r="O48" s="4"/>
      <c r="P48" s="4"/>
    </row>
    <row r="49" spans="1:16" ht="12.75" customHeight="1">
      <c r="B49" s="27"/>
      <c r="C49" s="27"/>
      <c r="D49" s="27"/>
      <c r="E49" s="2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2.75" customHeight="1">
      <c r="A50" s="9" t="s">
        <v>42</v>
      </c>
      <c r="B50" s="26">
        <v>410</v>
      </c>
      <c r="C50" s="26">
        <v>159</v>
      </c>
      <c r="D50" s="26">
        <v>150</v>
      </c>
      <c r="E50" s="26">
        <v>149</v>
      </c>
      <c r="F50" s="25">
        <v>139.80000000000001</v>
      </c>
      <c r="G50" s="25">
        <v>51.2</v>
      </c>
      <c r="H50" s="25">
        <v>50.8</v>
      </c>
      <c r="I50" s="4"/>
      <c r="J50" s="4"/>
      <c r="K50" s="4"/>
      <c r="L50" s="4"/>
      <c r="M50" s="4"/>
      <c r="N50" s="4"/>
      <c r="O50" s="4"/>
      <c r="P50" s="4"/>
    </row>
    <row r="51" spans="1:16" ht="3.75" customHeight="1">
      <c r="A51" s="15"/>
      <c r="B51" s="17"/>
      <c r="C51" s="17"/>
      <c r="D51" s="17"/>
      <c r="E51" s="17"/>
      <c r="F51" s="17"/>
      <c r="G51" s="17"/>
      <c r="H51" s="17"/>
      <c r="I51" s="4"/>
      <c r="J51" s="4"/>
      <c r="K51" s="4"/>
      <c r="L51" s="4"/>
      <c r="M51" s="4"/>
      <c r="N51" s="4"/>
      <c r="O51" s="4"/>
      <c r="P51" s="4"/>
    </row>
    <row r="52" spans="1:16" ht="12.75" customHeight="1">
      <c r="A52" s="2" t="s">
        <v>65</v>
      </c>
      <c r="C52" s="1"/>
      <c r="H52" s="1"/>
      <c r="I52" s="4"/>
      <c r="J52" s="4"/>
      <c r="K52" s="4"/>
      <c r="L52" s="4"/>
      <c r="M52" s="4"/>
      <c r="N52" s="4"/>
      <c r="O52" s="4"/>
      <c r="P52" s="4"/>
    </row>
    <row r="53" spans="1:16" ht="12.75" customHeight="1">
      <c r="A53" s="28" t="s">
        <v>66</v>
      </c>
      <c r="C53" s="1"/>
      <c r="H53" s="1"/>
      <c r="I53" s="4"/>
      <c r="J53" s="4"/>
      <c r="K53" s="4"/>
      <c r="L53" s="4"/>
      <c r="M53" s="4"/>
      <c r="N53" s="4"/>
      <c r="O53" s="4"/>
      <c r="P53" s="4"/>
    </row>
    <row r="54" spans="1:16" ht="12.75" customHeight="1">
      <c r="A54" s="28" t="s">
        <v>29</v>
      </c>
      <c r="C54" s="1"/>
      <c r="H54" s="1"/>
      <c r="I54" s="4"/>
      <c r="J54" s="4"/>
      <c r="K54" s="4"/>
      <c r="L54" s="4"/>
      <c r="M54" s="4"/>
      <c r="N54" s="4"/>
      <c r="O54" s="4"/>
      <c r="P54" s="4"/>
    </row>
    <row r="55" spans="1:16" ht="12.75" customHeight="1">
      <c r="A55" s="2" t="s">
        <v>43</v>
      </c>
      <c r="C55" s="1"/>
      <c r="H55" s="1"/>
      <c r="I55" s="4"/>
      <c r="J55" s="4"/>
      <c r="K55" s="4"/>
      <c r="L55" s="4"/>
      <c r="M55" s="4"/>
      <c r="N55" s="4"/>
      <c r="O55" s="4"/>
      <c r="P55" s="4"/>
    </row>
    <row r="56" spans="1:16" ht="12.75" customHeight="1">
      <c r="A56" s="2" t="s">
        <v>64</v>
      </c>
      <c r="C56" s="1"/>
      <c r="H56" s="1"/>
      <c r="I56" s="4"/>
      <c r="J56" s="4"/>
      <c r="K56" s="4"/>
      <c r="L56" s="4"/>
      <c r="M56" s="4"/>
      <c r="N56" s="4"/>
      <c r="O56" s="4"/>
      <c r="P56" s="4"/>
    </row>
    <row r="57" spans="1:16" ht="12.75" customHeight="1">
      <c r="A57" s="28" t="s">
        <v>28</v>
      </c>
      <c r="C57" s="1"/>
      <c r="H57" s="1"/>
      <c r="I57" s="4"/>
      <c r="J57" s="4"/>
      <c r="K57" s="4"/>
      <c r="L57" s="4"/>
      <c r="M57" s="4"/>
      <c r="N57" s="4"/>
      <c r="O57" s="4"/>
      <c r="P57" s="4"/>
    </row>
    <row r="58" spans="1:16" ht="12.75" customHeight="1">
      <c r="A58" s="2" t="s">
        <v>44</v>
      </c>
      <c r="C58" s="1"/>
      <c r="H58" s="1"/>
      <c r="I58" s="4"/>
      <c r="J58" s="4"/>
      <c r="K58" s="4"/>
      <c r="L58" s="4"/>
      <c r="M58" s="4"/>
      <c r="N58" s="4"/>
      <c r="O58" s="4"/>
      <c r="P58" s="4"/>
    </row>
    <row r="59" spans="1:16" ht="12.75" customHeight="1">
      <c r="A59" s="2" t="s">
        <v>47</v>
      </c>
      <c r="C59" s="1"/>
      <c r="H59" s="1"/>
      <c r="I59" s="4"/>
      <c r="J59" s="4"/>
      <c r="K59" s="4"/>
      <c r="L59" s="4"/>
      <c r="M59" s="4"/>
      <c r="N59" s="4"/>
      <c r="O59" s="4"/>
      <c r="P59" s="4"/>
    </row>
    <row r="60" spans="1:16" ht="12.75" customHeight="1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ht="12.75" customHeight="1">
      <c r="A61" s="2" t="s">
        <v>56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ht="12.75" customHeight="1">
      <c r="A62" s="1" t="s">
        <v>63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ht="12.75" customHeight="1">
      <c r="A63" s="30" t="s">
        <v>74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ht="12.75" customHeight="1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2:16" ht="12.75" customHeight="1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2:16" ht="12.7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2:16" ht="12.7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2:16" ht="12.7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2:16" ht="12.75" customHeight="1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2:16" ht="12.75" customHeight="1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2:16" ht="12.75" customHeight="1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2:16" ht="12.75" customHeight="1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2:16" ht="12.75" customHeight="1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2:16" ht="12.75" customHeight="1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2:16" ht="12.75" customHeight="1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2:16" ht="12.75" customHeight="1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2:16" ht="12.75" customHeight="1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2:16" ht="12.75" customHeight="1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2:16" ht="12.75" customHeight="1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2:16" ht="12.75" customHeight="1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2:16" ht="12.75" customHeight="1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2:16" ht="12.75" customHeight="1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2:16" ht="12.75" customHeight="1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2:16" ht="12.75" customHeight="1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2:16" ht="12.75" customHeight="1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2:16" ht="12.75" customHeight="1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2:16" ht="12.75" customHeight="1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2:16" ht="12.75" customHeight="1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2:16" ht="12.75" customHeight="1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2:16" ht="12.75" customHeight="1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90"/>
  <sheetViews>
    <sheetView workbookViewId="0">
      <pane xSplit="1" ySplit="10" topLeftCell="B11" activePane="bottomRight" state="frozen"/>
      <selection pane="topRight"/>
      <selection pane="bottomLeft"/>
      <selection pane="bottomRight" activeCell="N34" sqref="N34"/>
    </sheetView>
  </sheetViews>
  <sheetFormatPr baseColWidth="10" defaultColWidth="11.5" defaultRowHeight="12.75" customHeight="1" x14ac:dyDescent="0"/>
  <cols>
    <col min="1" max="1" width="21.83203125" style="1" customWidth="1"/>
    <col min="2" max="2" width="9.83203125" style="2" customWidth="1"/>
    <col min="3" max="3" width="9.5" style="2" customWidth="1"/>
    <col min="4" max="4" width="10.83203125" style="2" customWidth="1"/>
    <col min="5" max="5" width="11.5" style="2" customWidth="1"/>
    <col min="6" max="8" width="9" style="2" customWidth="1"/>
    <col min="9" max="16384" width="11.5" style="1"/>
  </cols>
  <sheetData>
    <row r="1" spans="1:16" s="5" customFormat="1" ht="12.75" customHeight="1">
      <c r="A1" s="7" t="s">
        <v>62</v>
      </c>
      <c r="B1" s="6"/>
      <c r="C1" s="6"/>
      <c r="D1" s="6"/>
      <c r="E1" s="6"/>
      <c r="H1" s="8" t="s">
        <v>80</v>
      </c>
    </row>
    <row r="2" spans="1:16" s="5" customFormat="1" ht="12.75" customHeight="1">
      <c r="A2" s="6">
        <v>1990</v>
      </c>
      <c r="B2" s="6"/>
      <c r="C2" s="6"/>
      <c r="D2" s="6"/>
      <c r="E2" s="6"/>
      <c r="H2" s="6"/>
    </row>
    <row r="3" spans="1:16" s="5" customFormat="1" ht="3.75" customHeight="1">
      <c r="A3" s="12"/>
      <c r="B3" s="13"/>
      <c r="C3" s="13"/>
      <c r="D3" s="13"/>
      <c r="E3" s="13"/>
      <c r="F3" s="13"/>
      <c r="G3" s="13"/>
      <c r="H3" s="13"/>
    </row>
    <row r="4" spans="1:16" ht="3.75" customHeight="1">
      <c r="A4" s="2"/>
      <c r="B4" s="22"/>
      <c r="D4" s="22"/>
      <c r="E4" s="22"/>
      <c r="F4" s="22"/>
    </row>
    <row r="5" spans="1:16" ht="12.75" customHeight="1">
      <c r="A5" s="1" t="s">
        <v>70</v>
      </c>
      <c r="B5" s="23" t="s">
        <v>31</v>
      </c>
      <c r="D5" s="23" t="s">
        <v>32</v>
      </c>
      <c r="E5" s="23" t="s">
        <v>33</v>
      </c>
      <c r="F5" s="23" t="s">
        <v>34</v>
      </c>
    </row>
    <row r="6" spans="1:16" ht="3.75" customHeight="1">
      <c r="B6" s="24"/>
      <c r="C6" s="14"/>
      <c r="D6" s="23"/>
      <c r="E6" s="18"/>
      <c r="F6" s="24"/>
      <c r="G6" s="14"/>
      <c r="H6" s="14"/>
    </row>
    <row r="7" spans="1:16" ht="12.75" customHeight="1">
      <c r="B7" s="18" t="s">
        <v>0</v>
      </c>
      <c r="C7" s="18" t="s">
        <v>30</v>
      </c>
      <c r="D7" s="18"/>
      <c r="E7" s="18"/>
      <c r="F7" s="18" t="s">
        <v>3</v>
      </c>
      <c r="G7" s="18" t="s">
        <v>4</v>
      </c>
      <c r="H7" s="2" t="s">
        <v>5</v>
      </c>
    </row>
    <row r="8" spans="1:16" ht="12.75" customHeight="1">
      <c r="B8" s="18" t="s">
        <v>1</v>
      </c>
      <c r="C8" s="19" t="s">
        <v>2</v>
      </c>
      <c r="D8" s="18"/>
      <c r="E8" s="18"/>
      <c r="F8" s="18" t="s">
        <v>54</v>
      </c>
      <c r="G8" s="18"/>
    </row>
    <row r="9" spans="1:16" ht="12.75" customHeight="1">
      <c r="B9" s="18"/>
      <c r="C9" s="18" t="s">
        <v>35</v>
      </c>
      <c r="D9" s="18"/>
      <c r="E9" s="18"/>
      <c r="F9" s="18" t="s">
        <v>55</v>
      </c>
      <c r="G9" s="18"/>
    </row>
    <row r="10" spans="1:16" ht="3.75" customHeight="1">
      <c r="A10" s="15"/>
      <c r="B10" s="20"/>
      <c r="C10" s="20"/>
      <c r="D10" s="21"/>
      <c r="E10" s="21"/>
      <c r="F10" s="21"/>
      <c r="G10" s="21"/>
      <c r="H10" s="16"/>
    </row>
    <row r="11" spans="1:16" ht="3.75" customHeight="1">
      <c r="D11" s="3"/>
      <c r="E11" s="3"/>
      <c r="F11" s="3"/>
      <c r="G11" s="3"/>
      <c r="H11" s="3"/>
    </row>
    <row r="12" spans="1:16" ht="12.75" customHeight="1">
      <c r="A12" s="9" t="s">
        <v>27</v>
      </c>
      <c r="B12" s="26">
        <v>10398</v>
      </c>
      <c r="C12" s="26">
        <v>3863</v>
      </c>
      <c r="D12" s="26">
        <v>3268</v>
      </c>
      <c r="E12" s="26">
        <v>1536</v>
      </c>
      <c r="F12" s="25">
        <v>153</v>
      </c>
      <c r="G12" s="25">
        <v>48.1</v>
      </c>
      <c r="H12" s="25">
        <v>22.6</v>
      </c>
      <c r="I12" s="4"/>
      <c r="J12" s="4"/>
      <c r="K12" s="4"/>
      <c r="L12" s="4"/>
      <c r="M12" s="4"/>
      <c r="N12" s="4"/>
      <c r="O12" s="4"/>
      <c r="P12" s="4"/>
    </row>
    <row r="13" spans="1:16" ht="12.75" customHeight="1">
      <c r="A13" s="10"/>
      <c r="B13" s="27"/>
      <c r="C13" s="27"/>
      <c r="D13" s="27"/>
      <c r="E13" s="2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ht="12.75" customHeight="1">
      <c r="A14" s="9" t="s">
        <v>36</v>
      </c>
      <c r="B14" s="26">
        <v>2310</v>
      </c>
      <c r="C14" s="26">
        <v>689</v>
      </c>
      <c r="D14" s="26">
        <v>678</v>
      </c>
      <c r="E14" s="26">
        <v>473</v>
      </c>
      <c r="F14" s="25">
        <v>188.98488120950324</v>
      </c>
      <c r="G14" s="25">
        <v>55.468289809542512</v>
      </c>
      <c r="H14" s="25">
        <v>38.696904247660186</v>
      </c>
      <c r="I14" s="4"/>
      <c r="J14" s="4"/>
      <c r="K14" s="4"/>
      <c r="L14" s="4"/>
      <c r="M14" s="4"/>
      <c r="N14" s="4"/>
      <c r="O14" s="4"/>
      <c r="P14" s="4"/>
    </row>
    <row r="15" spans="1:16" ht="12.75" customHeight="1">
      <c r="A15" s="1" t="s">
        <v>39</v>
      </c>
      <c r="B15" s="27">
        <v>1062</v>
      </c>
      <c r="C15" s="27">
        <v>398</v>
      </c>
      <c r="D15" s="27">
        <v>334</v>
      </c>
      <c r="E15" s="27">
        <v>221</v>
      </c>
      <c r="F15" s="4">
        <v>180.7</v>
      </c>
      <c r="G15" s="4">
        <v>56.8</v>
      </c>
      <c r="H15" s="4">
        <v>37.6</v>
      </c>
      <c r="I15" s="4"/>
      <c r="J15" s="4"/>
      <c r="K15" s="4"/>
      <c r="L15" s="4"/>
      <c r="M15" s="4"/>
      <c r="N15" s="4"/>
      <c r="O15" s="4"/>
      <c r="P15" s="4"/>
    </row>
    <row r="16" spans="1:16" ht="12.75" customHeight="1">
      <c r="A16" s="1" t="s">
        <v>38</v>
      </c>
      <c r="B16" s="27">
        <v>355</v>
      </c>
      <c r="C16" s="27">
        <v>141</v>
      </c>
      <c r="D16" s="27">
        <v>94</v>
      </c>
      <c r="E16" s="27">
        <v>98</v>
      </c>
      <c r="F16" s="4">
        <v>139.4</v>
      </c>
      <c r="G16" s="4">
        <v>36.9</v>
      </c>
      <c r="H16" s="4">
        <v>38.5</v>
      </c>
      <c r="I16" s="4"/>
      <c r="J16" s="4"/>
      <c r="K16" s="4"/>
      <c r="L16" s="4"/>
      <c r="M16" s="4"/>
      <c r="N16" s="4"/>
      <c r="O16" s="4"/>
      <c r="P16" s="4"/>
    </row>
    <row r="17" spans="1:16" ht="12.75" customHeight="1">
      <c r="A17" s="1" t="s">
        <v>37</v>
      </c>
      <c r="B17" s="27">
        <v>893</v>
      </c>
      <c r="C17" s="27">
        <v>150</v>
      </c>
      <c r="D17" s="27">
        <v>250</v>
      </c>
      <c r="E17" s="27">
        <v>154</v>
      </c>
      <c r="F17" s="4">
        <v>235.1</v>
      </c>
      <c r="G17" s="4">
        <v>65.8</v>
      </c>
      <c r="H17" s="4">
        <v>40.5</v>
      </c>
      <c r="I17" s="4"/>
      <c r="J17" s="4"/>
      <c r="K17" s="4"/>
      <c r="L17" s="4"/>
      <c r="M17" s="4"/>
      <c r="N17" s="4"/>
      <c r="O17" s="4"/>
      <c r="P17" s="4"/>
    </row>
    <row r="18" spans="1:16" ht="12.75" customHeight="1">
      <c r="B18" s="27"/>
      <c r="C18" s="27"/>
      <c r="D18" s="27"/>
      <c r="E18" s="2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ht="12.75" customHeight="1">
      <c r="A19" s="9" t="s">
        <v>6</v>
      </c>
      <c r="B19" s="26">
        <v>2398</v>
      </c>
      <c r="C19" s="26">
        <v>903</v>
      </c>
      <c r="D19" s="26">
        <v>746</v>
      </c>
      <c r="E19" s="26">
        <v>323</v>
      </c>
      <c r="F19" s="25">
        <v>148.84517742866544</v>
      </c>
      <c r="G19" s="25">
        <v>46.304629842278736</v>
      </c>
      <c r="H19" s="25">
        <v>20.048787451817738</v>
      </c>
      <c r="I19" s="4"/>
      <c r="J19" s="4"/>
      <c r="K19" s="4"/>
      <c r="L19" s="4"/>
      <c r="M19" s="4"/>
      <c r="N19" s="4"/>
      <c r="O19" s="4"/>
      <c r="P19" s="4"/>
    </row>
    <row r="20" spans="1:16" ht="12.75" customHeight="1">
      <c r="A20" s="1" t="s">
        <v>7</v>
      </c>
      <c r="B20" s="27">
        <v>1469</v>
      </c>
      <c r="C20" s="27">
        <v>518</v>
      </c>
      <c r="D20" s="27">
        <v>475</v>
      </c>
      <c r="E20" s="27">
        <v>164</v>
      </c>
      <c r="F20" s="4">
        <v>154.69999999999999</v>
      </c>
      <c r="G20" s="4">
        <v>50</v>
      </c>
      <c r="H20" s="4">
        <v>17.3</v>
      </c>
      <c r="I20" s="4"/>
      <c r="J20" s="4"/>
      <c r="K20" s="4"/>
      <c r="L20" s="4"/>
      <c r="M20" s="4"/>
      <c r="N20" s="4"/>
      <c r="O20" s="4"/>
      <c r="P20" s="4"/>
    </row>
    <row r="21" spans="1:16" ht="12.75" customHeight="1">
      <c r="A21" s="1" t="s">
        <v>40</v>
      </c>
      <c r="B21" s="27">
        <v>267</v>
      </c>
      <c r="C21" s="27">
        <v>96</v>
      </c>
      <c r="D21" s="27">
        <v>85</v>
      </c>
      <c r="E21" s="27">
        <v>68</v>
      </c>
      <c r="F21" s="4">
        <v>128.30000000000001</v>
      </c>
      <c r="G21" s="4">
        <v>40.799999999999997</v>
      </c>
      <c r="H21" s="4">
        <v>32.700000000000003</v>
      </c>
      <c r="I21" s="4"/>
      <c r="J21" s="4"/>
      <c r="K21" s="4"/>
      <c r="L21" s="4"/>
      <c r="M21" s="4"/>
      <c r="N21" s="4"/>
      <c r="O21" s="4"/>
      <c r="P21" s="4"/>
    </row>
    <row r="22" spans="1:16" ht="12.75" customHeight="1">
      <c r="A22" s="1" t="s">
        <v>9</v>
      </c>
      <c r="B22" s="27">
        <v>309</v>
      </c>
      <c r="C22" s="27">
        <v>148</v>
      </c>
      <c r="D22" s="27">
        <v>94</v>
      </c>
      <c r="E22" s="27">
        <v>24</v>
      </c>
      <c r="F22" s="4">
        <v>136.5</v>
      </c>
      <c r="G22" s="4">
        <v>41.5</v>
      </c>
      <c r="H22" s="4">
        <v>10.6</v>
      </c>
      <c r="I22" s="4"/>
      <c r="J22" s="4"/>
      <c r="K22" s="4"/>
      <c r="L22" s="4"/>
      <c r="M22" s="4"/>
      <c r="N22" s="4"/>
      <c r="O22" s="4"/>
      <c r="P22" s="4"/>
    </row>
    <row r="23" spans="1:16" ht="12.75" customHeight="1">
      <c r="A23" s="1" t="s">
        <v>41</v>
      </c>
      <c r="B23" s="27">
        <v>267</v>
      </c>
      <c r="C23" s="27">
        <v>100</v>
      </c>
      <c r="D23" s="27">
        <v>73</v>
      </c>
      <c r="E23" s="27">
        <v>51</v>
      </c>
      <c r="F23" s="4">
        <v>165.5</v>
      </c>
      <c r="G23" s="4">
        <v>45.3</v>
      </c>
      <c r="H23" s="4">
        <v>31.6</v>
      </c>
      <c r="I23" s="4"/>
      <c r="J23" s="4"/>
      <c r="K23" s="4"/>
      <c r="L23" s="4"/>
      <c r="M23" s="4"/>
      <c r="N23" s="4"/>
      <c r="O23" s="4"/>
      <c r="P23" s="4"/>
    </row>
    <row r="24" spans="1:16" ht="12.75" customHeight="1">
      <c r="A24" s="11" t="s">
        <v>8</v>
      </c>
      <c r="B24" s="27">
        <v>86</v>
      </c>
      <c r="C24" s="27">
        <v>41</v>
      </c>
      <c r="D24" s="27">
        <v>19</v>
      </c>
      <c r="E24" s="27">
        <v>16</v>
      </c>
      <c r="F24" s="4">
        <v>130.5</v>
      </c>
      <c r="G24" s="4">
        <v>28.8</v>
      </c>
      <c r="H24" s="4">
        <v>24.3</v>
      </c>
      <c r="I24" s="4"/>
      <c r="J24" s="4"/>
      <c r="K24" s="4"/>
      <c r="L24" s="4"/>
      <c r="M24" s="4"/>
      <c r="N24" s="4"/>
      <c r="O24" s="4"/>
      <c r="P24" s="4"/>
    </row>
    <row r="25" spans="1:16" ht="12.75" customHeight="1">
      <c r="B25" s="27"/>
      <c r="C25" s="27"/>
      <c r="D25" s="27"/>
      <c r="E25" s="2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2.75" customHeight="1">
      <c r="A26" s="9" t="s">
        <v>10</v>
      </c>
      <c r="B26" s="26">
        <v>1400</v>
      </c>
      <c r="C26" s="26">
        <v>489</v>
      </c>
      <c r="D26" s="26">
        <v>445</v>
      </c>
      <c r="E26" s="26">
        <v>192</v>
      </c>
      <c r="F26" s="25">
        <v>152.11885263268837</v>
      </c>
      <c r="G26" s="25">
        <v>48.352063872533094</v>
      </c>
      <c r="H26" s="25">
        <v>20.86201407534012</v>
      </c>
      <c r="I26" s="4"/>
      <c r="J26" s="4"/>
      <c r="K26" s="4"/>
      <c r="L26" s="4"/>
      <c r="M26" s="4"/>
      <c r="N26" s="4"/>
      <c r="O26" s="4"/>
      <c r="P26" s="4"/>
    </row>
    <row r="27" spans="1:16" ht="12.75" customHeight="1">
      <c r="A27" s="1" t="s">
        <v>13</v>
      </c>
      <c r="B27" s="27">
        <v>518</v>
      </c>
      <c r="C27" s="27">
        <v>90</v>
      </c>
      <c r="D27" s="27">
        <v>148</v>
      </c>
      <c r="E27" s="27">
        <v>65</v>
      </c>
      <c r="F27" s="4">
        <v>268.8</v>
      </c>
      <c r="G27" s="4">
        <v>76.8</v>
      </c>
      <c r="H27" s="4">
        <v>33.700000000000003</v>
      </c>
      <c r="I27" s="4"/>
      <c r="J27" s="4"/>
      <c r="K27" s="4"/>
      <c r="L27" s="4"/>
      <c r="M27" s="4"/>
      <c r="N27" s="4"/>
      <c r="O27" s="4"/>
      <c r="P27" s="4"/>
    </row>
    <row r="28" spans="1:16" ht="12.75" customHeight="1">
      <c r="A28" s="1" t="s">
        <v>12</v>
      </c>
      <c r="B28" s="27">
        <v>343</v>
      </c>
      <c r="C28" s="27">
        <v>149</v>
      </c>
      <c r="D28" s="27">
        <v>101</v>
      </c>
      <c r="E28" s="27">
        <v>31</v>
      </c>
      <c r="F28" s="4">
        <v>148.6</v>
      </c>
      <c r="G28" s="4">
        <v>43.75</v>
      </c>
      <c r="H28" s="4">
        <v>43.8</v>
      </c>
      <c r="I28" s="4"/>
      <c r="J28" s="4"/>
      <c r="K28" s="4"/>
      <c r="L28" s="4"/>
      <c r="M28" s="4"/>
      <c r="N28" s="4"/>
      <c r="O28" s="4"/>
      <c r="P28" s="4"/>
    </row>
    <row r="29" spans="1:16" ht="12.75" customHeight="1">
      <c r="A29" s="1" t="s">
        <v>11</v>
      </c>
      <c r="B29" s="27">
        <v>539</v>
      </c>
      <c r="C29" s="27">
        <v>250</v>
      </c>
      <c r="D29" s="27">
        <v>196</v>
      </c>
      <c r="E29" s="27">
        <v>96</v>
      </c>
      <c r="F29" s="4">
        <v>108.5</v>
      </c>
      <c r="G29" s="4">
        <v>39.4</v>
      </c>
      <c r="H29" s="4">
        <v>19.3</v>
      </c>
      <c r="I29" s="4"/>
      <c r="J29" s="4"/>
      <c r="K29" s="4"/>
      <c r="L29" s="4"/>
      <c r="M29" s="4"/>
      <c r="N29" s="4"/>
      <c r="O29" s="4"/>
      <c r="P29" s="4"/>
    </row>
    <row r="30" spans="1:16" ht="12.75" customHeight="1">
      <c r="B30" s="27"/>
      <c r="C30" s="27"/>
      <c r="D30" s="27"/>
      <c r="E30" s="2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ht="12.75" customHeight="1">
      <c r="A31" s="9" t="s">
        <v>14</v>
      </c>
      <c r="B31" s="26">
        <v>1998</v>
      </c>
      <c r="C31" s="26">
        <v>727</v>
      </c>
      <c r="D31" s="26">
        <v>652</v>
      </c>
      <c r="E31" s="26">
        <v>214</v>
      </c>
      <c r="F31" s="25">
        <v>172.7</v>
      </c>
      <c r="G31" s="25">
        <v>56.3</v>
      </c>
      <c r="H31" s="25">
        <v>18.5</v>
      </c>
      <c r="I31" s="4"/>
      <c r="J31" s="4"/>
      <c r="K31" s="4"/>
      <c r="L31" s="4"/>
      <c r="M31" s="4"/>
      <c r="N31" s="4"/>
      <c r="O31" s="4"/>
      <c r="P31" s="4"/>
    </row>
    <row r="32" spans="1:16" ht="12.75" customHeight="1">
      <c r="B32" s="27"/>
      <c r="C32" s="27"/>
      <c r="D32" s="27"/>
      <c r="E32" s="2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ht="12.75" customHeight="1">
      <c r="A33" s="9" t="s">
        <v>15</v>
      </c>
      <c r="B33" s="26">
        <v>1038</v>
      </c>
      <c r="C33" s="26">
        <v>496</v>
      </c>
      <c r="D33" s="26">
        <v>290</v>
      </c>
      <c r="E33" s="26">
        <v>106</v>
      </c>
      <c r="F33" s="25">
        <v>105.66154510159998</v>
      </c>
      <c r="G33" s="25">
        <v>29.520084854974947</v>
      </c>
      <c r="H33" s="25">
        <v>10.790099981473601</v>
      </c>
      <c r="I33" s="4"/>
      <c r="J33" s="4"/>
      <c r="K33" s="4"/>
      <c r="L33" s="4"/>
      <c r="M33" s="4"/>
      <c r="N33" s="4"/>
      <c r="O33" s="4"/>
      <c r="P33" s="4"/>
    </row>
    <row r="34" spans="1:16" ht="12.75" customHeight="1">
      <c r="A34" s="1" t="s">
        <v>16</v>
      </c>
      <c r="B34" s="27">
        <v>43</v>
      </c>
      <c r="C34" s="27">
        <v>25</v>
      </c>
      <c r="D34" s="27">
        <v>13</v>
      </c>
      <c r="E34" s="27">
        <v>4</v>
      </c>
      <c r="F34" s="4">
        <v>113.2</v>
      </c>
      <c r="G34" s="4">
        <v>34.200000000000003</v>
      </c>
      <c r="H34" s="4">
        <v>10.5</v>
      </c>
      <c r="I34" s="4"/>
      <c r="J34" s="4"/>
      <c r="K34" s="4"/>
      <c r="L34" s="4"/>
      <c r="M34" s="4"/>
      <c r="N34" s="4"/>
      <c r="O34" s="4"/>
      <c r="P34" s="4"/>
    </row>
    <row r="35" spans="1:16" ht="12.75" customHeight="1">
      <c r="A35" s="1" t="s">
        <v>18</v>
      </c>
      <c r="B35" s="27">
        <v>106</v>
      </c>
      <c r="C35" s="27">
        <v>47</v>
      </c>
      <c r="D35" s="27">
        <v>31</v>
      </c>
      <c r="E35" s="27">
        <v>13</v>
      </c>
      <c r="F35" s="4">
        <v>147.4</v>
      </c>
      <c r="G35" s="4">
        <v>43.1</v>
      </c>
      <c r="H35" s="4">
        <v>18.100000000000001</v>
      </c>
      <c r="I35" s="4"/>
      <c r="J35" s="4"/>
      <c r="K35" s="4"/>
      <c r="L35" s="4"/>
      <c r="M35" s="4"/>
      <c r="N35" s="4"/>
      <c r="O35" s="4"/>
      <c r="P35" s="4"/>
    </row>
    <row r="36" spans="1:16" ht="12.75" customHeight="1">
      <c r="A36" s="1" t="s">
        <v>57</v>
      </c>
      <c r="B36" s="27">
        <v>54</v>
      </c>
      <c r="C36" s="27">
        <v>29</v>
      </c>
      <c r="D36" s="27">
        <v>6</v>
      </c>
      <c r="E36" s="27">
        <v>4</v>
      </c>
      <c r="F36" s="4">
        <v>104.7</v>
      </c>
      <c r="G36" s="4">
        <v>11.6</v>
      </c>
      <c r="H36" s="4">
        <v>7.8</v>
      </c>
      <c r="I36" s="4"/>
      <c r="J36" s="4"/>
      <c r="K36" s="4"/>
      <c r="L36" s="4"/>
      <c r="M36" s="4"/>
      <c r="N36" s="4"/>
      <c r="O36" s="4"/>
      <c r="P36" s="4"/>
    </row>
    <row r="37" spans="1:16" ht="12.75" customHeight="1">
      <c r="A37" s="1" t="s">
        <v>58</v>
      </c>
      <c r="B37" s="27">
        <v>10</v>
      </c>
      <c r="C37" s="27">
        <v>5</v>
      </c>
      <c r="D37" s="27">
        <v>6</v>
      </c>
      <c r="E37" s="27">
        <v>1</v>
      </c>
      <c r="F37" s="4">
        <v>72.5</v>
      </c>
      <c r="G37" s="4">
        <v>43.5</v>
      </c>
      <c r="H37" s="4">
        <v>7.2</v>
      </c>
      <c r="I37" s="4"/>
      <c r="J37" s="4"/>
      <c r="K37" s="4"/>
      <c r="L37" s="4"/>
      <c r="M37" s="4"/>
      <c r="N37" s="4"/>
      <c r="O37" s="4"/>
      <c r="P37" s="4"/>
    </row>
    <row r="38" spans="1:16" ht="12.75" customHeight="1">
      <c r="A38" s="1" t="s">
        <v>59</v>
      </c>
      <c r="B38" s="27">
        <v>522</v>
      </c>
      <c r="C38" s="27">
        <v>235</v>
      </c>
      <c r="D38" s="27">
        <v>149</v>
      </c>
      <c r="E38" s="27">
        <v>49</v>
      </c>
      <c r="F38" s="4">
        <v>123.8</v>
      </c>
      <c r="G38" s="4">
        <v>35.299999999999997</v>
      </c>
      <c r="H38" s="4">
        <v>11.6</v>
      </c>
      <c r="I38" s="4"/>
      <c r="J38" s="4"/>
      <c r="K38" s="4"/>
      <c r="L38" s="4"/>
      <c r="M38" s="4"/>
      <c r="N38" s="4"/>
      <c r="O38" s="4"/>
      <c r="P38" s="4"/>
    </row>
    <row r="39" spans="1:16" ht="12.75" customHeight="1">
      <c r="A39" s="1" t="s">
        <v>17</v>
      </c>
      <c r="B39" s="27">
        <v>250</v>
      </c>
      <c r="C39" s="27">
        <v>123</v>
      </c>
      <c r="D39" s="27">
        <v>69</v>
      </c>
      <c r="E39" s="27">
        <v>34</v>
      </c>
      <c r="F39" s="4">
        <v>138.9</v>
      </c>
      <c r="G39" s="4">
        <v>38.299999999999997</v>
      </c>
      <c r="H39" s="4">
        <v>18.899999999999999</v>
      </c>
      <c r="I39" s="4"/>
      <c r="J39" s="4"/>
      <c r="K39" s="4"/>
      <c r="L39" s="4"/>
      <c r="M39" s="4"/>
      <c r="N39" s="4"/>
      <c r="O39" s="4"/>
      <c r="P39" s="4"/>
    </row>
    <row r="40" spans="1:16" ht="12.75" customHeight="1">
      <c r="A40" s="1" t="s">
        <v>19</v>
      </c>
      <c r="B40" s="27">
        <v>202</v>
      </c>
      <c r="C40" s="27">
        <v>104</v>
      </c>
      <c r="D40" s="27">
        <v>60</v>
      </c>
      <c r="E40" s="27">
        <v>18</v>
      </c>
      <c r="F40" s="4">
        <v>98.4</v>
      </c>
      <c r="G40" s="4">
        <v>29.2</v>
      </c>
      <c r="H40" s="4">
        <v>8.8000000000000007</v>
      </c>
      <c r="I40" s="4"/>
      <c r="J40" s="4"/>
      <c r="K40" s="4"/>
      <c r="L40" s="4"/>
      <c r="M40" s="4"/>
      <c r="N40" s="4"/>
      <c r="O40" s="4"/>
      <c r="P40" s="4"/>
    </row>
    <row r="41" spans="1:16" ht="12.75" customHeight="1">
      <c r="B41" s="27"/>
      <c r="C41" s="27"/>
      <c r="D41" s="27"/>
      <c r="E41" s="2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ht="12.75" customHeight="1">
      <c r="A42" s="9" t="s">
        <v>20</v>
      </c>
      <c r="B42" s="26">
        <v>707</v>
      </c>
      <c r="C42" s="26">
        <v>330</v>
      </c>
      <c r="D42" s="26">
        <v>269</v>
      </c>
      <c r="E42" s="26">
        <v>62</v>
      </c>
      <c r="F42" s="25">
        <v>115.28928315178396</v>
      </c>
      <c r="G42" s="25">
        <v>43.865370817298285</v>
      </c>
      <c r="H42" s="25">
        <v>10.11023416606875</v>
      </c>
      <c r="I42" s="4"/>
      <c r="J42" s="4"/>
      <c r="K42" s="4"/>
      <c r="L42" s="4"/>
      <c r="M42" s="4"/>
      <c r="N42" s="4"/>
      <c r="O42" s="4"/>
      <c r="P42" s="4"/>
    </row>
    <row r="43" spans="1:16" ht="12.75" customHeight="1">
      <c r="A43" s="1" t="s">
        <v>21</v>
      </c>
      <c r="B43" s="27">
        <v>402</v>
      </c>
      <c r="C43" s="27">
        <v>173</v>
      </c>
      <c r="D43" s="27">
        <v>148</v>
      </c>
      <c r="E43" s="27">
        <v>33</v>
      </c>
      <c r="F43" s="4">
        <v>125.4</v>
      </c>
      <c r="G43" s="4">
        <v>46.2</v>
      </c>
      <c r="H43" s="4">
        <v>10.3</v>
      </c>
      <c r="I43" s="4"/>
      <c r="J43" s="4"/>
      <c r="K43" s="4"/>
      <c r="L43" s="4"/>
      <c r="M43" s="4"/>
      <c r="N43" s="4"/>
      <c r="O43" s="4"/>
      <c r="P43" s="4"/>
    </row>
    <row r="44" spans="1:16" ht="12.75" customHeight="1">
      <c r="A44" s="1" t="s">
        <v>25</v>
      </c>
      <c r="B44" s="27">
        <v>37</v>
      </c>
      <c r="C44" s="27">
        <v>22</v>
      </c>
      <c r="D44" s="27">
        <v>11</v>
      </c>
      <c r="E44" s="27">
        <v>3</v>
      </c>
      <c r="F44" s="4">
        <v>108.5</v>
      </c>
      <c r="G44" s="4">
        <v>32.299999999999997</v>
      </c>
      <c r="H44" s="4">
        <v>8.8000000000000007</v>
      </c>
      <c r="I44" s="4"/>
      <c r="J44" s="4"/>
      <c r="K44" s="4"/>
      <c r="L44" s="4"/>
      <c r="M44" s="4"/>
      <c r="N44" s="4"/>
      <c r="O44" s="4"/>
      <c r="P44" s="4"/>
    </row>
    <row r="45" spans="1:16" ht="12.75" customHeight="1">
      <c r="A45" s="1" t="s">
        <v>24</v>
      </c>
      <c r="B45" s="27">
        <v>98</v>
      </c>
      <c r="C45" s="27">
        <v>56</v>
      </c>
      <c r="D45" s="27">
        <v>43</v>
      </c>
      <c r="E45" s="27">
        <v>8</v>
      </c>
      <c r="F45" s="4">
        <v>88.4</v>
      </c>
      <c r="G45" s="4">
        <v>38.799999999999997</v>
      </c>
      <c r="H45" s="4">
        <v>7.2</v>
      </c>
      <c r="I45" s="4"/>
      <c r="J45" s="4"/>
      <c r="K45" s="4"/>
      <c r="L45" s="4"/>
      <c r="M45" s="4"/>
      <c r="N45" s="4"/>
      <c r="O45" s="4"/>
      <c r="P45" s="4"/>
    </row>
    <row r="46" spans="1:16" ht="12.75" customHeight="1">
      <c r="A46" s="1" t="s">
        <v>23</v>
      </c>
      <c r="B46" s="27">
        <v>27</v>
      </c>
      <c r="C46" s="27">
        <v>17</v>
      </c>
      <c r="D46" s="27">
        <v>12</v>
      </c>
      <c r="E46" s="27">
        <v>2</v>
      </c>
      <c r="F46" s="4">
        <v>92.2</v>
      </c>
      <c r="G46" s="4">
        <v>41</v>
      </c>
      <c r="H46" s="4">
        <v>6.8</v>
      </c>
      <c r="I46" s="4"/>
      <c r="J46" s="4"/>
      <c r="K46" s="4"/>
      <c r="L46" s="4"/>
      <c r="M46" s="4"/>
      <c r="N46" s="4"/>
      <c r="O46" s="4"/>
      <c r="P46" s="4"/>
    </row>
    <row r="47" spans="1:16" ht="12.75" customHeight="1">
      <c r="A47" s="1" t="s">
        <v>22</v>
      </c>
      <c r="B47" s="27">
        <v>30</v>
      </c>
      <c r="C47" s="27">
        <v>17</v>
      </c>
      <c r="D47" s="27">
        <v>13</v>
      </c>
      <c r="E47" s="27">
        <v>2</v>
      </c>
      <c r="F47" s="4">
        <v>91.2</v>
      </c>
      <c r="G47" s="4">
        <v>39.5</v>
      </c>
      <c r="H47" s="4">
        <v>6.1</v>
      </c>
      <c r="I47" s="4"/>
      <c r="J47" s="4"/>
      <c r="K47" s="4"/>
      <c r="L47" s="4"/>
      <c r="M47" s="4"/>
      <c r="N47" s="4"/>
      <c r="O47" s="4"/>
      <c r="P47" s="4"/>
    </row>
    <row r="48" spans="1:16" ht="12.75" customHeight="1">
      <c r="A48" s="1" t="s">
        <v>26</v>
      </c>
      <c r="B48" s="27">
        <v>113</v>
      </c>
      <c r="C48" s="27">
        <v>45</v>
      </c>
      <c r="D48" s="27">
        <v>42</v>
      </c>
      <c r="E48" s="27">
        <v>14</v>
      </c>
      <c r="F48" s="4">
        <v>132.30000000000001</v>
      </c>
      <c r="G48" s="4">
        <v>49.2</v>
      </c>
      <c r="H48" s="4">
        <v>16.399999999999999</v>
      </c>
      <c r="I48" s="4"/>
      <c r="J48" s="4"/>
      <c r="K48" s="4"/>
      <c r="L48" s="4"/>
      <c r="M48" s="4"/>
      <c r="N48" s="4"/>
      <c r="O48" s="4"/>
      <c r="P48" s="4"/>
    </row>
    <row r="49" spans="1:16" ht="12.75" customHeight="1">
      <c r="B49" s="27"/>
      <c r="C49" s="27"/>
      <c r="D49" s="27"/>
      <c r="E49" s="2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2.75" customHeight="1">
      <c r="A50" s="9" t="s">
        <v>42</v>
      </c>
      <c r="B50" s="26">
        <v>398</v>
      </c>
      <c r="C50" s="26">
        <v>157</v>
      </c>
      <c r="D50" s="26">
        <v>144</v>
      </c>
      <c r="E50" s="26">
        <v>149</v>
      </c>
      <c r="F50" s="25">
        <v>137.30000000000001</v>
      </c>
      <c r="G50" s="25">
        <v>49.7</v>
      </c>
      <c r="H50" s="25">
        <v>51.4</v>
      </c>
      <c r="I50" s="4"/>
      <c r="J50" s="4"/>
      <c r="K50" s="4"/>
      <c r="L50" s="4"/>
      <c r="M50" s="4"/>
      <c r="N50" s="4"/>
      <c r="O50" s="4"/>
      <c r="P50" s="4"/>
    </row>
    <row r="51" spans="1:16" ht="3.75" customHeight="1">
      <c r="A51" s="15"/>
      <c r="B51" s="17"/>
      <c r="C51" s="17"/>
      <c r="D51" s="17"/>
      <c r="E51" s="17"/>
      <c r="F51" s="17"/>
      <c r="G51" s="17"/>
      <c r="H51" s="17"/>
      <c r="I51" s="4"/>
      <c r="J51" s="4"/>
      <c r="K51" s="4"/>
      <c r="L51" s="4"/>
      <c r="M51" s="4"/>
      <c r="N51" s="4"/>
      <c r="O51" s="4"/>
      <c r="P51" s="4"/>
    </row>
    <row r="52" spans="1:16" ht="12.75" customHeight="1">
      <c r="A52" s="2" t="s">
        <v>65</v>
      </c>
      <c r="C52" s="1"/>
      <c r="H52" s="1"/>
      <c r="I52" s="4"/>
      <c r="J52" s="4"/>
      <c r="K52" s="4"/>
      <c r="L52" s="4"/>
      <c r="M52" s="4"/>
      <c r="N52" s="4"/>
      <c r="O52" s="4"/>
      <c r="P52" s="4"/>
    </row>
    <row r="53" spans="1:16" ht="12.75" customHeight="1">
      <c r="A53" s="28" t="s">
        <v>66</v>
      </c>
      <c r="C53" s="1"/>
      <c r="H53" s="1"/>
      <c r="I53" s="4"/>
      <c r="J53" s="4"/>
      <c r="K53" s="4"/>
      <c r="L53" s="4"/>
      <c r="M53" s="4"/>
      <c r="N53" s="4"/>
      <c r="O53" s="4"/>
      <c r="P53" s="4"/>
    </row>
    <row r="54" spans="1:16" ht="12.75" customHeight="1">
      <c r="A54" s="28" t="s">
        <v>29</v>
      </c>
      <c r="C54" s="1"/>
      <c r="H54" s="1"/>
      <c r="I54" s="4"/>
      <c r="J54" s="4"/>
      <c r="K54" s="4"/>
      <c r="L54" s="4"/>
      <c r="M54" s="4"/>
      <c r="N54" s="4"/>
      <c r="O54" s="4"/>
      <c r="P54" s="4"/>
    </row>
    <row r="55" spans="1:16" ht="12.75" customHeight="1">
      <c r="A55" s="2" t="s">
        <v>43</v>
      </c>
      <c r="C55" s="1"/>
      <c r="H55" s="1"/>
      <c r="I55" s="4"/>
      <c r="J55" s="4"/>
      <c r="K55" s="4"/>
      <c r="L55" s="4"/>
      <c r="M55" s="4"/>
      <c r="N55" s="4"/>
      <c r="O55" s="4"/>
      <c r="P55" s="4"/>
    </row>
    <row r="56" spans="1:16" ht="12.75" customHeight="1">
      <c r="A56" s="2" t="s">
        <v>64</v>
      </c>
      <c r="C56" s="1"/>
      <c r="H56" s="1"/>
      <c r="I56" s="4"/>
      <c r="J56" s="4"/>
      <c r="K56" s="4"/>
      <c r="L56" s="4"/>
      <c r="M56" s="4"/>
      <c r="N56" s="4"/>
      <c r="O56" s="4"/>
      <c r="P56" s="4"/>
    </row>
    <row r="57" spans="1:16" ht="12.75" customHeight="1">
      <c r="A57" s="28" t="s">
        <v>28</v>
      </c>
      <c r="C57" s="1"/>
      <c r="H57" s="1"/>
      <c r="I57" s="4"/>
      <c r="J57" s="4"/>
      <c r="K57" s="4"/>
      <c r="L57" s="4"/>
      <c r="M57" s="4"/>
      <c r="N57" s="4"/>
      <c r="O57" s="4"/>
      <c r="P57" s="4"/>
    </row>
    <row r="58" spans="1:16" ht="12.75" customHeight="1">
      <c r="A58" s="2" t="s">
        <v>44</v>
      </c>
      <c r="C58" s="1"/>
      <c r="H58" s="1"/>
      <c r="I58" s="4"/>
      <c r="J58" s="4"/>
      <c r="K58" s="4"/>
      <c r="L58" s="4"/>
      <c r="M58" s="4"/>
      <c r="N58" s="4"/>
      <c r="O58" s="4"/>
      <c r="P58" s="4"/>
    </row>
    <row r="59" spans="1:16" ht="12.75" customHeight="1">
      <c r="A59" s="2" t="s">
        <v>46</v>
      </c>
      <c r="C59" s="1"/>
      <c r="H59" s="1"/>
      <c r="I59" s="4"/>
      <c r="J59" s="4"/>
      <c r="K59" s="4"/>
      <c r="L59" s="4"/>
      <c r="M59" s="4"/>
      <c r="N59" s="4"/>
      <c r="O59" s="4"/>
      <c r="P59" s="4"/>
    </row>
    <row r="60" spans="1:16" ht="12.75" customHeight="1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ht="12.75" customHeight="1">
      <c r="A61" s="2" t="s">
        <v>56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ht="12.75" customHeight="1">
      <c r="A62" s="1" t="s">
        <v>63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ht="12.75" customHeight="1">
      <c r="A63" s="30" t="s">
        <v>74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ht="12.75" customHeight="1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2:16" ht="12.75" customHeight="1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2:16" ht="12.7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2:16" ht="12.7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2:16" ht="12.7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2:16" ht="12.75" customHeight="1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2:16" ht="12.75" customHeight="1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2:16" ht="12.75" customHeight="1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2:16" ht="12.75" customHeight="1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2:16" ht="12.75" customHeight="1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2:16" ht="12.75" customHeight="1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2:16" ht="12.75" customHeight="1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2:16" ht="12.75" customHeight="1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2:16" ht="12.75" customHeight="1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2:16" ht="12.75" customHeight="1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2:16" ht="12.75" customHeight="1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2:16" ht="12.75" customHeight="1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2:16" ht="12.75" customHeight="1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2:16" ht="12.75" customHeight="1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2:16" ht="12.75" customHeight="1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2:16" ht="12.75" customHeight="1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2:16" ht="12.75" customHeight="1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2:16" ht="12.75" customHeight="1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2:16" ht="12.75" customHeight="1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2:16" ht="12.75" customHeight="1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2:16" ht="12.75" customHeight="1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2:16" ht="12.75" customHeight="1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A48" sqref="A48"/>
    </sheetView>
  </sheetViews>
  <sheetFormatPr baseColWidth="10" defaultRowHeight="12" x14ac:dyDescent="0"/>
  <sheetData>
    <row r="1" spans="1:23">
      <c r="A1" t="s">
        <v>133</v>
      </c>
      <c r="B1">
        <v>2011</v>
      </c>
      <c r="C1">
        <v>2010</v>
      </c>
      <c r="D1">
        <v>2009</v>
      </c>
      <c r="E1">
        <v>2008</v>
      </c>
      <c r="F1">
        <v>2007</v>
      </c>
      <c r="G1">
        <v>2006</v>
      </c>
      <c r="H1">
        <v>2005</v>
      </c>
      <c r="I1">
        <v>2004</v>
      </c>
      <c r="J1">
        <v>2003</v>
      </c>
      <c r="K1">
        <v>2002</v>
      </c>
      <c r="L1">
        <v>2001</v>
      </c>
      <c r="M1">
        <v>2000</v>
      </c>
      <c r="N1">
        <v>1999</v>
      </c>
      <c r="O1">
        <v>1998</v>
      </c>
      <c r="P1">
        <v>1997</v>
      </c>
      <c r="Q1">
        <v>1996</v>
      </c>
      <c r="R1">
        <v>1995</v>
      </c>
      <c r="S1">
        <v>1994</v>
      </c>
      <c r="T1">
        <v>1993</v>
      </c>
      <c r="U1">
        <v>1992</v>
      </c>
      <c r="V1">
        <v>1991</v>
      </c>
      <c r="W1">
        <v>1990</v>
      </c>
    </row>
    <row r="2" spans="1:23">
      <c r="A2" t="s">
        <v>124</v>
      </c>
      <c r="B2">
        <v>232.9871823</v>
      </c>
      <c r="C2">
        <v>234.81497089999999</v>
      </c>
      <c r="D2">
        <v>237.14573609999999</v>
      </c>
      <c r="E2">
        <v>227.88207650000001</v>
      </c>
      <c r="F2">
        <v>245.52343680000001</v>
      </c>
      <c r="G2">
        <v>246.488103</v>
      </c>
      <c r="H2">
        <v>243.99801059999999</v>
      </c>
      <c r="I2">
        <v>241.11396790000001</v>
      </c>
      <c r="J2">
        <v>241.16226639999999</v>
      </c>
      <c r="K2">
        <v>236.0956367</v>
      </c>
      <c r="L2">
        <v>238.3146289</v>
      </c>
      <c r="M2">
        <v>237.54934359999999</v>
      </c>
      <c r="N2">
        <v>236.0909872</v>
      </c>
      <c r="O2">
        <v>234.3952908</v>
      </c>
      <c r="P2">
        <v>228.9</v>
      </c>
      <c r="Q2">
        <v>220.8</v>
      </c>
      <c r="R2">
        <v>212.6</v>
      </c>
      <c r="S2">
        <v>204.2</v>
      </c>
      <c r="T2">
        <v>196.1</v>
      </c>
      <c r="U2">
        <v>189.7</v>
      </c>
      <c r="V2">
        <v>186.4</v>
      </c>
      <c r="W2">
        <v>180.7</v>
      </c>
    </row>
    <row r="3" spans="1:23">
      <c r="A3" t="s">
        <v>123</v>
      </c>
      <c r="B3">
        <v>147.10849730000001</v>
      </c>
      <c r="C3">
        <v>146.909617</v>
      </c>
      <c r="D3">
        <v>152.17555290000001</v>
      </c>
      <c r="E3">
        <v>152.377183</v>
      </c>
      <c r="F3">
        <v>169.74097660000001</v>
      </c>
      <c r="G3">
        <v>175.24479719999999</v>
      </c>
      <c r="H3">
        <v>175.8039837</v>
      </c>
      <c r="I3">
        <v>173.5512133</v>
      </c>
      <c r="J3">
        <v>174.19514090000001</v>
      </c>
      <c r="K3">
        <v>165.7327756</v>
      </c>
      <c r="L3">
        <v>168.62183379999999</v>
      </c>
      <c r="M3">
        <v>168.42553319999999</v>
      </c>
      <c r="N3">
        <v>164.30644989999999</v>
      </c>
      <c r="O3">
        <v>162.75379419999999</v>
      </c>
      <c r="P3">
        <v>160</v>
      </c>
      <c r="Q3">
        <v>158.9</v>
      </c>
      <c r="R3">
        <v>158.5</v>
      </c>
      <c r="S3">
        <v>149.69999999999999</v>
      </c>
      <c r="T3">
        <v>148.5</v>
      </c>
      <c r="U3">
        <v>141.69999999999999</v>
      </c>
      <c r="V3">
        <v>142.69999999999999</v>
      </c>
      <c r="W3">
        <v>139.4</v>
      </c>
    </row>
    <row r="4" spans="1:23">
      <c r="A4" t="s">
        <v>122</v>
      </c>
      <c r="B4">
        <v>336.91902649999997</v>
      </c>
      <c r="C4">
        <v>337.7588629</v>
      </c>
      <c r="D4">
        <v>332.0787646</v>
      </c>
      <c r="E4">
        <v>330.20179999999999</v>
      </c>
      <c r="F4">
        <v>329.59371240000002</v>
      </c>
      <c r="G4">
        <v>329.4791773</v>
      </c>
      <c r="H4">
        <v>329.04302749999999</v>
      </c>
      <c r="I4">
        <v>329.92944590000002</v>
      </c>
      <c r="J4">
        <v>329.97284500000001</v>
      </c>
      <c r="K4">
        <v>332.54933169999998</v>
      </c>
      <c r="L4">
        <v>325.68282909999999</v>
      </c>
      <c r="M4">
        <v>320.50028359999999</v>
      </c>
      <c r="N4">
        <v>311.07701450000002</v>
      </c>
      <c r="O4">
        <v>310.01714829999997</v>
      </c>
      <c r="P4">
        <v>300.3</v>
      </c>
      <c r="Q4">
        <v>290.2</v>
      </c>
      <c r="R4">
        <v>281.7</v>
      </c>
      <c r="S4">
        <v>268.5</v>
      </c>
      <c r="T4">
        <v>263.39999999999998</v>
      </c>
      <c r="U4">
        <v>250.5</v>
      </c>
      <c r="V4">
        <v>243.6</v>
      </c>
      <c r="W4">
        <v>235.1</v>
      </c>
    </row>
    <row r="5" spans="1:23">
      <c r="A5" t="s">
        <v>101</v>
      </c>
      <c r="B5">
        <v>208.6874928</v>
      </c>
      <c r="C5">
        <v>209.2022442</v>
      </c>
      <c r="D5">
        <v>205.97753549999999</v>
      </c>
      <c r="E5">
        <v>197.08276240000001</v>
      </c>
      <c r="F5">
        <v>211.25736800000001</v>
      </c>
      <c r="G5">
        <v>213.08662179999999</v>
      </c>
      <c r="H5">
        <v>211.58980840000001</v>
      </c>
      <c r="I5">
        <v>210.59699989999999</v>
      </c>
      <c r="J5">
        <v>206.22836789999999</v>
      </c>
      <c r="K5">
        <v>200.3290672</v>
      </c>
      <c r="L5">
        <v>199.60603520000001</v>
      </c>
      <c r="M5">
        <v>198.81991439999999</v>
      </c>
      <c r="N5">
        <v>192.67315579999999</v>
      </c>
      <c r="O5">
        <v>188.8387735</v>
      </c>
      <c r="P5">
        <v>185.4</v>
      </c>
      <c r="Q5">
        <v>282</v>
      </c>
      <c r="R5">
        <v>176.1</v>
      </c>
      <c r="S5">
        <v>170</v>
      </c>
      <c r="T5">
        <v>164.5</v>
      </c>
      <c r="U5">
        <v>160.4</v>
      </c>
      <c r="V5">
        <v>157.30000000000001</v>
      </c>
      <c r="W5">
        <v>154.69999999999999</v>
      </c>
    </row>
    <row r="6" spans="1:23">
      <c r="A6" t="s">
        <v>118</v>
      </c>
      <c r="B6">
        <v>133.8975069</v>
      </c>
      <c r="C6">
        <v>138.28774630000001</v>
      </c>
      <c r="D6">
        <v>143.5155092</v>
      </c>
      <c r="E6">
        <v>141.7159565</v>
      </c>
      <c r="F6">
        <v>153.69996710000001</v>
      </c>
      <c r="G6">
        <v>154.74930230000001</v>
      </c>
      <c r="H6">
        <v>153.44747949999999</v>
      </c>
      <c r="I6">
        <v>154.2308136</v>
      </c>
      <c r="J6">
        <v>150.4963563</v>
      </c>
      <c r="K6">
        <v>144.38254029999999</v>
      </c>
      <c r="L6">
        <v>140.59928379999999</v>
      </c>
      <c r="M6">
        <v>142.53544410000001</v>
      </c>
      <c r="N6">
        <v>143.3121696</v>
      </c>
      <c r="O6">
        <v>142.09240729999999</v>
      </c>
      <c r="P6">
        <v>140.69999999999999</v>
      </c>
      <c r="Q6">
        <v>139.9</v>
      </c>
      <c r="R6">
        <v>139.30000000000001</v>
      </c>
      <c r="S6">
        <v>135.69999999999999</v>
      </c>
      <c r="T6">
        <v>132.9</v>
      </c>
      <c r="U6">
        <v>128.69999999999999</v>
      </c>
      <c r="V6">
        <v>127.5</v>
      </c>
      <c r="W6">
        <v>128.30000000000001</v>
      </c>
    </row>
    <row r="7" spans="1:23">
      <c r="A7" t="s">
        <v>119</v>
      </c>
      <c r="B7">
        <v>159.56970670000001</v>
      </c>
      <c r="C7">
        <v>160.65956629999999</v>
      </c>
      <c r="D7">
        <v>163.06353129999999</v>
      </c>
      <c r="E7">
        <v>158.1260082</v>
      </c>
      <c r="F7">
        <v>162.6473364</v>
      </c>
      <c r="G7">
        <v>164.80719980000001</v>
      </c>
      <c r="H7">
        <v>162.85061490000001</v>
      </c>
      <c r="I7">
        <v>160.0506963</v>
      </c>
      <c r="J7">
        <v>159.1546487</v>
      </c>
      <c r="K7">
        <v>156.06232689999999</v>
      </c>
      <c r="L7">
        <v>155.7440373</v>
      </c>
      <c r="M7">
        <v>152.77072419999999</v>
      </c>
      <c r="N7">
        <v>152.2252603</v>
      </c>
      <c r="O7">
        <v>147.50978549999999</v>
      </c>
      <c r="P7">
        <v>142.1</v>
      </c>
      <c r="Q7">
        <v>136.6</v>
      </c>
      <c r="R7">
        <v>135.9</v>
      </c>
      <c r="S7">
        <v>136.6</v>
      </c>
      <c r="T7">
        <v>135.19999999999999</v>
      </c>
      <c r="U7">
        <v>132.6</v>
      </c>
      <c r="V7">
        <v>138.4</v>
      </c>
      <c r="W7">
        <v>136.5</v>
      </c>
    </row>
    <row r="8" spans="1:23">
      <c r="A8" t="s">
        <v>120</v>
      </c>
      <c r="B8">
        <v>193.5040405</v>
      </c>
      <c r="C8">
        <v>195.88923249999999</v>
      </c>
      <c r="D8">
        <v>188.629966</v>
      </c>
      <c r="E8">
        <v>188.4599126</v>
      </c>
      <c r="F8">
        <v>210.71838489999999</v>
      </c>
      <c r="G8">
        <v>207.7836217</v>
      </c>
      <c r="H8">
        <v>210.91936029999999</v>
      </c>
      <c r="I8">
        <v>210.11146590000001</v>
      </c>
      <c r="J8">
        <v>208.12149539999999</v>
      </c>
      <c r="K8">
        <v>203.51769289999999</v>
      </c>
      <c r="L8">
        <v>204.86525019999999</v>
      </c>
      <c r="M8">
        <v>201.0933699</v>
      </c>
      <c r="N8">
        <v>190.8534823</v>
      </c>
      <c r="O8">
        <v>191.01448579999999</v>
      </c>
      <c r="P8">
        <v>187.5</v>
      </c>
      <c r="Q8">
        <v>181.8</v>
      </c>
      <c r="R8">
        <v>175.1</v>
      </c>
      <c r="S8">
        <v>169.1</v>
      </c>
      <c r="T8">
        <v>165</v>
      </c>
      <c r="U8">
        <v>159.30000000000001</v>
      </c>
      <c r="V8">
        <v>164.3</v>
      </c>
      <c r="W8">
        <v>165.5</v>
      </c>
    </row>
    <row r="9" spans="1:23">
      <c r="A9" t="s">
        <v>121</v>
      </c>
      <c r="B9">
        <v>146.03300630000001</v>
      </c>
      <c r="C9">
        <v>142.93065000000001</v>
      </c>
      <c r="D9">
        <v>148.79866960000001</v>
      </c>
      <c r="E9">
        <v>147.05042539999999</v>
      </c>
      <c r="F9">
        <v>164.14344969999999</v>
      </c>
      <c r="G9">
        <v>169.05052409999999</v>
      </c>
      <c r="H9">
        <v>163.4805149</v>
      </c>
      <c r="I9">
        <v>166.54139219999999</v>
      </c>
      <c r="J9">
        <v>166.38200130000001</v>
      </c>
      <c r="K9">
        <v>148.9367977</v>
      </c>
      <c r="L9">
        <v>147.4556527</v>
      </c>
      <c r="M9">
        <v>148.8892859</v>
      </c>
      <c r="N9">
        <v>150.1166748</v>
      </c>
      <c r="O9">
        <v>145.46534070000001</v>
      </c>
      <c r="P9">
        <v>136.5</v>
      </c>
      <c r="Q9">
        <v>130.1</v>
      </c>
      <c r="R9">
        <v>134.30000000000001</v>
      </c>
      <c r="S9">
        <v>129</v>
      </c>
      <c r="T9">
        <v>129.6</v>
      </c>
      <c r="U9">
        <v>124.3</v>
      </c>
      <c r="V9">
        <v>128.69999999999999</v>
      </c>
      <c r="W9">
        <v>130.5</v>
      </c>
    </row>
    <row r="10" spans="1:23">
      <c r="A10" t="s">
        <v>116</v>
      </c>
      <c r="B10">
        <v>402.21027700000002</v>
      </c>
      <c r="C10">
        <v>409.45035209999998</v>
      </c>
      <c r="D10">
        <v>385.69443219999999</v>
      </c>
      <c r="E10">
        <v>367.66682079999998</v>
      </c>
      <c r="F10">
        <v>387.2966692</v>
      </c>
      <c r="G10">
        <v>380.92936259999999</v>
      </c>
      <c r="H10">
        <v>374.73233399999998</v>
      </c>
      <c r="I10">
        <v>375.95362890000001</v>
      </c>
      <c r="J10">
        <v>363.36370979999998</v>
      </c>
      <c r="K10">
        <v>353.72407420000002</v>
      </c>
      <c r="L10">
        <v>355.29648159999999</v>
      </c>
      <c r="M10">
        <v>356.22475209999999</v>
      </c>
      <c r="N10">
        <v>350.40837649999997</v>
      </c>
      <c r="O10">
        <v>343.4009527</v>
      </c>
      <c r="P10">
        <v>340.9</v>
      </c>
      <c r="Q10">
        <v>330.5</v>
      </c>
      <c r="R10">
        <v>315.60000000000002</v>
      </c>
      <c r="S10">
        <v>305.8</v>
      </c>
      <c r="T10">
        <v>307.60000000000002</v>
      </c>
      <c r="U10">
        <v>298.3</v>
      </c>
      <c r="V10">
        <v>279.5</v>
      </c>
      <c r="W10">
        <v>268.8</v>
      </c>
    </row>
    <row r="11" spans="1:23">
      <c r="A11" t="s">
        <v>117</v>
      </c>
      <c r="B11">
        <v>217.20101260000001</v>
      </c>
      <c r="C11">
        <v>218.00471010000001</v>
      </c>
      <c r="D11">
        <v>216.52047540000001</v>
      </c>
      <c r="E11">
        <v>202.0856416</v>
      </c>
      <c r="F11">
        <v>199.81515229999999</v>
      </c>
      <c r="G11">
        <v>200.5048358</v>
      </c>
      <c r="H11">
        <v>196.8533688</v>
      </c>
      <c r="I11">
        <v>195.26150279999999</v>
      </c>
      <c r="J11">
        <v>192.83945639999999</v>
      </c>
      <c r="K11">
        <v>191.4997108</v>
      </c>
      <c r="L11">
        <v>186.3559707</v>
      </c>
      <c r="M11">
        <v>186.38132300000001</v>
      </c>
      <c r="N11">
        <v>183.96383349999999</v>
      </c>
      <c r="O11">
        <v>179.22346999999999</v>
      </c>
      <c r="P11">
        <v>177.4</v>
      </c>
      <c r="Q11">
        <v>178.5</v>
      </c>
      <c r="R11">
        <v>171.4</v>
      </c>
      <c r="S11">
        <v>165.6</v>
      </c>
      <c r="T11">
        <v>174.1</v>
      </c>
      <c r="U11">
        <v>160.6</v>
      </c>
      <c r="V11">
        <v>158</v>
      </c>
      <c r="W11">
        <v>148.6</v>
      </c>
    </row>
    <row r="12" spans="1:23">
      <c r="A12" t="s">
        <v>115</v>
      </c>
      <c r="B12">
        <v>154.9793172</v>
      </c>
      <c r="C12">
        <v>156.05191919999999</v>
      </c>
      <c r="D12">
        <v>154.2296647</v>
      </c>
      <c r="E12">
        <v>148.2197573</v>
      </c>
      <c r="F12">
        <v>152.90519879999999</v>
      </c>
      <c r="G12">
        <v>151.0339276</v>
      </c>
      <c r="H12">
        <v>150.73303859999999</v>
      </c>
      <c r="I12">
        <v>150.1432217</v>
      </c>
      <c r="J12">
        <v>146.36284749999999</v>
      </c>
      <c r="K12">
        <v>140.7651553</v>
      </c>
      <c r="L12">
        <v>137.65981959999999</v>
      </c>
      <c r="M12">
        <v>139.1445938</v>
      </c>
      <c r="N12">
        <v>136.93627900000001</v>
      </c>
      <c r="O12">
        <v>133.53388419999999</v>
      </c>
      <c r="P12">
        <v>132.19999999999999</v>
      </c>
      <c r="Q12">
        <v>131.80000000000001</v>
      </c>
      <c r="R12">
        <v>129.19999999999999</v>
      </c>
      <c r="S12">
        <v>127.1</v>
      </c>
      <c r="T12">
        <v>124</v>
      </c>
      <c r="U12">
        <v>121.8</v>
      </c>
      <c r="V12">
        <v>117.7</v>
      </c>
      <c r="W12">
        <v>108.5</v>
      </c>
    </row>
    <row r="13" spans="1:23">
      <c r="A13" t="s">
        <v>100</v>
      </c>
      <c r="B13">
        <v>241.15928869999999</v>
      </c>
      <c r="C13">
        <v>239.79941930000001</v>
      </c>
      <c r="D13">
        <v>240.15777410000001</v>
      </c>
      <c r="E13">
        <v>227.9917446</v>
      </c>
      <c r="F13">
        <v>227.0112379</v>
      </c>
      <c r="G13">
        <v>231.2102452</v>
      </c>
      <c r="H13">
        <v>229.9453532</v>
      </c>
      <c r="I13">
        <v>231.93089689999999</v>
      </c>
      <c r="J13">
        <v>227.0633378</v>
      </c>
      <c r="K13">
        <v>225.1328379</v>
      </c>
      <c r="L13">
        <v>222.1381298</v>
      </c>
      <c r="M13">
        <v>219.11128199999999</v>
      </c>
      <c r="N13">
        <v>215.04220649999999</v>
      </c>
      <c r="O13">
        <v>212.20728879999999</v>
      </c>
      <c r="P13">
        <v>208.2</v>
      </c>
      <c r="Q13">
        <v>203.3</v>
      </c>
      <c r="R13">
        <v>198.8</v>
      </c>
      <c r="S13">
        <v>188.5</v>
      </c>
      <c r="T13">
        <v>187.6</v>
      </c>
      <c r="U13">
        <v>191</v>
      </c>
      <c r="V13">
        <v>176.5</v>
      </c>
      <c r="W13">
        <v>172.7</v>
      </c>
    </row>
    <row r="14" spans="1:23">
      <c r="A14" t="s">
        <v>108</v>
      </c>
      <c r="B14">
        <v>145.3562503</v>
      </c>
      <c r="C14">
        <v>142.49812159999999</v>
      </c>
      <c r="D14">
        <v>151.64588069999999</v>
      </c>
      <c r="E14">
        <v>137.85569369999999</v>
      </c>
      <c r="F14">
        <v>149.86590939999999</v>
      </c>
      <c r="G14">
        <v>144.73303329999999</v>
      </c>
      <c r="H14">
        <v>152.2389627</v>
      </c>
      <c r="I14">
        <v>143.31500639999999</v>
      </c>
      <c r="J14">
        <v>138.4426508</v>
      </c>
      <c r="K14">
        <v>125.79935</v>
      </c>
      <c r="L14">
        <v>128.750854</v>
      </c>
      <c r="M14">
        <v>125.63142879999999</v>
      </c>
      <c r="N14">
        <v>122.6993865</v>
      </c>
      <c r="O14">
        <v>122.776312</v>
      </c>
      <c r="P14">
        <v>116.8</v>
      </c>
      <c r="Q14">
        <v>110.2</v>
      </c>
      <c r="R14">
        <v>109.5</v>
      </c>
      <c r="S14">
        <v>114.9</v>
      </c>
      <c r="T14">
        <v>118.2</v>
      </c>
      <c r="U14">
        <v>115.9</v>
      </c>
      <c r="V14">
        <v>111.7</v>
      </c>
      <c r="W14">
        <v>113.2</v>
      </c>
    </row>
    <row r="15" spans="1:23">
      <c r="A15" t="s">
        <v>109</v>
      </c>
      <c r="B15">
        <v>194.53486710000001</v>
      </c>
      <c r="C15">
        <v>185.89793940000001</v>
      </c>
      <c r="D15">
        <v>187.47854559999999</v>
      </c>
      <c r="E15">
        <v>188.58402609999999</v>
      </c>
      <c r="F15">
        <v>198.3967399</v>
      </c>
      <c r="G15">
        <v>199.09867489999999</v>
      </c>
      <c r="H15">
        <v>196.9885045</v>
      </c>
      <c r="I15">
        <v>185.98132100000001</v>
      </c>
      <c r="J15">
        <v>187.39467479999999</v>
      </c>
      <c r="K15">
        <v>185.92153300000001</v>
      </c>
      <c r="L15">
        <v>182.58618340000001</v>
      </c>
      <c r="M15">
        <v>186.6798441</v>
      </c>
      <c r="N15">
        <v>186.008343</v>
      </c>
      <c r="O15">
        <v>180.2466101</v>
      </c>
      <c r="P15">
        <v>173.2</v>
      </c>
      <c r="Q15">
        <v>172.7</v>
      </c>
      <c r="R15">
        <v>167</v>
      </c>
      <c r="S15">
        <v>163.19999999999999</v>
      </c>
      <c r="T15">
        <v>161.5</v>
      </c>
      <c r="U15">
        <v>151.5</v>
      </c>
      <c r="V15">
        <v>152.9</v>
      </c>
      <c r="W15">
        <v>147.4</v>
      </c>
    </row>
    <row r="16" spans="1:23">
      <c r="A16" t="s">
        <v>110</v>
      </c>
      <c r="B16">
        <v>155.70187780000001</v>
      </c>
      <c r="C16">
        <v>160.46818949999999</v>
      </c>
      <c r="D16">
        <v>149.78290960000001</v>
      </c>
      <c r="E16">
        <v>149.62971379999999</v>
      </c>
      <c r="F16">
        <v>183.39860540000001</v>
      </c>
      <c r="G16">
        <v>187.45218059999999</v>
      </c>
      <c r="H16">
        <v>171.72295360000001</v>
      </c>
      <c r="I16">
        <v>173.2310445</v>
      </c>
      <c r="J16">
        <v>166.9797537</v>
      </c>
      <c r="K16">
        <v>149.81415459999999</v>
      </c>
      <c r="L16">
        <v>153.04965609999999</v>
      </c>
      <c r="M16">
        <v>152.35014200000001</v>
      </c>
      <c r="N16">
        <v>149.8407942</v>
      </c>
      <c r="O16">
        <v>142.0666966</v>
      </c>
      <c r="P16">
        <v>132.30000000000001</v>
      </c>
      <c r="Q16">
        <v>131.9</v>
      </c>
      <c r="R16">
        <v>124.1</v>
      </c>
      <c r="S16">
        <v>129.6</v>
      </c>
      <c r="T16">
        <v>128.6</v>
      </c>
      <c r="U16">
        <v>128.19999999999999</v>
      </c>
      <c r="V16">
        <v>112.4</v>
      </c>
      <c r="W16">
        <v>104.7</v>
      </c>
    </row>
    <row r="17" spans="1:23">
      <c r="A17" t="s">
        <v>111</v>
      </c>
      <c r="B17">
        <v>101.64538469999999</v>
      </c>
      <c r="C17">
        <v>101.9952827</v>
      </c>
      <c r="D17">
        <v>104.91803280000001</v>
      </c>
      <c r="E17">
        <v>102.39344680000001</v>
      </c>
      <c r="F17">
        <v>113.1221719</v>
      </c>
      <c r="G17">
        <v>118.8903567</v>
      </c>
      <c r="H17">
        <v>120.1040902</v>
      </c>
      <c r="I17">
        <v>122.1249746</v>
      </c>
      <c r="J17">
        <v>129.46306899999999</v>
      </c>
      <c r="K17">
        <v>108.7991296</v>
      </c>
      <c r="L17">
        <v>108.6661233</v>
      </c>
      <c r="M17">
        <v>109.1181886</v>
      </c>
      <c r="N17">
        <v>103.30578509999999</v>
      </c>
      <c r="O17">
        <v>89.735625040000002</v>
      </c>
      <c r="P17">
        <v>83</v>
      </c>
      <c r="Q17">
        <v>76.2</v>
      </c>
      <c r="R17">
        <v>76.5</v>
      </c>
      <c r="S17">
        <v>62.6</v>
      </c>
      <c r="T17">
        <v>69.900000000000006</v>
      </c>
      <c r="U17">
        <v>70.7</v>
      </c>
      <c r="V17">
        <v>71.900000000000006</v>
      </c>
      <c r="W17">
        <v>72.5</v>
      </c>
    </row>
    <row r="18" spans="1:23">
      <c r="A18" t="s">
        <v>112</v>
      </c>
      <c r="B18">
        <v>168.70178290000001</v>
      </c>
      <c r="C18">
        <v>166.4432109</v>
      </c>
      <c r="D18">
        <v>166.24718089999999</v>
      </c>
      <c r="E18">
        <v>157.5716133</v>
      </c>
      <c r="F18">
        <v>165.07388610000001</v>
      </c>
      <c r="G18">
        <v>163.49185779999999</v>
      </c>
      <c r="H18">
        <v>160.5495133</v>
      </c>
      <c r="I18">
        <v>161.4696787</v>
      </c>
      <c r="J18">
        <v>161.1779531</v>
      </c>
      <c r="K18">
        <v>155.00165759999999</v>
      </c>
      <c r="L18">
        <v>155.22395969999999</v>
      </c>
      <c r="M18">
        <v>153.6846338</v>
      </c>
      <c r="N18">
        <v>150.29262199999999</v>
      </c>
      <c r="O18">
        <v>149.15351999999999</v>
      </c>
      <c r="P18">
        <v>143.69999999999999</v>
      </c>
      <c r="Q18">
        <v>139.19999999999999</v>
      </c>
      <c r="R18">
        <v>135.30000000000001</v>
      </c>
      <c r="S18">
        <v>132.4</v>
      </c>
      <c r="T18">
        <v>132.80000000000001</v>
      </c>
      <c r="U18">
        <v>129.80000000000001</v>
      </c>
      <c r="V18">
        <v>127.3</v>
      </c>
      <c r="W18">
        <v>123.8</v>
      </c>
    </row>
    <row r="19" spans="1:23">
      <c r="A19" t="s">
        <v>113</v>
      </c>
      <c r="B19">
        <v>170.15862509999999</v>
      </c>
      <c r="C19">
        <v>169.8339574</v>
      </c>
      <c r="D19">
        <v>164.9562943</v>
      </c>
      <c r="E19">
        <v>161.62125</v>
      </c>
      <c r="F19">
        <v>173.02661069999999</v>
      </c>
      <c r="G19">
        <v>174.98863879999999</v>
      </c>
      <c r="H19">
        <v>175.64310990000001</v>
      </c>
      <c r="I19">
        <v>174.84433630000001</v>
      </c>
      <c r="J19">
        <v>171.55170609999999</v>
      </c>
      <c r="K19">
        <v>165.6639179</v>
      </c>
      <c r="L19">
        <v>162.13342320000001</v>
      </c>
      <c r="M19">
        <v>165.33934439999999</v>
      </c>
      <c r="N19">
        <v>172.7336703</v>
      </c>
      <c r="O19">
        <v>168.72410410000001</v>
      </c>
      <c r="P19">
        <v>164</v>
      </c>
      <c r="Q19">
        <v>157.4</v>
      </c>
      <c r="R19">
        <v>154.30000000000001</v>
      </c>
      <c r="S19">
        <v>153.30000000000001</v>
      </c>
      <c r="T19">
        <v>149.6</v>
      </c>
      <c r="U19">
        <v>146.4</v>
      </c>
      <c r="V19">
        <v>138</v>
      </c>
      <c r="W19">
        <v>138.9</v>
      </c>
    </row>
    <row r="20" spans="1:23">
      <c r="A20" t="s">
        <v>114</v>
      </c>
      <c r="B20">
        <v>141.7009673</v>
      </c>
      <c r="C20">
        <v>136.4690348</v>
      </c>
      <c r="D20">
        <v>137.35869479999999</v>
      </c>
      <c r="E20">
        <v>130.37162119999999</v>
      </c>
      <c r="F20">
        <v>136.47376969999999</v>
      </c>
      <c r="G20">
        <v>134.3664431</v>
      </c>
      <c r="H20">
        <v>132.03943240000001</v>
      </c>
      <c r="I20">
        <v>132.57193849999999</v>
      </c>
      <c r="J20">
        <v>133.0677738</v>
      </c>
      <c r="K20">
        <v>126.06160010000001</v>
      </c>
      <c r="L20">
        <v>125.34294</v>
      </c>
      <c r="M20">
        <v>125.9651085</v>
      </c>
      <c r="N20">
        <v>124.4379333</v>
      </c>
      <c r="O20">
        <v>120.0618474</v>
      </c>
      <c r="P20">
        <v>115.6</v>
      </c>
      <c r="Q20">
        <v>113.7</v>
      </c>
      <c r="R20">
        <v>113.3</v>
      </c>
      <c r="S20">
        <v>110.4</v>
      </c>
      <c r="T20">
        <v>110.3</v>
      </c>
      <c r="U20">
        <v>109.9</v>
      </c>
      <c r="V20">
        <v>106.1</v>
      </c>
      <c r="W20">
        <v>98.4</v>
      </c>
    </row>
    <row r="21" spans="1:23">
      <c r="A21" t="s">
        <v>102</v>
      </c>
      <c r="B21">
        <v>150.04752809999999</v>
      </c>
      <c r="C21">
        <v>152.6151237</v>
      </c>
      <c r="D21">
        <v>151.86909589999999</v>
      </c>
      <c r="E21">
        <v>141.01388990000001</v>
      </c>
      <c r="F21">
        <v>150.58410050000001</v>
      </c>
      <c r="G21">
        <v>149.05500799999999</v>
      </c>
      <c r="H21">
        <v>150.94191129999999</v>
      </c>
      <c r="I21">
        <v>151.70605749999999</v>
      </c>
      <c r="J21">
        <v>145.4460914</v>
      </c>
      <c r="K21">
        <v>146.5591331</v>
      </c>
      <c r="L21">
        <v>144.75596440000001</v>
      </c>
      <c r="M21">
        <v>141.45460550000001</v>
      </c>
      <c r="N21">
        <v>141.3252521</v>
      </c>
      <c r="O21">
        <v>138.6479775</v>
      </c>
      <c r="P21">
        <v>137.69999999999999</v>
      </c>
      <c r="Q21">
        <v>136.1</v>
      </c>
      <c r="R21">
        <v>133.1</v>
      </c>
      <c r="S21">
        <v>131.30000000000001</v>
      </c>
      <c r="T21">
        <v>131.5</v>
      </c>
      <c r="U21">
        <v>122.7</v>
      </c>
      <c r="V21">
        <v>125.7</v>
      </c>
      <c r="W21">
        <v>125.4</v>
      </c>
    </row>
    <row r="22" spans="1:23">
      <c r="A22" t="s">
        <v>103</v>
      </c>
      <c r="B22">
        <v>96.096775109999996</v>
      </c>
      <c r="C22">
        <v>98.805860600000003</v>
      </c>
      <c r="D22">
        <v>100.78322970000001</v>
      </c>
      <c r="E22">
        <v>105.3140922</v>
      </c>
      <c r="F22">
        <v>124.82944809999999</v>
      </c>
      <c r="G22">
        <v>118.582791</v>
      </c>
      <c r="H22">
        <v>124.0909616</v>
      </c>
      <c r="I22">
        <v>126.54587290000001</v>
      </c>
      <c r="J22">
        <v>126.65515259999999</v>
      </c>
      <c r="K22">
        <v>130.2686429</v>
      </c>
      <c r="L22">
        <v>127.30744749999999</v>
      </c>
      <c r="M22">
        <v>130.78733980000001</v>
      </c>
      <c r="N22">
        <v>124.42129629999999</v>
      </c>
      <c r="O22">
        <v>120.99562109999999</v>
      </c>
      <c r="P22">
        <v>114.7</v>
      </c>
      <c r="Q22">
        <v>114.1</v>
      </c>
      <c r="R22">
        <v>113.7</v>
      </c>
      <c r="S22">
        <v>113.7</v>
      </c>
      <c r="T22">
        <v>108.7</v>
      </c>
      <c r="U22">
        <v>106.1</v>
      </c>
      <c r="V22">
        <v>104.7</v>
      </c>
      <c r="W22">
        <v>108.5</v>
      </c>
    </row>
    <row r="23" spans="1:23">
      <c r="A23" t="s">
        <v>104</v>
      </c>
      <c r="B23">
        <v>130.51034279999999</v>
      </c>
      <c r="C23">
        <v>128.81767189999999</v>
      </c>
      <c r="D23">
        <v>132.6084994</v>
      </c>
      <c r="E23">
        <v>124.74128380000001</v>
      </c>
      <c r="F23">
        <v>134.4066803</v>
      </c>
      <c r="G23">
        <v>135.35031849999999</v>
      </c>
      <c r="H23">
        <v>131.12688539999999</v>
      </c>
      <c r="I23">
        <v>129.18370659999999</v>
      </c>
      <c r="J23">
        <v>122.6801116</v>
      </c>
      <c r="K23">
        <v>120.0060763</v>
      </c>
      <c r="L23">
        <v>118.04098260000001</v>
      </c>
      <c r="M23">
        <v>115.2396674</v>
      </c>
      <c r="N23">
        <v>103.41016740000001</v>
      </c>
      <c r="O23">
        <v>107.0946189</v>
      </c>
      <c r="P23">
        <v>104.2</v>
      </c>
      <c r="Q23">
        <v>99.5</v>
      </c>
      <c r="R23">
        <v>95.6</v>
      </c>
      <c r="S23">
        <v>87.9</v>
      </c>
      <c r="T23">
        <v>89.4</v>
      </c>
      <c r="U23">
        <v>86.7</v>
      </c>
      <c r="V23">
        <v>85.7</v>
      </c>
      <c r="W23">
        <v>88.4</v>
      </c>
    </row>
    <row r="24" spans="1:23">
      <c r="A24" t="s">
        <v>105</v>
      </c>
      <c r="B24">
        <v>114.2761581</v>
      </c>
      <c r="C24">
        <v>115.22680010000001</v>
      </c>
      <c r="D24">
        <v>115.5167933</v>
      </c>
      <c r="E24">
        <v>113.5470347</v>
      </c>
      <c r="F24">
        <v>112.4759509</v>
      </c>
      <c r="G24">
        <v>116.7489897</v>
      </c>
      <c r="H24">
        <v>117.903138</v>
      </c>
      <c r="I24">
        <v>114.7550885</v>
      </c>
      <c r="J24">
        <v>109.0413448</v>
      </c>
      <c r="K24">
        <v>106.8082639</v>
      </c>
      <c r="L24">
        <v>104.6669129</v>
      </c>
      <c r="M24">
        <v>99.474649510000006</v>
      </c>
      <c r="N24">
        <v>100.1502253</v>
      </c>
      <c r="O24">
        <v>100.6922593</v>
      </c>
      <c r="P24">
        <v>95.1</v>
      </c>
      <c r="Q24">
        <v>95.5</v>
      </c>
      <c r="R24">
        <v>92.6</v>
      </c>
      <c r="S24">
        <v>93.4</v>
      </c>
      <c r="T24">
        <v>87.6</v>
      </c>
      <c r="U24">
        <v>98.7</v>
      </c>
      <c r="V24">
        <v>93.6</v>
      </c>
      <c r="W24">
        <v>92.2</v>
      </c>
    </row>
    <row r="25" spans="1:23">
      <c r="A25" t="s">
        <v>106</v>
      </c>
      <c r="B25">
        <v>116.19181330000001</v>
      </c>
      <c r="C25">
        <v>119.474313</v>
      </c>
      <c r="D25">
        <v>124.1896625</v>
      </c>
      <c r="E25">
        <v>115.72364210000001</v>
      </c>
      <c r="F25">
        <v>121.3162817</v>
      </c>
      <c r="G25">
        <v>114.28861689999999</v>
      </c>
      <c r="H25">
        <v>117.66511490000001</v>
      </c>
      <c r="I25">
        <v>121.3216314</v>
      </c>
      <c r="J25">
        <v>122.44366290000001</v>
      </c>
      <c r="K25">
        <v>115.4219459</v>
      </c>
      <c r="L25">
        <v>108.8543741</v>
      </c>
      <c r="M25">
        <v>105.7799235</v>
      </c>
      <c r="N25">
        <v>98.497906920000005</v>
      </c>
      <c r="O25">
        <v>101.9396077</v>
      </c>
      <c r="P25">
        <v>91.3</v>
      </c>
      <c r="Q25">
        <v>92.1</v>
      </c>
      <c r="R25">
        <v>90.2</v>
      </c>
      <c r="S25">
        <v>88.7</v>
      </c>
      <c r="T25">
        <v>84.3</v>
      </c>
      <c r="U25">
        <v>82.5</v>
      </c>
      <c r="V25">
        <v>86.6</v>
      </c>
      <c r="W25">
        <v>91.2</v>
      </c>
    </row>
    <row r="26" spans="1:23">
      <c r="A26" t="s">
        <v>107</v>
      </c>
      <c r="B26">
        <v>197.2472281</v>
      </c>
      <c r="C26">
        <v>201.5915119</v>
      </c>
      <c r="D26">
        <v>206.87918260000001</v>
      </c>
      <c r="E26">
        <v>186.7978162</v>
      </c>
      <c r="F26">
        <v>184.6985095</v>
      </c>
      <c r="G26">
        <v>181.6454281</v>
      </c>
      <c r="H26">
        <v>183.3568406</v>
      </c>
      <c r="I26">
        <v>178.66697239999999</v>
      </c>
      <c r="J26">
        <v>173.52359530000001</v>
      </c>
      <c r="K26">
        <v>160.02827490000001</v>
      </c>
      <c r="L26">
        <v>157.1248148</v>
      </c>
      <c r="M26">
        <v>165.5141601</v>
      </c>
      <c r="N26">
        <v>159.71313459999999</v>
      </c>
      <c r="O26">
        <v>161.88834929999999</v>
      </c>
      <c r="P26">
        <v>156.69999999999999</v>
      </c>
      <c r="Q26">
        <v>152.30000000000001</v>
      </c>
      <c r="R26">
        <v>144.1</v>
      </c>
      <c r="S26">
        <v>143.6</v>
      </c>
      <c r="T26">
        <v>141.69999999999999</v>
      </c>
      <c r="U26">
        <v>141.4</v>
      </c>
      <c r="V26">
        <v>132.80000000000001</v>
      </c>
      <c r="W26">
        <v>132.30000000000001</v>
      </c>
    </row>
    <row r="27" spans="1:23">
      <c r="A27" t="s">
        <v>125</v>
      </c>
      <c r="B27">
        <v>194.42663440000001</v>
      </c>
      <c r="C27">
        <v>194.77440379999999</v>
      </c>
      <c r="D27">
        <v>193.32473440000001</v>
      </c>
      <c r="E27">
        <v>193.0211722</v>
      </c>
      <c r="F27">
        <v>204.19250869999999</v>
      </c>
      <c r="G27">
        <v>204.41021190000001</v>
      </c>
      <c r="H27">
        <v>201.4620745</v>
      </c>
      <c r="I27">
        <v>202.90856550000001</v>
      </c>
      <c r="J27">
        <v>203.46201360000001</v>
      </c>
      <c r="K27">
        <v>192.35562139999999</v>
      </c>
      <c r="L27">
        <v>190.69731540000001</v>
      </c>
      <c r="M27">
        <v>185.10894200000001</v>
      </c>
      <c r="N27">
        <v>189.9050804</v>
      </c>
      <c r="O27">
        <v>184.2395645</v>
      </c>
      <c r="P27">
        <v>182.3</v>
      </c>
      <c r="Q27">
        <v>173.2</v>
      </c>
      <c r="R27">
        <v>165.8</v>
      </c>
      <c r="S27">
        <v>153.69999999999999</v>
      </c>
      <c r="T27">
        <v>145.80000000000001</v>
      </c>
      <c r="U27">
        <v>143.80000000000001</v>
      </c>
      <c r="V27">
        <v>139.80000000000001</v>
      </c>
      <c r="W27">
        <v>137.30000000000001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I39" sqref="I39"/>
    </sheetView>
  </sheetViews>
  <sheetFormatPr baseColWidth="10" defaultRowHeight="12" x14ac:dyDescent="0"/>
  <sheetData>
    <row r="1" spans="1:23">
      <c r="A1" t="s">
        <v>131</v>
      </c>
      <c r="B1">
        <v>2011</v>
      </c>
      <c r="C1">
        <v>2010</v>
      </c>
      <c r="D1">
        <v>2009</v>
      </c>
      <c r="E1">
        <v>2008</v>
      </c>
      <c r="F1">
        <v>2007</v>
      </c>
      <c r="G1">
        <v>2006</v>
      </c>
      <c r="H1">
        <v>2005</v>
      </c>
      <c r="I1">
        <v>2004</v>
      </c>
      <c r="J1">
        <v>2003</v>
      </c>
      <c r="K1">
        <v>2002</v>
      </c>
      <c r="L1">
        <v>2001</v>
      </c>
      <c r="M1">
        <v>2000</v>
      </c>
      <c r="N1">
        <v>1999</v>
      </c>
      <c r="O1">
        <v>1998</v>
      </c>
      <c r="P1">
        <v>1997</v>
      </c>
      <c r="Q1">
        <v>1996</v>
      </c>
      <c r="R1">
        <v>1995</v>
      </c>
      <c r="S1">
        <v>1994</v>
      </c>
      <c r="T1">
        <v>1993</v>
      </c>
      <c r="U1">
        <v>1992</v>
      </c>
      <c r="V1">
        <v>1991</v>
      </c>
      <c r="W1">
        <v>1990</v>
      </c>
    </row>
    <row r="2" spans="1:23">
      <c r="A2" t="s">
        <v>124</v>
      </c>
      <c r="B2">
        <v>247</v>
      </c>
      <c r="C2">
        <v>247</v>
      </c>
      <c r="D2">
        <v>247</v>
      </c>
      <c r="E2">
        <v>244</v>
      </c>
      <c r="F2">
        <v>242</v>
      </c>
      <c r="G2">
        <v>240</v>
      </c>
      <c r="H2">
        <v>241</v>
      </c>
      <c r="I2">
        <v>242</v>
      </c>
      <c r="J2">
        <v>242</v>
      </c>
      <c r="K2">
        <v>238</v>
      </c>
      <c r="L2">
        <v>237</v>
      </c>
      <c r="M2">
        <v>235</v>
      </c>
      <c r="N2">
        <v>233</v>
      </c>
      <c r="O2">
        <v>234</v>
      </c>
      <c r="P2">
        <v>236</v>
      </c>
      <c r="Q2">
        <v>225</v>
      </c>
      <c r="R2">
        <v>228</v>
      </c>
      <c r="S2">
        <v>227</v>
      </c>
      <c r="T2">
        <v>225</v>
      </c>
      <c r="U2">
        <v>224</v>
      </c>
      <c r="V2">
        <v>222</v>
      </c>
      <c r="W2">
        <v>221</v>
      </c>
    </row>
    <row r="3" spans="1:23">
      <c r="A3" t="s">
        <v>123</v>
      </c>
      <c r="B3">
        <v>116</v>
      </c>
      <c r="C3">
        <v>113</v>
      </c>
      <c r="D3">
        <v>113</v>
      </c>
      <c r="E3">
        <v>110</v>
      </c>
      <c r="F3">
        <v>110</v>
      </c>
      <c r="G3">
        <v>110</v>
      </c>
      <c r="H3">
        <v>110</v>
      </c>
      <c r="I3">
        <v>108</v>
      </c>
      <c r="J3">
        <v>107</v>
      </c>
      <c r="K3">
        <v>106</v>
      </c>
      <c r="L3">
        <v>104</v>
      </c>
      <c r="M3">
        <v>105</v>
      </c>
      <c r="N3">
        <v>103</v>
      </c>
      <c r="O3">
        <v>103</v>
      </c>
      <c r="P3">
        <v>102</v>
      </c>
      <c r="Q3">
        <v>100</v>
      </c>
      <c r="R3">
        <v>100</v>
      </c>
      <c r="S3">
        <v>101</v>
      </c>
      <c r="T3">
        <v>96</v>
      </c>
      <c r="U3">
        <v>96</v>
      </c>
      <c r="V3">
        <v>97</v>
      </c>
      <c r="W3">
        <v>98</v>
      </c>
    </row>
    <row r="4" spans="1:23">
      <c r="A4" t="s">
        <v>122</v>
      </c>
      <c r="B4">
        <v>173</v>
      </c>
      <c r="C4">
        <v>173</v>
      </c>
      <c r="D4">
        <v>173</v>
      </c>
      <c r="E4">
        <v>173</v>
      </c>
      <c r="F4">
        <v>170</v>
      </c>
      <c r="G4">
        <v>171</v>
      </c>
      <c r="H4">
        <v>170</v>
      </c>
      <c r="I4">
        <v>168</v>
      </c>
      <c r="J4">
        <v>169</v>
      </c>
      <c r="K4">
        <v>166</v>
      </c>
      <c r="L4">
        <v>165</v>
      </c>
      <c r="M4">
        <v>168</v>
      </c>
      <c r="N4">
        <v>164</v>
      </c>
      <c r="O4">
        <v>169</v>
      </c>
      <c r="P4">
        <v>168</v>
      </c>
      <c r="Q4">
        <v>160</v>
      </c>
      <c r="R4">
        <v>156</v>
      </c>
      <c r="S4">
        <v>160</v>
      </c>
      <c r="T4">
        <v>159</v>
      </c>
      <c r="U4">
        <v>170</v>
      </c>
      <c r="V4">
        <v>154</v>
      </c>
      <c r="W4">
        <v>154</v>
      </c>
    </row>
    <row r="5" spans="1:23">
      <c r="A5" t="s">
        <v>101</v>
      </c>
      <c r="B5">
        <v>172</v>
      </c>
      <c r="C5">
        <v>173</v>
      </c>
      <c r="D5">
        <v>174</v>
      </c>
      <c r="E5">
        <v>179</v>
      </c>
      <c r="F5">
        <v>178</v>
      </c>
      <c r="G5">
        <v>187</v>
      </c>
      <c r="H5">
        <v>181</v>
      </c>
      <c r="I5">
        <v>177</v>
      </c>
      <c r="J5">
        <v>175</v>
      </c>
      <c r="K5">
        <v>174</v>
      </c>
      <c r="L5">
        <v>138</v>
      </c>
      <c r="M5">
        <v>172</v>
      </c>
      <c r="N5">
        <v>169</v>
      </c>
      <c r="O5">
        <v>173</v>
      </c>
      <c r="P5">
        <v>174</v>
      </c>
      <c r="Q5">
        <v>166</v>
      </c>
      <c r="R5">
        <v>165</v>
      </c>
      <c r="S5">
        <v>165</v>
      </c>
      <c r="T5">
        <v>159</v>
      </c>
      <c r="U5">
        <v>165</v>
      </c>
      <c r="V5">
        <v>165</v>
      </c>
      <c r="W5">
        <v>164</v>
      </c>
    </row>
    <row r="6" spans="1:23">
      <c r="A6" t="s">
        <v>118</v>
      </c>
      <c r="B6">
        <v>70</v>
      </c>
      <c r="C6">
        <v>70</v>
      </c>
      <c r="D6">
        <v>70</v>
      </c>
      <c r="E6">
        <v>70</v>
      </c>
      <c r="F6">
        <v>69</v>
      </c>
      <c r="G6">
        <v>65</v>
      </c>
      <c r="H6">
        <v>64</v>
      </c>
      <c r="I6">
        <v>63</v>
      </c>
      <c r="J6">
        <v>67</v>
      </c>
      <c r="K6">
        <v>68</v>
      </c>
      <c r="L6">
        <v>68</v>
      </c>
      <c r="M6">
        <v>73</v>
      </c>
      <c r="N6">
        <v>71</v>
      </c>
      <c r="O6">
        <v>71</v>
      </c>
      <c r="P6">
        <v>71</v>
      </c>
      <c r="Q6">
        <v>68</v>
      </c>
      <c r="R6">
        <v>69</v>
      </c>
      <c r="S6">
        <v>68</v>
      </c>
      <c r="T6">
        <v>67</v>
      </c>
      <c r="U6">
        <v>67</v>
      </c>
      <c r="V6">
        <v>67</v>
      </c>
      <c r="W6">
        <v>68</v>
      </c>
    </row>
    <row r="7" spans="1:23">
      <c r="A7" t="s">
        <v>119</v>
      </c>
      <c r="B7">
        <v>28</v>
      </c>
      <c r="C7">
        <v>27</v>
      </c>
      <c r="D7">
        <v>27</v>
      </c>
      <c r="E7">
        <v>26</v>
      </c>
      <c r="F7">
        <v>26</v>
      </c>
      <c r="G7">
        <v>26</v>
      </c>
      <c r="H7">
        <v>26</v>
      </c>
      <c r="I7">
        <v>27</v>
      </c>
      <c r="J7">
        <v>26</v>
      </c>
      <c r="K7">
        <v>27</v>
      </c>
      <c r="L7">
        <v>28</v>
      </c>
      <c r="M7">
        <v>28</v>
      </c>
      <c r="N7">
        <v>28</v>
      </c>
      <c r="O7">
        <v>28</v>
      </c>
      <c r="P7">
        <v>27</v>
      </c>
      <c r="Q7">
        <v>27</v>
      </c>
      <c r="R7">
        <v>27</v>
      </c>
      <c r="S7">
        <v>27</v>
      </c>
      <c r="T7">
        <v>23</v>
      </c>
      <c r="U7">
        <v>23</v>
      </c>
      <c r="V7">
        <v>24</v>
      </c>
      <c r="W7">
        <v>24</v>
      </c>
    </row>
    <row r="8" spans="1:23">
      <c r="A8" t="s">
        <v>120</v>
      </c>
      <c r="B8">
        <v>57</v>
      </c>
      <c r="C8">
        <v>58</v>
      </c>
      <c r="D8">
        <v>59</v>
      </c>
      <c r="E8">
        <v>57</v>
      </c>
      <c r="F8">
        <v>57</v>
      </c>
      <c r="G8">
        <v>57</v>
      </c>
      <c r="H8">
        <v>57</v>
      </c>
      <c r="I8">
        <v>55</v>
      </c>
      <c r="J8">
        <v>55</v>
      </c>
      <c r="K8">
        <v>55</v>
      </c>
      <c r="L8">
        <v>54</v>
      </c>
      <c r="M8">
        <v>54</v>
      </c>
      <c r="N8">
        <v>54</v>
      </c>
      <c r="O8">
        <v>54</v>
      </c>
      <c r="P8">
        <v>55</v>
      </c>
      <c r="Q8">
        <v>52</v>
      </c>
      <c r="R8">
        <v>52</v>
      </c>
      <c r="S8">
        <v>53</v>
      </c>
      <c r="T8">
        <v>50</v>
      </c>
      <c r="U8">
        <v>50</v>
      </c>
      <c r="V8">
        <v>51</v>
      </c>
      <c r="W8">
        <v>51</v>
      </c>
    </row>
    <row r="9" spans="1:23">
      <c r="A9" t="s">
        <v>121</v>
      </c>
      <c r="B9">
        <v>20</v>
      </c>
      <c r="C9">
        <v>20</v>
      </c>
      <c r="D9">
        <v>20</v>
      </c>
      <c r="E9">
        <v>20</v>
      </c>
      <c r="F9">
        <v>19</v>
      </c>
      <c r="G9">
        <v>19</v>
      </c>
      <c r="H9">
        <v>19</v>
      </c>
      <c r="I9">
        <v>19</v>
      </c>
      <c r="J9">
        <v>19</v>
      </c>
      <c r="K9">
        <v>18</v>
      </c>
      <c r="L9">
        <v>17</v>
      </c>
      <c r="M9">
        <v>17</v>
      </c>
      <c r="N9">
        <v>17</v>
      </c>
      <c r="O9">
        <v>17</v>
      </c>
      <c r="P9">
        <v>18</v>
      </c>
      <c r="Q9">
        <v>16</v>
      </c>
      <c r="R9">
        <v>16</v>
      </c>
      <c r="S9">
        <v>16</v>
      </c>
      <c r="T9">
        <v>16</v>
      </c>
      <c r="U9">
        <v>16</v>
      </c>
      <c r="V9">
        <v>16</v>
      </c>
      <c r="W9">
        <v>16</v>
      </c>
    </row>
    <row r="10" spans="1:23">
      <c r="A10" t="s">
        <v>116</v>
      </c>
      <c r="B10">
        <v>75</v>
      </c>
      <c r="C10">
        <v>73</v>
      </c>
      <c r="D10">
        <v>72</v>
      </c>
      <c r="E10">
        <v>70</v>
      </c>
      <c r="F10">
        <v>69</v>
      </c>
      <c r="G10">
        <v>69</v>
      </c>
      <c r="H10">
        <v>70</v>
      </c>
      <c r="I10">
        <v>70</v>
      </c>
      <c r="J10">
        <v>69</v>
      </c>
      <c r="K10">
        <v>69</v>
      </c>
      <c r="L10">
        <v>72</v>
      </c>
      <c r="M10">
        <v>70</v>
      </c>
      <c r="N10">
        <v>70</v>
      </c>
      <c r="O10">
        <v>70</v>
      </c>
      <c r="P10">
        <v>69</v>
      </c>
      <c r="Q10">
        <v>67</v>
      </c>
      <c r="R10">
        <v>67</v>
      </c>
      <c r="S10">
        <v>67</v>
      </c>
      <c r="T10">
        <v>67</v>
      </c>
      <c r="U10">
        <v>68</v>
      </c>
      <c r="V10">
        <v>65</v>
      </c>
      <c r="W10">
        <v>65</v>
      </c>
    </row>
    <row r="11" spans="1:23">
      <c r="A11" t="s">
        <v>117</v>
      </c>
      <c r="B11">
        <v>43</v>
      </c>
      <c r="C11">
        <v>42</v>
      </c>
      <c r="D11">
        <v>42</v>
      </c>
      <c r="E11">
        <v>42</v>
      </c>
      <c r="F11">
        <v>41</v>
      </c>
      <c r="G11">
        <v>40</v>
      </c>
      <c r="H11">
        <v>39</v>
      </c>
      <c r="I11">
        <v>36</v>
      </c>
      <c r="J11">
        <v>36</v>
      </c>
      <c r="K11">
        <v>36</v>
      </c>
      <c r="L11">
        <v>36</v>
      </c>
      <c r="M11">
        <v>36</v>
      </c>
      <c r="N11">
        <v>36</v>
      </c>
      <c r="O11">
        <v>36</v>
      </c>
      <c r="P11">
        <v>36</v>
      </c>
      <c r="Q11">
        <v>35</v>
      </c>
      <c r="R11">
        <v>37</v>
      </c>
      <c r="S11">
        <v>37</v>
      </c>
      <c r="T11">
        <v>36</v>
      </c>
      <c r="U11">
        <v>34</v>
      </c>
      <c r="V11">
        <v>31</v>
      </c>
      <c r="W11">
        <v>31</v>
      </c>
    </row>
    <row r="12" spans="1:23">
      <c r="A12" t="s">
        <v>115</v>
      </c>
      <c r="B12">
        <v>115</v>
      </c>
      <c r="C12">
        <v>115</v>
      </c>
      <c r="D12">
        <v>115</v>
      </c>
      <c r="E12">
        <v>113</v>
      </c>
      <c r="F12">
        <v>111</v>
      </c>
      <c r="G12">
        <v>109</v>
      </c>
      <c r="H12">
        <v>109</v>
      </c>
      <c r="I12">
        <v>110</v>
      </c>
      <c r="J12">
        <v>108</v>
      </c>
      <c r="K12">
        <v>107</v>
      </c>
      <c r="L12">
        <v>109</v>
      </c>
      <c r="M12">
        <v>108</v>
      </c>
      <c r="N12">
        <v>107</v>
      </c>
      <c r="O12">
        <v>107</v>
      </c>
      <c r="P12">
        <v>106</v>
      </c>
      <c r="Q12">
        <v>101</v>
      </c>
      <c r="R12">
        <v>103</v>
      </c>
      <c r="S12">
        <v>102</v>
      </c>
      <c r="T12">
        <v>97</v>
      </c>
      <c r="U12">
        <v>97</v>
      </c>
      <c r="V12">
        <v>96</v>
      </c>
      <c r="W12">
        <v>96</v>
      </c>
    </row>
    <row r="13" spans="1:23">
      <c r="A13" t="s">
        <v>100</v>
      </c>
      <c r="B13">
        <v>226</v>
      </c>
      <c r="C13">
        <v>224</v>
      </c>
      <c r="D13">
        <v>226</v>
      </c>
      <c r="E13">
        <v>224</v>
      </c>
      <c r="F13">
        <v>226</v>
      </c>
      <c r="G13">
        <v>221</v>
      </c>
      <c r="H13">
        <v>218</v>
      </c>
      <c r="I13">
        <v>217</v>
      </c>
      <c r="J13">
        <v>219</v>
      </c>
      <c r="K13">
        <v>222</v>
      </c>
      <c r="L13">
        <v>227</v>
      </c>
      <c r="M13">
        <v>224</v>
      </c>
      <c r="N13">
        <v>224</v>
      </c>
      <c r="O13">
        <v>225</v>
      </c>
      <c r="P13">
        <v>226</v>
      </c>
      <c r="Q13">
        <v>209</v>
      </c>
      <c r="R13">
        <v>213</v>
      </c>
      <c r="S13">
        <v>213</v>
      </c>
      <c r="T13">
        <v>210</v>
      </c>
      <c r="U13">
        <v>210</v>
      </c>
      <c r="V13">
        <v>214</v>
      </c>
      <c r="W13">
        <v>214</v>
      </c>
    </row>
    <row r="14" spans="1:23">
      <c r="A14" t="s">
        <v>108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4</v>
      </c>
      <c r="W14">
        <v>4</v>
      </c>
    </row>
    <row r="15" spans="1:23">
      <c r="A15" t="s">
        <v>109</v>
      </c>
      <c r="B15">
        <v>13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48</v>
      </c>
      <c r="I15">
        <v>13</v>
      </c>
      <c r="J15">
        <v>13</v>
      </c>
      <c r="K15">
        <v>13</v>
      </c>
      <c r="L15">
        <v>13</v>
      </c>
      <c r="M15">
        <v>14</v>
      </c>
      <c r="N15">
        <v>14</v>
      </c>
      <c r="O15">
        <v>14</v>
      </c>
      <c r="P15">
        <v>14</v>
      </c>
      <c r="Q15">
        <v>13</v>
      </c>
      <c r="R15">
        <v>11</v>
      </c>
      <c r="S15">
        <v>13</v>
      </c>
      <c r="T15">
        <v>13</v>
      </c>
      <c r="U15">
        <v>13</v>
      </c>
      <c r="V15">
        <v>13</v>
      </c>
      <c r="W15">
        <v>13</v>
      </c>
    </row>
    <row r="16" spans="1:23">
      <c r="A16" t="s">
        <v>110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4</v>
      </c>
      <c r="O16">
        <v>4</v>
      </c>
      <c r="P16">
        <v>5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</row>
    <row r="17" spans="1:23">
      <c r="A17" t="s">
        <v>111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3">
      <c r="A18" t="s">
        <v>112</v>
      </c>
      <c r="B18">
        <v>51</v>
      </c>
      <c r="C18">
        <v>51</v>
      </c>
      <c r="D18">
        <v>51</v>
      </c>
      <c r="E18">
        <v>51</v>
      </c>
      <c r="F18">
        <v>49</v>
      </c>
      <c r="G18">
        <v>49</v>
      </c>
      <c r="H18">
        <v>13</v>
      </c>
      <c r="I18">
        <v>48</v>
      </c>
      <c r="J18">
        <v>48</v>
      </c>
      <c r="K18">
        <v>46</v>
      </c>
      <c r="L18">
        <v>48</v>
      </c>
      <c r="M18">
        <v>49</v>
      </c>
      <c r="N18">
        <v>48</v>
      </c>
      <c r="O18">
        <v>48</v>
      </c>
      <c r="P18">
        <v>49</v>
      </c>
      <c r="Q18">
        <v>48</v>
      </c>
      <c r="R18">
        <v>47</v>
      </c>
      <c r="S18">
        <v>48</v>
      </c>
      <c r="T18">
        <v>46</v>
      </c>
      <c r="U18">
        <v>47</v>
      </c>
      <c r="V18">
        <v>48</v>
      </c>
      <c r="W18">
        <v>49</v>
      </c>
    </row>
    <row r="19" spans="1:23">
      <c r="A19" t="s">
        <v>113</v>
      </c>
      <c r="B19">
        <v>43</v>
      </c>
      <c r="C19">
        <v>42</v>
      </c>
      <c r="D19">
        <v>41</v>
      </c>
      <c r="E19">
        <v>41</v>
      </c>
      <c r="F19">
        <v>40</v>
      </c>
      <c r="G19">
        <v>39</v>
      </c>
      <c r="H19">
        <v>37</v>
      </c>
      <c r="I19">
        <v>37</v>
      </c>
      <c r="J19">
        <v>36</v>
      </c>
      <c r="K19">
        <v>37</v>
      </c>
      <c r="L19">
        <v>37</v>
      </c>
      <c r="M19">
        <v>36</v>
      </c>
      <c r="N19">
        <v>36</v>
      </c>
      <c r="O19">
        <v>36</v>
      </c>
      <c r="P19">
        <v>36</v>
      </c>
      <c r="Q19">
        <v>34</v>
      </c>
      <c r="R19">
        <v>34</v>
      </c>
      <c r="S19">
        <v>34</v>
      </c>
      <c r="T19">
        <v>34</v>
      </c>
      <c r="U19">
        <v>34</v>
      </c>
      <c r="V19">
        <v>34</v>
      </c>
      <c r="W19">
        <v>34</v>
      </c>
    </row>
    <row r="20" spans="1:23">
      <c r="A20" t="s">
        <v>114</v>
      </c>
      <c r="B20">
        <v>25</v>
      </c>
      <c r="C20">
        <v>25</v>
      </c>
      <c r="D20">
        <v>25</v>
      </c>
      <c r="E20">
        <v>26</v>
      </c>
      <c r="F20">
        <v>23</v>
      </c>
      <c r="G20">
        <v>23</v>
      </c>
      <c r="H20">
        <v>22</v>
      </c>
      <c r="I20">
        <v>20</v>
      </c>
      <c r="J20">
        <v>21</v>
      </c>
      <c r="K20">
        <v>23</v>
      </c>
      <c r="L20">
        <v>23</v>
      </c>
      <c r="M20">
        <v>23</v>
      </c>
      <c r="N20">
        <v>23</v>
      </c>
      <c r="O20">
        <v>23</v>
      </c>
      <c r="P20">
        <v>22</v>
      </c>
      <c r="Q20">
        <v>23</v>
      </c>
      <c r="R20">
        <v>23</v>
      </c>
      <c r="S20">
        <v>22</v>
      </c>
      <c r="T20">
        <v>18</v>
      </c>
      <c r="U20">
        <v>17</v>
      </c>
      <c r="V20">
        <v>18</v>
      </c>
      <c r="W20">
        <v>18</v>
      </c>
    </row>
    <row r="21" spans="1:23">
      <c r="A21" t="s">
        <v>102</v>
      </c>
      <c r="B21">
        <v>34</v>
      </c>
      <c r="C21">
        <v>34</v>
      </c>
      <c r="D21">
        <v>34</v>
      </c>
      <c r="E21">
        <v>33</v>
      </c>
      <c r="F21">
        <v>33</v>
      </c>
      <c r="G21">
        <v>34</v>
      </c>
      <c r="H21">
        <v>32</v>
      </c>
      <c r="I21">
        <v>32</v>
      </c>
      <c r="J21">
        <v>33</v>
      </c>
      <c r="K21">
        <v>34</v>
      </c>
      <c r="L21">
        <v>34</v>
      </c>
      <c r="M21">
        <v>35</v>
      </c>
      <c r="N21">
        <v>33</v>
      </c>
      <c r="O21">
        <v>33</v>
      </c>
      <c r="P21">
        <v>33</v>
      </c>
      <c r="Q21">
        <v>30</v>
      </c>
      <c r="R21">
        <v>30</v>
      </c>
      <c r="S21">
        <v>30</v>
      </c>
      <c r="T21">
        <v>30</v>
      </c>
      <c r="U21">
        <v>31</v>
      </c>
      <c r="V21">
        <v>33</v>
      </c>
      <c r="W21">
        <v>33</v>
      </c>
    </row>
    <row r="22" spans="1:23">
      <c r="A22" t="s">
        <v>103</v>
      </c>
      <c r="B22">
        <v>3</v>
      </c>
      <c r="C22">
        <v>3</v>
      </c>
      <c r="D22">
        <v>3</v>
      </c>
      <c r="E22">
        <v>4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</row>
    <row r="23" spans="1:23">
      <c r="A23" t="s">
        <v>104</v>
      </c>
      <c r="B23">
        <v>12</v>
      </c>
      <c r="C23">
        <v>12</v>
      </c>
      <c r="D23">
        <v>12</v>
      </c>
      <c r="E23">
        <v>12</v>
      </c>
      <c r="F23">
        <v>12</v>
      </c>
      <c r="G23">
        <v>12</v>
      </c>
      <c r="H23">
        <v>12</v>
      </c>
      <c r="I23">
        <v>12</v>
      </c>
      <c r="J23">
        <v>11</v>
      </c>
      <c r="K23">
        <v>11</v>
      </c>
      <c r="L23">
        <v>11</v>
      </c>
      <c r="M23">
        <v>11</v>
      </c>
      <c r="N23">
        <v>11</v>
      </c>
      <c r="O23">
        <v>11</v>
      </c>
      <c r="P23">
        <v>11</v>
      </c>
      <c r="Q23">
        <v>11</v>
      </c>
      <c r="R23">
        <v>11</v>
      </c>
      <c r="S23">
        <v>11</v>
      </c>
      <c r="T23">
        <v>10</v>
      </c>
      <c r="U23">
        <v>10</v>
      </c>
      <c r="V23">
        <v>10</v>
      </c>
      <c r="W23">
        <v>8</v>
      </c>
    </row>
    <row r="24" spans="1:23">
      <c r="A24" t="s">
        <v>105</v>
      </c>
      <c r="B24">
        <v>3</v>
      </c>
      <c r="C24">
        <v>3</v>
      </c>
      <c r="D24">
        <v>3</v>
      </c>
      <c r="E24">
        <v>3</v>
      </c>
      <c r="F24">
        <v>4</v>
      </c>
      <c r="G24">
        <v>4</v>
      </c>
      <c r="H24">
        <v>3</v>
      </c>
      <c r="I24">
        <v>3</v>
      </c>
      <c r="J24">
        <v>3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</row>
    <row r="25" spans="1:23">
      <c r="A25" t="s">
        <v>106</v>
      </c>
      <c r="B25">
        <v>3</v>
      </c>
      <c r="C25">
        <v>3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</row>
    <row r="26" spans="1:23">
      <c r="A26" t="s">
        <v>107</v>
      </c>
      <c r="B26">
        <v>13</v>
      </c>
      <c r="C26">
        <v>14</v>
      </c>
      <c r="D26">
        <v>14</v>
      </c>
      <c r="E26">
        <v>14</v>
      </c>
      <c r="F26">
        <v>13</v>
      </c>
      <c r="G26">
        <v>13</v>
      </c>
      <c r="H26">
        <v>14</v>
      </c>
      <c r="I26">
        <v>14</v>
      </c>
      <c r="J26">
        <v>12</v>
      </c>
      <c r="K26">
        <v>13</v>
      </c>
      <c r="L26">
        <v>13</v>
      </c>
      <c r="M26">
        <v>13</v>
      </c>
      <c r="N26">
        <v>13</v>
      </c>
      <c r="O26">
        <v>13</v>
      </c>
      <c r="P26">
        <v>13</v>
      </c>
      <c r="Q26">
        <v>14</v>
      </c>
      <c r="R26">
        <v>14</v>
      </c>
      <c r="S26">
        <v>14</v>
      </c>
      <c r="T26">
        <v>14</v>
      </c>
      <c r="U26">
        <v>15</v>
      </c>
      <c r="V26">
        <v>14</v>
      </c>
      <c r="W26">
        <v>14</v>
      </c>
    </row>
    <row r="27" spans="1:23">
      <c r="A27" t="s">
        <v>125</v>
      </c>
      <c r="B27">
        <v>192</v>
      </c>
      <c r="C27">
        <v>189</v>
      </c>
      <c r="D27">
        <v>186</v>
      </c>
      <c r="E27">
        <v>185</v>
      </c>
      <c r="F27">
        <v>182</v>
      </c>
      <c r="G27">
        <v>178</v>
      </c>
      <c r="H27">
        <v>175</v>
      </c>
      <c r="I27">
        <v>173</v>
      </c>
      <c r="J27">
        <v>172</v>
      </c>
      <c r="K27">
        <v>172</v>
      </c>
      <c r="L27">
        <v>172</v>
      </c>
      <c r="M27">
        <v>172</v>
      </c>
      <c r="N27">
        <v>171</v>
      </c>
      <c r="O27">
        <v>171</v>
      </c>
      <c r="P27">
        <v>169</v>
      </c>
      <c r="Q27">
        <v>165</v>
      </c>
      <c r="R27">
        <v>167</v>
      </c>
      <c r="S27">
        <v>168</v>
      </c>
      <c r="T27">
        <v>159</v>
      </c>
      <c r="U27">
        <v>160</v>
      </c>
      <c r="V27">
        <v>149</v>
      </c>
      <c r="W27">
        <v>149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E43" sqref="E43"/>
    </sheetView>
  </sheetViews>
  <sheetFormatPr baseColWidth="10" defaultRowHeight="12" x14ac:dyDescent="0"/>
  <sheetData>
    <row r="1" spans="1:23">
      <c r="A1" t="s">
        <v>128</v>
      </c>
      <c r="B1">
        <v>2011</v>
      </c>
      <c r="C1">
        <v>2010</v>
      </c>
      <c r="D1">
        <v>2009</v>
      </c>
      <c r="E1">
        <v>2008</v>
      </c>
      <c r="F1">
        <v>2007</v>
      </c>
      <c r="G1">
        <v>2006</v>
      </c>
      <c r="H1">
        <v>2005</v>
      </c>
      <c r="I1">
        <v>2004</v>
      </c>
      <c r="J1">
        <v>2003</v>
      </c>
      <c r="K1">
        <v>2002</v>
      </c>
      <c r="L1">
        <v>2001</v>
      </c>
      <c r="M1">
        <v>2000</v>
      </c>
      <c r="N1">
        <v>1999</v>
      </c>
      <c r="O1">
        <v>1998</v>
      </c>
      <c r="P1">
        <v>1997</v>
      </c>
      <c r="Q1">
        <v>1996</v>
      </c>
      <c r="R1">
        <v>1995</v>
      </c>
      <c r="S1">
        <v>1994</v>
      </c>
      <c r="T1">
        <v>1993</v>
      </c>
      <c r="U1">
        <v>1992</v>
      </c>
      <c r="V1">
        <v>1991</v>
      </c>
      <c r="W1">
        <v>1990</v>
      </c>
    </row>
    <row r="2" spans="1:23">
      <c r="A2" t="s">
        <v>124</v>
      </c>
      <c r="B2">
        <v>1691</v>
      </c>
      <c r="C2">
        <v>1672</v>
      </c>
      <c r="D2">
        <v>1671</v>
      </c>
      <c r="E2">
        <v>1569</v>
      </c>
      <c r="F2">
        <v>1665</v>
      </c>
      <c r="G2">
        <v>1655</v>
      </c>
      <c r="H2">
        <v>1619</v>
      </c>
      <c r="I2">
        <v>1583</v>
      </c>
      <c r="J2">
        <v>1564</v>
      </c>
      <c r="K2">
        <v>1513</v>
      </c>
      <c r="L2">
        <v>1513</v>
      </c>
      <c r="M2">
        <v>1493</v>
      </c>
      <c r="N2">
        <v>1473</v>
      </c>
      <c r="O2">
        <v>1453</v>
      </c>
      <c r="P2">
        <v>1413</v>
      </c>
      <c r="Q2">
        <v>1362</v>
      </c>
      <c r="R2">
        <v>1307</v>
      </c>
      <c r="S2">
        <v>1247</v>
      </c>
      <c r="T2">
        <v>1191</v>
      </c>
      <c r="U2">
        <v>1149</v>
      </c>
      <c r="V2">
        <v>1113</v>
      </c>
      <c r="W2">
        <v>1062</v>
      </c>
    </row>
    <row r="3" spans="1:23">
      <c r="A3" t="s">
        <v>123</v>
      </c>
      <c r="B3">
        <v>466</v>
      </c>
      <c r="C3">
        <v>459</v>
      </c>
      <c r="D3">
        <v>464</v>
      </c>
      <c r="E3">
        <v>462</v>
      </c>
      <c r="F3">
        <v>504</v>
      </c>
      <c r="G3">
        <v>514</v>
      </c>
      <c r="H3">
        <v>509</v>
      </c>
      <c r="I3">
        <v>498</v>
      </c>
      <c r="J3">
        <v>494</v>
      </c>
      <c r="K3">
        <v>462</v>
      </c>
      <c r="L3">
        <v>465</v>
      </c>
      <c r="M3">
        <v>459</v>
      </c>
      <c r="N3">
        <v>446</v>
      </c>
      <c r="O3">
        <v>440</v>
      </c>
      <c r="P3">
        <v>431</v>
      </c>
      <c r="Q3">
        <v>428</v>
      </c>
      <c r="R3">
        <v>426</v>
      </c>
      <c r="S3">
        <v>399</v>
      </c>
      <c r="T3">
        <v>392</v>
      </c>
      <c r="U3">
        <v>368</v>
      </c>
      <c r="V3">
        <v>369</v>
      </c>
      <c r="W3">
        <v>355</v>
      </c>
    </row>
    <row r="4" spans="1:23">
      <c r="A4" t="s">
        <v>122</v>
      </c>
      <c r="B4">
        <v>1551</v>
      </c>
      <c r="C4">
        <v>1546</v>
      </c>
      <c r="D4">
        <v>1507</v>
      </c>
      <c r="E4">
        <v>1472</v>
      </c>
      <c r="F4">
        <v>1456</v>
      </c>
      <c r="G4">
        <v>1449</v>
      </c>
      <c r="H4">
        <v>1437</v>
      </c>
      <c r="I4">
        <v>1430</v>
      </c>
      <c r="J4">
        <v>1412</v>
      </c>
      <c r="K4">
        <v>1404</v>
      </c>
      <c r="L4">
        <v>1356</v>
      </c>
      <c r="M4">
        <v>1311</v>
      </c>
      <c r="N4">
        <v>1257</v>
      </c>
      <c r="O4">
        <v>1242</v>
      </c>
      <c r="P4">
        <v>1196</v>
      </c>
      <c r="Q4">
        <v>1149</v>
      </c>
      <c r="R4">
        <v>1115</v>
      </c>
      <c r="S4">
        <v>1054</v>
      </c>
      <c r="T4">
        <v>1024</v>
      </c>
      <c r="U4">
        <v>970</v>
      </c>
      <c r="V4">
        <v>929</v>
      </c>
      <c r="W4">
        <v>893</v>
      </c>
    </row>
    <row r="5" spans="1:23">
      <c r="A5" t="s">
        <v>101</v>
      </c>
      <c r="B5">
        <v>2055</v>
      </c>
      <c r="C5">
        <v>2049</v>
      </c>
      <c r="D5">
        <v>2017</v>
      </c>
      <c r="E5">
        <v>1910</v>
      </c>
      <c r="F5">
        <v>2049</v>
      </c>
      <c r="G5">
        <v>2060</v>
      </c>
      <c r="H5">
        <v>2039</v>
      </c>
      <c r="I5">
        <v>2026</v>
      </c>
      <c r="J5">
        <v>1977</v>
      </c>
      <c r="K5">
        <v>1914</v>
      </c>
      <c r="L5">
        <v>1902</v>
      </c>
      <c r="M5">
        <v>1890</v>
      </c>
      <c r="N5">
        <v>1830</v>
      </c>
      <c r="O5">
        <v>1789</v>
      </c>
      <c r="P5">
        <v>1757</v>
      </c>
      <c r="Q5">
        <v>1730</v>
      </c>
      <c r="R5">
        <v>1676</v>
      </c>
      <c r="S5">
        <v>1618</v>
      </c>
      <c r="T5">
        <v>1589</v>
      </c>
      <c r="U5">
        <v>1548</v>
      </c>
      <c r="V5">
        <v>1506</v>
      </c>
      <c r="W5">
        <v>1469</v>
      </c>
    </row>
    <row r="6" spans="1:23">
      <c r="A6" t="s">
        <v>118</v>
      </c>
      <c r="B6">
        <v>381</v>
      </c>
      <c r="C6">
        <v>385</v>
      </c>
      <c r="D6">
        <v>393</v>
      </c>
      <c r="E6">
        <v>380</v>
      </c>
      <c r="F6">
        <v>406</v>
      </c>
      <c r="G6">
        <v>402</v>
      </c>
      <c r="H6">
        <v>392</v>
      </c>
      <c r="I6">
        <v>388</v>
      </c>
      <c r="J6">
        <v>374</v>
      </c>
      <c r="K6">
        <v>354</v>
      </c>
      <c r="L6">
        <v>340</v>
      </c>
      <c r="M6">
        <v>338</v>
      </c>
      <c r="N6">
        <v>337</v>
      </c>
      <c r="O6">
        <v>331</v>
      </c>
      <c r="P6">
        <v>325</v>
      </c>
      <c r="Q6">
        <v>320</v>
      </c>
      <c r="R6">
        <v>315</v>
      </c>
      <c r="S6">
        <v>303</v>
      </c>
      <c r="T6">
        <v>292</v>
      </c>
      <c r="U6">
        <v>278</v>
      </c>
      <c r="V6">
        <v>270</v>
      </c>
      <c r="W6">
        <v>267</v>
      </c>
    </row>
    <row r="7" spans="1:23">
      <c r="A7" t="s">
        <v>119</v>
      </c>
      <c r="B7">
        <v>410</v>
      </c>
      <c r="C7">
        <v>410</v>
      </c>
      <c r="D7">
        <v>411</v>
      </c>
      <c r="E7">
        <v>398</v>
      </c>
      <c r="F7">
        <v>405</v>
      </c>
      <c r="G7">
        <v>408</v>
      </c>
      <c r="H7">
        <v>402</v>
      </c>
      <c r="I7">
        <v>394</v>
      </c>
      <c r="J7">
        <v>391</v>
      </c>
      <c r="K7">
        <v>382</v>
      </c>
      <c r="L7">
        <v>379</v>
      </c>
      <c r="M7">
        <v>370</v>
      </c>
      <c r="N7">
        <v>368</v>
      </c>
      <c r="O7">
        <v>355</v>
      </c>
      <c r="P7">
        <v>340</v>
      </c>
      <c r="Q7">
        <v>326</v>
      </c>
      <c r="R7">
        <v>322</v>
      </c>
      <c r="S7">
        <v>322</v>
      </c>
      <c r="T7">
        <v>317</v>
      </c>
      <c r="U7">
        <v>309</v>
      </c>
      <c r="V7">
        <v>318</v>
      </c>
      <c r="W7">
        <v>309</v>
      </c>
    </row>
    <row r="8" spans="1:23">
      <c r="A8" t="s">
        <v>120</v>
      </c>
      <c r="B8">
        <v>335</v>
      </c>
      <c r="C8">
        <v>337</v>
      </c>
      <c r="D8">
        <v>325</v>
      </c>
      <c r="E8">
        <v>321</v>
      </c>
      <c r="F8">
        <v>358</v>
      </c>
      <c r="G8">
        <v>352</v>
      </c>
      <c r="H8">
        <v>357</v>
      </c>
      <c r="I8">
        <v>354</v>
      </c>
      <c r="J8">
        <v>350</v>
      </c>
      <c r="K8">
        <v>341</v>
      </c>
      <c r="L8">
        <v>342</v>
      </c>
      <c r="M8">
        <v>334</v>
      </c>
      <c r="N8">
        <v>317</v>
      </c>
      <c r="O8">
        <v>317</v>
      </c>
      <c r="P8">
        <v>311</v>
      </c>
      <c r="Q8">
        <v>302</v>
      </c>
      <c r="R8">
        <v>290</v>
      </c>
      <c r="S8">
        <v>279</v>
      </c>
      <c r="T8">
        <v>271</v>
      </c>
      <c r="U8">
        <v>261</v>
      </c>
      <c r="V8">
        <v>268</v>
      </c>
      <c r="W8">
        <v>267</v>
      </c>
    </row>
    <row r="9" spans="1:23">
      <c r="A9" t="s">
        <v>121</v>
      </c>
      <c r="B9">
        <v>103</v>
      </c>
      <c r="C9">
        <v>100</v>
      </c>
      <c r="D9">
        <v>102</v>
      </c>
      <c r="E9">
        <v>103</v>
      </c>
      <c r="F9">
        <v>112</v>
      </c>
      <c r="G9">
        <v>115</v>
      </c>
      <c r="H9">
        <v>111</v>
      </c>
      <c r="I9">
        <v>113</v>
      </c>
      <c r="J9">
        <v>113</v>
      </c>
      <c r="K9">
        <v>101</v>
      </c>
      <c r="L9">
        <v>100</v>
      </c>
      <c r="M9">
        <v>100</v>
      </c>
      <c r="N9">
        <v>101</v>
      </c>
      <c r="O9">
        <v>98</v>
      </c>
      <c r="P9">
        <v>92</v>
      </c>
      <c r="Q9">
        <v>88</v>
      </c>
      <c r="R9">
        <v>91</v>
      </c>
      <c r="S9">
        <v>87</v>
      </c>
      <c r="T9">
        <v>87</v>
      </c>
      <c r="U9">
        <v>83</v>
      </c>
      <c r="V9">
        <v>86</v>
      </c>
      <c r="W9">
        <v>86</v>
      </c>
    </row>
    <row r="10" spans="1:23">
      <c r="A10" t="s">
        <v>116</v>
      </c>
      <c r="B10">
        <v>749</v>
      </c>
      <c r="C10">
        <v>757</v>
      </c>
      <c r="D10">
        <v>741</v>
      </c>
      <c r="E10">
        <v>684</v>
      </c>
      <c r="F10">
        <v>735</v>
      </c>
      <c r="G10">
        <v>725</v>
      </c>
      <c r="H10">
        <v>714</v>
      </c>
      <c r="I10">
        <v>718</v>
      </c>
      <c r="J10">
        <v>693</v>
      </c>
      <c r="K10">
        <v>674</v>
      </c>
      <c r="L10">
        <v>679</v>
      </c>
      <c r="M10">
        <v>679</v>
      </c>
      <c r="N10">
        <v>674</v>
      </c>
      <c r="O10">
        <v>669</v>
      </c>
      <c r="P10">
        <v>671</v>
      </c>
      <c r="Q10">
        <v>657</v>
      </c>
      <c r="R10">
        <v>631</v>
      </c>
      <c r="S10">
        <v>614</v>
      </c>
      <c r="T10">
        <v>618</v>
      </c>
      <c r="U10">
        <v>598</v>
      </c>
      <c r="V10">
        <v>544</v>
      </c>
      <c r="W10">
        <v>518</v>
      </c>
    </row>
    <row r="11" spans="1:23">
      <c r="A11" t="s">
        <v>117</v>
      </c>
      <c r="B11">
        <v>598</v>
      </c>
      <c r="C11">
        <v>598</v>
      </c>
      <c r="D11">
        <v>587</v>
      </c>
      <c r="E11">
        <v>549</v>
      </c>
      <c r="F11">
        <v>534</v>
      </c>
      <c r="G11">
        <v>533</v>
      </c>
      <c r="H11">
        <v>521</v>
      </c>
      <c r="I11">
        <v>516</v>
      </c>
      <c r="J11">
        <v>507</v>
      </c>
      <c r="K11">
        <v>500</v>
      </c>
      <c r="L11">
        <v>484</v>
      </c>
      <c r="M11">
        <v>479</v>
      </c>
      <c r="N11">
        <v>470</v>
      </c>
      <c r="O11">
        <v>455</v>
      </c>
      <c r="P11">
        <v>448</v>
      </c>
      <c r="Q11">
        <v>449</v>
      </c>
      <c r="R11">
        <v>429</v>
      </c>
      <c r="S11">
        <v>413</v>
      </c>
      <c r="T11">
        <v>405</v>
      </c>
      <c r="U11">
        <v>372</v>
      </c>
      <c r="V11">
        <v>366</v>
      </c>
      <c r="W11">
        <v>343</v>
      </c>
    </row>
    <row r="12" spans="1:23">
      <c r="A12" t="s">
        <v>115</v>
      </c>
      <c r="B12">
        <v>958</v>
      </c>
      <c r="C12">
        <v>954</v>
      </c>
      <c r="D12">
        <v>920</v>
      </c>
      <c r="E12">
        <v>877</v>
      </c>
      <c r="F12">
        <v>885</v>
      </c>
      <c r="G12">
        <v>865</v>
      </c>
      <c r="H12">
        <v>855</v>
      </c>
      <c r="I12">
        <v>846</v>
      </c>
      <c r="J12">
        <v>818</v>
      </c>
      <c r="K12">
        <v>779</v>
      </c>
      <c r="L12">
        <v>754</v>
      </c>
      <c r="M12">
        <v>752</v>
      </c>
      <c r="N12">
        <v>735</v>
      </c>
      <c r="O12">
        <v>712</v>
      </c>
      <c r="P12">
        <v>702</v>
      </c>
      <c r="Q12">
        <v>697</v>
      </c>
      <c r="R12">
        <v>679</v>
      </c>
      <c r="S12">
        <v>661</v>
      </c>
      <c r="T12">
        <v>639</v>
      </c>
      <c r="U12">
        <v>621</v>
      </c>
      <c r="V12">
        <v>593</v>
      </c>
      <c r="W12">
        <v>539</v>
      </c>
    </row>
    <row r="13" spans="1:23">
      <c r="A13" t="s">
        <v>100</v>
      </c>
      <c r="B13">
        <v>3357</v>
      </c>
      <c r="C13">
        <v>3292</v>
      </c>
      <c r="D13">
        <v>3283</v>
      </c>
      <c r="E13">
        <v>3039</v>
      </c>
      <c r="F13">
        <v>3003</v>
      </c>
      <c r="G13">
        <v>3021</v>
      </c>
      <c r="H13">
        <v>2972</v>
      </c>
      <c r="I13">
        <v>2971</v>
      </c>
      <c r="J13">
        <v>2886</v>
      </c>
      <c r="K13">
        <v>2832</v>
      </c>
      <c r="L13">
        <v>2759</v>
      </c>
      <c r="M13">
        <v>2678</v>
      </c>
      <c r="N13">
        <v>2601</v>
      </c>
      <c r="O13">
        <v>2549</v>
      </c>
      <c r="P13">
        <v>2493</v>
      </c>
      <c r="Q13">
        <v>2428</v>
      </c>
      <c r="R13">
        <v>2361</v>
      </c>
      <c r="S13">
        <v>2227</v>
      </c>
      <c r="T13">
        <v>2208</v>
      </c>
      <c r="U13">
        <v>2126</v>
      </c>
      <c r="V13">
        <v>2054</v>
      </c>
      <c r="W13">
        <v>1998</v>
      </c>
    </row>
    <row r="14" spans="1:23">
      <c r="A14" t="s">
        <v>108</v>
      </c>
      <c r="B14">
        <v>57</v>
      </c>
      <c r="C14">
        <v>55</v>
      </c>
      <c r="D14">
        <v>58</v>
      </c>
      <c r="E14">
        <v>53</v>
      </c>
      <c r="F14">
        <v>57</v>
      </c>
      <c r="G14">
        <v>55</v>
      </c>
      <c r="H14">
        <v>58</v>
      </c>
      <c r="I14">
        <v>55</v>
      </c>
      <c r="J14">
        <v>53</v>
      </c>
      <c r="K14">
        <v>48</v>
      </c>
      <c r="L14">
        <v>49</v>
      </c>
      <c r="M14">
        <v>48</v>
      </c>
      <c r="N14">
        <v>47</v>
      </c>
      <c r="O14">
        <v>47</v>
      </c>
      <c r="P14">
        <v>45</v>
      </c>
      <c r="Q14">
        <v>43</v>
      </c>
      <c r="R14">
        <v>43</v>
      </c>
      <c r="S14">
        <v>45</v>
      </c>
      <c r="T14">
        <v>46</v>
      </c>
      <c r="U14">
        <v>45</v>
      </c>
      <c r="V14">
        <v>43</v>
      </c>
      <c r="W14">
        <v>43</v>
      </c>
    </row>
    <row r="15" spans="1:23">
      <c r="A15" t="s">
        <v>109</v>
      </c>
      <c r="B15">
        <v>150</v>
      </c>
      <c r="C15">
        <v>142</v>
      </c>
      <c r="D15">
        <v>142</v>
      </c>
      <c r="E15">
        <v>142</v>
      </c>
      <c r="F15">
        <v>148</v>
      </c>
      <c r="G15">
        <v>148</v>
      </c>
      <c r="H15">
        <v>146</v>
      </c>
      <c r="I15">
        <v>138</v>
      </c>
      <c r="J15">
        <v>139</v>
      </c>
      <c r="K15">
        <v>137</v>
      </c>
      <c r="L15">
        <v>134</v>
      </c>
      <c r="M15">
        <v>136</v>
      </c>
      <c r="N15">
        <v>136</v>
      </c>
      <c r="O15">
        <v>132</v>
      </c>
      <c r="P15">
        <v>127</v>
      </c>
      <c r="Q15">
        <v>127</v>
      </c>
      <c r="R15">
        <v>123</v>
      </c>
      <c r="S15">
        <v>120</v>
      </c>
      <c r="T15">
        <v>118</v>
      </c>
      <c r="U15">
        <v>110</v>
      </c>
      <c r="V15">
        <v>111</v>
      </c>
      <c r="W15">
        <v>106</v>
      </c>
    </row>
    <row r="16" spans="1:23">
      <c r="A16" t="s">
        <v>110</v>
      </c>
      <c r="B16">
        <v>83</v>
      </c>
      <c r="C16">
        <v>85</v>
      </c>
      <c r="D16">
        <v>79</v>
      </c>
      <c r="E16">
        <v>79</v>
      </c>
      <c r="F16">
        <v>96</v>
      </c>
      <c r="G16">
        <v>98</v>
      </c>
      <c r="H16">
        <v>90</v>
      </c>
      <c r="I16">
        <v>91</v>
      </c>
      <c r="J16">
        <v>88</v>
      </c>
      <c r="K16">
        <v>79</v>
      </c>
      <c r="L16">
        <v>81</v>
      </c>
      <c r="M16">
        <v>81</v>
      </c>
      <c r="N16">
        <v>80</v>
      </c>
      <c r="O16">
        <v>76</v>
      </c>
      <c r="P16">
        <v>71</v>
      </c>
      <c r="Q16">
        <v>71</v>
      </c>
      <c r="R16">
        <v>67</v>
      </c>
      <c r="S16">
        <v>70</v>
      </c>
      <c r="T16">
        <v>69</v>
      </c>
      <c r="U16">
        <v>68</v>
      </c>
      <c r="V16">
        <v>59</v>
      </c>
      <c r="W16">
        <v>54</v>
      </c>
    </row>
    <row r="17" spans="1:23">
      <c r="A17" t="s">
        <v>111</v>
      </c>
      <c r="B17">
        <v>16</v>
      </c>
      <c r="C17">
        <v>16</v>
      </c>
      <c r="D17">
        <v>16</v>
      </c>
      <c r="E17">
        <v>16</v>
      </c>
      <c r="F17">
        <v>17</v>
      </c>
      <c r="G17">
        <v>18</v>
      </c>
      <c r="H17">
        <v>18</v>
      </c>
      <c r="I17">
        <v>18</v>
      </c>
      <c r="J17">
        <v>19</v>
      </c>
      <c r="K17">
        <v>16</v>
      </c>
      <c r="L17">
        <v>16</v>
      </c>
      <c r="M17">
        <v>16</v>
      </c>
      <c r="N17">
        <v>15</v>
      </c>
      <c r="O17">
        <v>13</v>
      </c>
      <c r="P17">
        <v>12</v>
      </c>
      <c r="Q17">
        <v>11</v>
      </c>
      <c r="R17">
        <v>11</v>
      </c>
      <c r="S17">
        <v>9</v>
      </c>
      <c r="T17">
        <v>10</v>
      </c>
      <c r="U17">
        <v>10</v>
      </c>
      <c r="V17">
        <v>10</v>
      </c>
      <c r="W17">
        <v>10</v>
      </c>
    </row>
    <row r="18" spans="1:23">
      <c r="A18" t="s">
        <v>112</v>
      </c>
      <c r="B18">
        <v>815</v>
      </c>
      <c r="C18">
        <v>797</v>
      </c>
      <c r="D18">
        <v>788</v>
      </c>
      <c r="E18">
        <v>742</v>
      </c>
      <c r="F18">
        <v>769</v>
      </c>
      <c r="G18">
        <v>757</v>
      </c>
      <c r="H18">
        <v>740</v>
      </c>
      <c r="I18">
        <v>742</v>
      </c>
      <c r="J18">
        <v>738</v>
      </c>
      <c r="K18">
        <v>706</v>
      </c>
      <c r="L18">
        <v>703</v>
      </c>
      <c r="M18">
        <v>688</v>
      </c>
      <c r="N18">
        <v>670</v>
      </c>
      <c r="O18">
        <v>662</v>
      </c>
      <c r="P18">
        <v>637</v>
      </c>
      <c r="Q18">
        <v>617</v>
      </c>
      <c r="R18">
        <v>598</v>
      </c>
      <c r="S18">
        <v>582</v>
      </c>
      <c r="T18">
        <v>579</v>
      </c>
      <c r="U18">
        <v>562</v>
      </c>
      <c r="V18">
        <v>544</v>
      </c>
      <c r="W18">
        <v>522</v>
      </c>
    </row>
    <row r="19" spans="1:23">
      <c r="A19" t="s">
        <v>113</v>
      </c>
      <c r="B19">
        <v>329</v>
      </c>
      <c r="C19">
        <v>327</v>
      </c>
      <c r="D19">
        <v>321</v>
      </c>
      <c r="E19">
        <v>308</v>
      </c>
      <c r="F19">
        <v>332</v>
      </c>
      <c r="G19">
        <v>335</v>
      </c>
      <c r="H19">
        <v>336</v>
      </c>
      <c r="I19">
        <v>335</v>
      </c>
      <c r="J19">
        <v>328</v>
      </c>
      <c r="K19">
        <v>315</v>
      </c>
      <c r="L19">
        <v>308</v>
      </c>
      <c r="M19">
        <v>311</v>
      </c>
      <c r="N19">
        <v>324</v>
      </c>
      <c r="O19">
        <v>316</v>
      </c>
      <c r="P19">
        <v>308</v>
      </c>
      <c r="Q19">
        <v>298</v>
      </c>
      <c r="R19">
        <v>292</v>
      </c>
      <c r="S19">
        <v>288</v>
      </c>
      <c r="T19">
        <v>277</v>
      </c>
      <c r="U19">
        <v>268</v>
      </c>
      <c r="V19">
        <v>251</v>
      </c>
      <c r="W19">
        <v>250</v>
      </c>
    </row>
    <row r="20" spans="1:23">
      <c r="A20" t="s">
        <v>114</v>
      </c>
      <c r="B20">
        <v>357</v>
      </c>
      <c r="C20">
        <v>339</v>
      </c>
      <c r="D20">
        <v>335</v>
      </c>
      <c r="E20">
        <v>315</v>
      </c>
      <c r="F20">
        <v>325</v>
      </c>
      <c r="G20">
        <v>317</v>
      </c>
      <c r="H20">
        <v>309</v>
      </c>
      <c r="I20">
        <v>309</v>
      </c>
      <c r="J20">
        <v>308</v>
      </c>
      <c r="K20">
        <v>289</v>
      </c>
      <c r="L20">
        <v>286</v>
      </c>
      <c r="M20">
        <v>286</v>
      </c>
      <c r="N20">
        <v>282</v>
      </c>
      <c r="O20">
        <v>271</v>
      </c>
      <c r="P20">
        <v>260</v>
      </c>
      <c r="Q20">
        <v>255</v>
      </c>
      <c r="R20">
        <v>252</v>
      </c>
      <c r="S20">
        <v>242</v>
      </c>
      <c r="T20">
        <v>238</v>
      </c>
      <c r="U20">
        <v>234</v>
      </c>
      <c r="V20">
        <v>223</v>
      </c>
      <c r="W20">
        <v>202</v>
      </c>
    </row>
    <row r="21" spans="1:23">
      <c r="A21" t="s">
        <v>102</v>
      </c>
      <c r="B21">
        <v>573</v>
      </c>
      <c r="C21">
        <v>576</v>
      </c>
      <c r="D21">
        <v>563</v>
      </c>
      <c r="E21">
        <v>520</v>
      </c>
      <c r="F21">
        <v>545</v>
      </c>
      <c r="G21">
        <v>534</v>
      </c>
      <c r="H21">
        <v>537</v>
      </c>
      <c r="I21">
        <v>537</v>
      </c>
      <c r="J21">
        <v>513</v>
      </c>
      <c r="K21">
        <v>515</v>
      </c>
      <c r="L21">
        <v>505</v>
      </c>
      <c r="M21">
        <v>488</v>
      </c>
      <c r="N21">
        <v>485</v>
      </c>
      <c r="O21">
        <v>474</v>
      </c>
      <c r="P21">
        <v>470</v>
      </c>
      <c r="Q21">
        <v>464</v>
      </c>
      <c r="R21">
        <v>452</v>
      </c>
      <c r="S21">
        <v>443</v>
      </c>
      <c r="T21">
        <v>440</v>
      </c>
      <c r="U21">
        <v>406</v>
      </c>
      <c r="V21">
        <v>409</v>
      </c>
      <c r="W21">
        <v>402</v>
      </c>
    </row>
    <row r="22" spans="1:23">
      <c r="A22" t="s">
        <v>103</v>
      </c>
      <c r="B22">
        <v>34</v>
      </c>
      <c r="C22">
        <v>35</v>
      </c>
      <c r="D22">
        <v>35</v>
      </c>
      <c r="E22">
        <v>37</v>
      </c>
      <c r="F22">
        <v>43</v>
      </c>
      <c r="G22">
        <v>41</v>
      </c>
      <c r="H22">
        <v>43</v>
      </c>
      <c r="I22">
        <v>44</v>
      </c>
      <c r="J22">
        <v>44</v>
      </c>
      <c r="K22">
        <v>45</v>
      </c>
      <c r="L22">
        <v>44</v>
      </c>
      <c r="M22">
        <v>45</v>
      </c>
      <c r="N22">
        <v>43</v>
      </c>
      <c r="O22">
        <v>42</v>
      </c>
      <c r="P22">
        <v>40</v>
      </c>
      <c r="Q22">
        <v>40</v>
      </c>
      <c r="R22">
        <v>40</v>
      </c>
      <c r="S22">
        <v>40</v>
      </c>
      <c r="T22">
        <v>38</v>
      </c>
      <c r="U22">
        <v>37</v>
      </c>
      <c r="V22">
        <v>36</v>
      </c>
      <c r="W22">
        <v>37</v>
      </c>
    </row>
    <row r="23" spans="1:23">
      <c r="A23" t="s">
        <v>104</v>
      </c>
      <c r="B23">
        <v>193</v>
      </c>
      <c r="C23">
        <v>189</v>
      </c>
      <c r="D23">
        <v>191</v>
      </c>
      <c r="E23">
        <v>179</v>
      </c>
      <c r="F23">
        <v>188</v>
      </c>
      <c r="G23">
        <v>187</v>
      </c>
      <c r="H23">
        <v>179</v>
      </c>
      <c r="I23">
        <v>175</v>
      </c>
      <c r="J23">
        <v>164</v>
      </c>
      <c r="K23">
        <v>158</v>
      </c>
      <c r="L23">
        <v>153</v>
      </c>
      <c r="M23">
        <v>148</v>
      </c>
      <c r="N23">
        <v>131</v>
      </c>
      <c r="O23">
        <v>134</v>
      </c>
      <c r="P23">
        <v>129</v>
      </c>
      <c r="Q23">
        <v>122</v>
      </c>
      <c r="R23">
        <v>116</v>
      </c>
      <c r="S23">
        <v>105</v>
      </c>
      <c r="T23">
        <v>105</v>
      </c>
      <c r="U23">
        <v>100</v>
      </c>
      <c r="V23">
        <v>97</v>
      </c>
      <c r="W23">
        <v>98</v>
      </c>
    </row>
    <row r="24" spans="1:23">
      <c r="A24" t="s">
        <v>105</v>
      </c>
      <c r="B24">
        <v>41</v>
      </c>
      <c r="C24">
        <v>41</v>
      </c>
      <c r="D24">
        <v>40</v>
      </c>
      <c r="E24">
        <v>39</v>
      </c>
      <c r="F24">
        <v>38</v>
      </c>
      <c r="G24">
        <v>39</v>
      </c>
      <c r="H24">
        <v>39</v>
      </c>
      <c r="I24">
        <v>38</v>
      </c>
      <c r="J24">
        <v>36</v>
      </c>
      <c r="K24">
        <v>35</v>
      </c>
      <c r="L24">
        <v>34</v>
      </c>
      <c r="M24">
        <v>32</v>
      </c>
      <c r="N24">
        <v>32</v>
      </c>
      <c r="O24">
        <v>32</v>
      </c>
      <c r="P24">
        <v>30</v>
      </c>
      <c r="Q24">
        <v>30</v>
      </c>
      <c r="R24">
        <v>29</v>
      </c>
      <c r="S24">
        <v>29</v>
      </c>
      <c r="T24">
        <v>27</v>
      </c>
      <c r="U24">
        <v>30</v>
      </c>
      <c r="V24">
        <v>28</v>
      </c>
      <c r="W24">
        <v>27</v>
      </c>
    </row>
    <row r="25" spans="1:23">
      <c r="A25" t="s">
        <v>106</v>
      </c>
      <c r="B25">
        <v>48</v>
      </c>
      <c r="C25">
        <v>49</v>
      </c>
      <c r="D25">
        <v>50</v>
      </c>
      <c r="E25">
        <v>47</v>
      </c>
      <c r="F25">
        <v>48</v>
      </c>
      <c r="G25">
        <v>45</v>
      </c>
      <c r="H25">
        <v>46</v>
      </c>
      <c r="I25">
        <v>47</v>
      </c>
      <c r="J25">
        <v>47</v>
      </c>
      <c r="K25">
        <v>44</v>
      </c>
      <c r="L25">
        <v>41</v>
      </c>
      <c r="M25">
        <v>39</v>
      </c>
      <c r="N25">
        <v>36</v>
      </c>
      <c r="O25">
        <v>37</v>
      </c>
      <c r="P25">
        <v>33</v>
      </c>
      <c r="Q25">
        <v>33</v>
      </c>
      <c r="R25">
        <v>32</v>
      </c>
      <c r="S25">
        <v>31</v>
      </c>
      <c r="T25">
        <v>29</v>
      </c>
      <c r="U25">
        <v>28</v>
      </c>
      <c r="V25">
        <v>29</v>
      </c>
      <c r="W25">
        <v>30</v>
      </c>
    </row>
    <row r="26" spans="1:23">
      <c r="A26" t="s">
        <v>107</v>
      </c>
      <c r="B26">
        <v>227</v>
      </c>
      <c r="C26">
        <v>228</v>
      </c>
      <c r="D26">
        <v>230</v>
      </c>
      <c r="E26">
        <v>207</v>
      </c>
      <c r="F26">
        <v>201</v>
      </c>
      <c r="G26">
        <v>195</v>
      </c>
      <c r="H26">
        <v>195</v>
      </c>
      <c r="I26">
        <v>187</v>
      </c>
      <c r="J26">
        <v>179</v>
      </c>
      <c r="K26">
        <v>163</v>
      </c>
      <c r="L26">
        <v>158</v>
      </c>
      <c r="M26">
        <v>163</v>
      </c>
      <c r="N26">
        <v>155</v>
      </c>
      <c r="O26">
        <v>155</v>
      </c>
      <c r="P26">
        <v>148</v>
      </c>
      <c r="Q26">
        <v>142</v>
      </c>
      <c r="R26">
        <v>132</v>
      </c>
      <c r="S26">
        <v>129</v>
      </c>
      <c r="T26">
        <v>125</v>
      </c>
      <c r="U26">
        <v>123</v>
      </c>
      <c r="V26">
        <v>115</v>
      </c>
      <c r="W26">
        <v>113</v>
      </c>
    </row>
    <row r="27" spans="1:23">
      <c r="A27" t="s">
        <v>125</v>
      </c>
      <c r="B27">
        <v>655</v>
      </c>
      <c r="C27">
        <v>649</v>
      </c>
      <c r="D27">
        <v>643</v>
      </c>
      <c r="E27">
        <v>642</v>
      </c>
      <c r="F27">
        <v>669</v>
      </c>
      <c r="G27">
        <v>664</v>
      </c>
      <c r="H27">
        <v>649</v>
      </c>
      <c r="I27">
        <v>646</v>
      </c>
      <c r="J27">
        <v>644</v>
      </c>
      <c r="K27">
        <v>602</v>
      </c>
      <c r="L27">
        <v>593</v>
      </c>
      <c r="M27">
        <v>571</v>
      </c>
      <c r="N27">
        <v>577</v>
      </c>
      <c r="O27">
        <v>556</v>
      </c>
      <c r="P27">
        <v>549</v>
      </c>
      <c r="Q27">
        <v>522</v>
      </c>
      <c r="R27">
        <v>498</v>
      </c>
      <c r="S27">
        <v>457</v>
      </c>
      <c r="T27">
        <v>429</v>
      </c>
      <c r="U27">
        <v>416</v>
      </c>
      <c r="V27">
        <v>410</v>
      </c>
      <c r="W27">
        <v>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J41" sqref="J41"/>
    </sheetView>
  </sheetViews>
  <sheetFormatPr baseColWidth="10" defaultRowHeight="12" x14ac:dyDescent="0"/>
  <sheetData>
    <row r="1" spans="1:23">
      <c r="A1" t="s">
        <v>129</v>
      </c>
      <c r="B1">
        <v>2011</v>
      </c>
      <c r="C1">
        <v>2010</v>
      </c>
      <c r="D1">
        <v>2009</v>
      </c>
      <c r="E1">
        <v>2008</v>
      </c>
      <c r="F1">
        <v>2007</v>
      </c>
      <c r="G1">
        <v>2006</v>
      </c>
      <c r="H1">
        <v>2005</v>
      </c>
      <c r="I1">
        <v>2004</v>
      </c>
      <c r="J1">
        <v>2003</v>
      </c>
      <c r="K1">
        <v>2002</v>
      </c>
      <c r="L1">
        <v>2001</v>
      </c>
      <c r="M1">
        <v>2000</v>
      </c>
      <c r="N1">
        <v>1999</v>
      </c>
      <c r="O1">
        <v>1998</v>
      </c>
      <c r="P1">
        <v>1997</v>
      </c>
      <c r="Q1">
        <v>1996</v>
      </c>
      <c r="R1">
        <v>1995</v>
      </c>
      <c r="S1">
        <v>1994</v>
      </c>
      <c r="T1">
        <v>1993</v>
      </c>
      <c r="U1">
        <v>1992</v>
      </c>
      <c r="V1">
        <v>1991</v>
      </c>
      <c r="W1">
        <v>1990</v>
      </c>
    </row>
    <row r="2" spans="1:23">
      <c r="A2" t="s">
        <v>124</v>
      </c>
      <c r="B2">
        <v>506</v>
      </c>
      <c r="C2">
        <v>289</v>
      </c>
      <c r="D2">
        <v>294</v>
      </c>
      <c r="E2">
        <v>280</v>
      </c>
      <c r="F2">
        <v>276</v>
      </c>
      <c r="G2">
        <v>277</v>
      </c>
      <c r="H2">
        <v>275</v>
      </c>
      <c r="I2">
        <v>434</v>
      </c>
      <c r="J2">
        <v>438</v>
      </c>
      <c r="K2">
        <v>471</v>
      </c>
      <c r="L2">
        <v>494</v>
      </c>
      <c r="M2">
        <v>493</v>
      </c>
      <c r="N2">
        <v>474</v>
      </c>
      <c r="O2">
        <v>450</v>
      </c>
      <c r="P2">
        <v>468</v>
      </c>
      <c r="Q2">
        <v>457</v>
      </c>
      <c r="R2">
        <v>455</v>
      </c>
      <c r="S2">
        <v>445</v>
      </c>
      <c r="T2">
        <v>436</v>
      </c>
      <c r="U2">
        <v>427</v>
      </c>
      <c r="V2">
        <v>413</v>
      </c>
      <c r="W2">
        <v>398</v>
      </c>
    </row>
    <row r="3" spans="1:23">
      <c r="A3" t="s">
        <v>123</v>
      </c>
      <c r="B3">
        <v>199</v>
      </c>
      <c r="C3">
        <v>123</v>
      </c>
      <c r="D3">
        <v>125</v>
      </c>
      <c r="E3">
        <v>125</v>
      </c>
      <c r="F3">
        <v>122</v>
      </c>
      <c r="G3">
        <v>123</v>
      </c>
      <c r="H3">
        <v>125</v>
      </c>
      <c r="I3">
        <v>177</v>
      </c>
      <c r="J3">
        <v>172</v>
      </c>
      <c r="K3">
        <v>180</v>
      </c>
      <c r="L3">
        <v>179</v>
      </c>
      <c r="M3">
        <v>184</v>
      </c>
      <c r="N3">
        <v>172</v>
      </c>
      <c r="O3">
        <v>168</v>
      </c>
      <c r="P3">
        <v>166</v>
      </c>
      <c r="Q3">
        <v>170</v>
      </c>
      <c r="R3">
        <v>172</v>
      </c>
      <c r="S3">
        <v>156</v>
      </c>
      <c r="T3">
        <v>153</v>
      </c>
      <c r="U3">
        <v>144</v>
      </c>
      <c r="V3">
        <v>145</v>
      </c>
      <c r="W3">
        <v>141</v>
      </c>
    </row>
    <row r="4" spans="1:23">
      <c r="A4" t="s">
        <v>122</v>
      </c>
      <c r="B4">
        <v>386</v>
      </c>
      <c r="C4">
        <v>150</v>
      </c>
      <c r="D4">
        <v>146</v>
      </c>
      <c r="E4">
        <v>147</v>
      </c>
      <c r="F4">
        <v>149</v>
      </c>
      <c r="G4">
        <v>145</v>
      </c>
      <c r="H4">
        <v>142</v>
      </c>
      <c r="I4">
        <v>247</v>
      </c>
      <c r="J4">
        <v>252</v>
      </c>
      <c r="K4">
        <v>287</v>
      </c>
      <c r="L4">
        <v>285</v>
      </c>
      <c r="M4">
        <v>272</v>
      </c>
      <c r="N4">
        <v>235</v>
      </c>
      <c r="O4">
        <v>224</v>
      </c>
      <c r="P4">
        <v>228</v>
      </c>
      <c r="Q4">
        <v>220</v>
      </c>
      <c r="R4">
        <v>208</v>
      </c>
      <c r="S4">
        <v>195</v>
      </c>
      <c r="T4">
        <v>184</v>
      </c>
      <c r="U4">
        <v>176</v>
      </c>
      <c r="V4">
        <v>162</v>
      </c>
      <c r="W4">
        <v>150</v>
      </c>
    </row>
    <row r="5" spans="1:23">
      <c r="A5" t="s">
        <v>101</v>
      </c>
      <c r="B5">
        <v>815</v>
      </c>
      <c r="C5">
        <v>491</v>
      </c>
      <c r="D5">
        <v>486</v>
      </c>
      <c r="E5">
        <v>485</v>
      </c>
      <c r="F5">
        <v>490</v>
      </c>
      <c r="G5">
        <v>497</v>
      </c>
      <c r="H5">
        <v>499</v>
      </c>
      <c r="I5">
        <v>631</v>
      </c>
      <c r="J5">
        <v>627</v>
      </c>
      <c r="K5">
        <v>654</v>
      </c>
      <c r="L5">
        <v>648</v>
      </c>
      <c r="M5">
        <v>641</v>
      </c>
      <c r="N5">
        <v>581</v>
      </c>
      <c r="O5">
        <v>554</v>
      </c>
      <c r="P5">
        <v>558</v>
      </c>
      <c r="Q5">
        <v>562</v>
      </c>
      <c r="R5">
        <v>551</v>
      </c>
      <c r="S5">
        <v>540</v>
      </c>
      <c r="T5">
        <v>537</v>
      </c>
      <c r="U5">
        <v>527</v>
      </c>
      <c r="V5">
        <v>527</v>
      </c>
      <c r="W5">
        <v>518</v>
      </c>
    </row>
    <row r="6" spans="1:23">
      <c r="A6" t="s">
        <v>118</v>
      </c>
      <c r="B6">
        <v>142</v>
      </c>
      <c r="C6">
        <v>85</v>
      </c>
      <c r="D6">
        <v>99</v>
      </c>
      <c r="E6">
        <v>95</v>
      </c>
      <c r="F6">
        <v>100</v>
      </c>
      <c r="G6">
        <v>100</v>
      </c>
      <c r="H6">
        <v>98</v>
      </c>
      <c r="I6">
        <v>127</v>
      </c>
      <c r="J6">
        <v>125</v>
      </c>
      <c r="K6">
        <v>123</v>
      </c>
      <c r="L6">
        <v>120</v>
      </c>
      <c r="M6">
        <v>117</v>
      </c>
      <c r="N6">
        <v>112</v>
      </c>
      <c r="O6">
        <v>109</v>
      </c>
      <c r="P6">
        <v>111</v>
      </c>
      <c r="Q6">
        <v>107</v>
      </c>
      <c r="R6">
        <v>105</v>
      </c>
      <c r="S6">
        <v>102</v>
      </c>
      <c r="T6">
        <v>99</v>
      </c>
      <c r="U6">
        <v>94</v>
      </c>
      <c r="V6">
        <v>96</v>
      </c>
      <c r="W6">
        <v>96</v>
      </c>
    </row>
    <row r="7" spans="1:23">
      <c r="A7" t="s">
        <v>119</v>
      </c>
      <c r="B7">
        <v>193</v>
      </c>
      <c r="C7">
        <v>125</v>
      </c>
      <c r="D7">
        <v>127</v>
      </c>
      <c r="E7">
        <v>132</v>
      </c>
      <c r="F7">
        <v>131</v>
      </c>
      <c r="G7">
        <v>131</v>
      </c>
      <c r="H7">
        <v>126</v>
      </c>
      <c r="I7">
        <v>160</v>
      </c>
      <c r="J7">
        <v>157</v>
      </c>
      <c r="K7">
        <v>164</v>
      </c>
      <c r="L7">
        <v>159</v>
      </c>
      <c r="M7">
        <v>157</v>
      </c>
      <c r="N7">
        <v>158</v>
      </c>
      <c r="O7">
        <v>149</v>
      </c>
      <c r="P7">
        <v>151</v>
      </c>
      <c r="Q7">
        <v>154</v>
      </c>
      <c r="R7">
        <v>153</v>
      </c>
      <c r="S7">
        <v>156</v>
      </c>
      <c r="T7">
        <v>152</v>
      </c>
      <c r="U7">
        <v>147</v>
      </c>
      <c r="V7">
        <v>149</v>
      </c>
      <c r="W7">
        <v>148</v>
      </c>
    </row>
    <row r="8" spans="1:23">
      <c r="A8" t="s">
        <v>120</v>
      </c>
      <c r="B8">
        <v>135</v>
      </c>
      <c r="C8">
        <v>75</v>
      </c>
      <c r="D8">
        <v>72</v>
      </c>
      <c r="E8">
        <v>74</v>
      </c>
      <c r="F8">
        <v>69</v>
      </c>
      <c r="G8">
        <v>67</v>
      </c>
      <c r="H8">
        <v>70</v>
      </c>
      <c r="I8">
        <v>104</v>
      </c>
      <c r="J8">
        <v>109</v>
      </c>
      <c r="K8">
        <v>119</v>
      </c>
      <c r="L8">
        <v>128</v>
      </c>
      <c r="M8">
        <v>129</v>
      </c>
      <c r="N8">
        <v>119</v>
      </c>
      <c r="O8">
        <v>115</v>
      </c>
      <c r="P8">
        <v>118</v>
      </c>
      <c r="Q8">
        <v>114</v>
      </c>
      <c r="R8">
        <v>114</v>
      </c>
      <c r="S8">
        <v>111</v>
      </c>
      <c r="T8">
        <v>105</v>
      </c>
      <c r="U8">
        <v>100</v>
      </c>
      <c r="V8">
        <v>103</v>
      </c>
      <c r="W8">
        <v>100</v>
      </c>
    </row>
    <row r="9" spans="1:23">
      <c r="A9" t="s">
        <v>121</v>
      </c>
      <c r="B9">
        <v>46</v>
      </c>
      <c r="C9">
        <v>34</v>
      </c>
      <c r="D9">
        <v>35</v>
      </c>
      <c r="E9">
        <v>35</v>
      </c>
      <c r="F9">
        <v>35</v>
      </c>
      <c r="G9">
        <v>35</v>
      </c>
      <c r="H9">
        <v>35</v>
      </c>
      <c r="I9">
        <v>43</v>
      </c>
      <c r="J9">
        <v>42</v>
      </c>
      <c r="K9">
        <v>40</v>
      </c>
      <c r="L9">
        <v>41</v>
      </c>
      <c r="M9">
        <v>38</v>
      </c>
      <c r="N9">
        <v>41</v>
      </c>
      <c r="O9">
        <v>39</v>
      </c>
      <c r="P9">
        <v>42</v>
      </c>
      <c r="Q9">
        <v>40</v>
      </c>
      <c r="R9">
        <v>42</v>
      </c>
      <c r="S9">
        <v>39</v>
      </c>
      <c r="T9">
        <v>40</v>
      </c>
      <c r="U9">
        <v>38</v>
      </c>
      <c r="V9">
        <v>39</v>
      </c>
      <c r="W9">
        <v>41</v>
      </c>
    </row>
    <row r="10" spans="1:23">
      <c r="A10" t="s">
        <v>116</v>
      </c>
      <c r="B10">
        <v>206</v>
      </c>
      <c r="C10">
        <v>92</v>
      </c>
      <c r="D10">
        <v>94</v>
      </c>
      <c r="E10">
        <v>88</v>
      </c>
      <c r="F10">
        <v>90</v>
      </c>
      <c r="G10">
        <v>89</v>
      </c>
      <c r="H10">
        <v>91</v>
      </c>
      <c r="I10">
        <v>135</v>
      </c>
      <c r="J10">
        <v>132</v>
      </c>
      <c r="K10">
        <v>135</v>
      </c>
      <c r="L10">
        <v>134</v>
      </c>
      <c r="M10">
        <v>132</v>
      </c>
      <c r="N10">
        <v>118</v>
      </c>
      <c r="O10">
        <v>113</v>
      </c>
      <c r="P10">
        <v>113</v>
      </c>
      <c r="Q10">
        <v>113</v>
      </c>
      <c r="R10">
        <v>111</v>
      </c>
      <c r="S10">
        <v>104</v>
      </c>
      <c r="T10">
        <v>104</v>
      </c>
      <c r="U10">
        <v>99</v>
      </c>
      <c r="V10">
        <v>93</v>
      </c>
      <c r="W10">
        <v>90</v>
      </c>
    </row>
    <row r="11" spans="1:23">
      <c r="A11" t="s">
        <v>117</v>
      </c>
      <c r="B11">
        <v>217</v>
      </c>
      <c r="C11">
        <v>126</v>
      </c>
      <c r="D11">
        <v>127</v>
      </c>
      <c r="E11">
        <v>130</v>
      </c>
      <c r="F11">
        <v>134</v>
      </c>
      <c r="G11">
        <v>134</v>
      </c>
      <c r="H11">
        <v>133</v>
      </c>
      <c r="I11">
        <v>168</v>
      </c>
      <c r="J11">
        <v>162</v>
      </c>
      <c r="K11">
        <v>173</v>
      </c>
      <c r="L11">
        <v>163</v>
      </c>
      <c r="M11">
        <v>167</v>
      </c>
      <c r="N11">
        <v>164</v>
      </c>
      <c r="O11">
        <v>159</v>
      </c>
      <c r="P11">
        <v>161</v>
      </c>
      <c r="Q11">
        <v>167</v>
      </c>
      <c r="R11">
        <v>161</v>
      </c>
      <c r="S11">
        <v>156</v>
      </c>
      <c r="T11">
        <v>162</v>
      </c>
      <c r="U11">
        <v>158</v>
      </c>
      <c r="V11">
        <v>158</v>
      </c>
      <c r="W11">
        <v>149</v>
      </c>
    </row>
    <row r="12" spans="1:23">
      <c r="A12" t="s">
        <v>115</v>
      </c>
      <c r="B12">
        <v>340</v>
      </c>
      <c r="C12">
        <v>224</v>
      </c>
      <c r="D12">
        <v>223</v>
      </c>
      <c r="E12">
        <v>229</v>
      </c>
      <c r="F12">
        <v>224</v>
      </c>
      <c r="G12">
        <v>221</v>
      </c>
      <c r="H12">
        <v>219</v>
      </c>
      <c r="I12">
        <v>284</v>
      </c>
      <c r="J12">
        <v>277</v>
      </c>
      <c r="K12">
        <v>291</v>
      </c>
      <c r="L12">
        <v>282</v>
      </c>
      <c r="M12">
        <v>286</v>
      </c>
      <c r="N12">
        <v>281</v>
      </c>
      <c r="O12">
        <v>265</v>
      </c>
      <c r="P12">
        <v>270</v>
      </c>
      <c r="Q12">
        <v>275</v>
      </c>
      <c r="R12">
        <v>278</v>
      </c>
      <c r="S12">
        <v>275</v>
      </c>
      <c r="T12">
        <v>268</v>
      </c>
      <c r="U12">
        <v>265</v>
      </c>
      <c r="V12">
        <v>262</v>
      </c>
      <c r="W12">
        <v>250</v>
      </c>
    </row>
    <row r="13" spans="1:23">
      <c r="A13" t="s">
        <v>100</v>
      </c>
      <c r="B13">
        <v>1095</v>
      </c>
      <c r="C13">
        <v>731</v>
      </c>
      <c r="D13">
        <v>732</v>
      </c>
      <c r="E13">
        <v>704</v>
      </c>
      <c r="F13">
        <v>704</v>
      </c>
      <c r="G13">
        <v>691</v>
      </c>
      <c r="H13">
        <v>689</v>
      </c>
      <c r="I13">
        <v>926</v>
      </c>
      <c r="J13">
        <v>909</v>
      </c>
      <c r="K13">
        <v>947</v>
      </c>
      <c r="L13">
        <v>934</v>
      </c>
      <c r="M13">
        <v>913</v>
      </c>
      <c r="N13">
        <v>875</v>
      </c>
      <c r="O13">
        <v>812</v>
      </c>
      <c r="P13">
        <v>855</v>
      </c>
      <c r="Q13">
        <v>832</v>
      </c>
      <c r="R13">
        <v>820</v>
      </c>
      <c r="S13">
        <v>771</v>
      </c>
      <c r="T13">
        <v>773</v>
      </c>
      <c r="U13">
        <v>745</v>
      </c>
      <c r="V13">
        <v>741</v>
      </c>
      <c r="W13">
        <v>727</v>
      </c>
    </row>
    <row r="14" spans="1:23">
      <c r="A14" t="s">
        <v>108</v>
      </c>
      <c r="B14">
        <v>27</v>
      </c>
      <c r="C14">
        <v>21</v>
      </c>
      <c r="D14">
        <v>21</v>
      </c>
      <c r="E14">
        <v>22</v>
      </c>
      <c r="F14">
        <v>23</v>
      </c>
      <c r="G14">
        <v>23</v>
      </c>
      <c r="H14">
        <v>22</v>
      </c>
      <c r="I14">
        <v>29</v>
      </c>
      <c r="J14">
        <v>28</v>
      </c>
      <c r="K14">
        <v>27</v>
      </c>
      <c r="L14">
        <v>27</v>
      </c>
      <c r="M14">
        <v>26</v>
      </c>
      <c r="N14">
        <v>25</v>
      </c>
      <c r="O14">
        <v>25</v>
      </c>
      <c r="P14">
        <v>24</v>
      </c>
      <c r="Q14">
        <v>23</v>
      </c>
      <c r="R14">
        <v>23</v>
      </c>
      <c r="S14">
        <v>24</v>
      </c>
      <c r="T14">
        <v>23</v>
      </c>
      <c r="U14">
        <v>24</v>
      </c>
      <c r="V14">
        <v>23</v>
      </c>
      <c r="W14">
        <v>25</v>
      </c>
    </row>
    <row r="15" spans="1:23">
      <c r="A15" t="s">
        <v>109</v>
      </c>
      <c r="B15">
        <v>65</v>
      </c>
      <c r="C15">
        <v>45</v>
      </c>
      <c r="D15">
        <v>45</v>
      </c>
      <c r="E15">
        <v>46</v>
      </c>
      <c r="F15">
        <v>49</v>
      </c>
      <c r="G15">
        <v>47</v>
      </c>
      <c r="H15">
        <v>46</v>
      </c>
      <c r="I15">
        <v>56</v>
      </c>
      <c r="J15">
        <v>56</v>
      </c>
      <c r="K15">
        <v>57</v>
      </c>
      <c r="L15">
        <v>57</v>
      </c>
      <c r="M15">
        <v>56</v>
      </c>
      <c r="N15">
        <v>55</v>
      </c>
      <c r="O15">
        <v>53</v>
      </c>
      <c r="P15">
        <v>55</v>
      </c>
      <c r="Q15">
        <v>55</v>
      </c>
      <c r="R15">
        <v>54</v>
      </c>
      <c r="S15">
        <v>53</v>
      </c>
      <c r="T15">
        <v>52</v>
      </c>
      <c r="U15">
        <v>51</v>
      </c>
      <c r="V15">
        <v>51</v>
      </c>
      <c r="W15">
        <v>47</v>
      </c>
    </row>
    <row r="16" spans="1:23">
      <c r="A16" t="s">
        <v>110</v>
      </c>
      <c r="B16">
        <v>37</v>
      </c>
      <c r="C16">
        <v>28</v>
      </c>
      <c r="D16">
        <v>28</v>
      </c>
      <c r="E16">
        <v>28</v>
      </c>
      <c r="F16">
        <v>28</v>
      </c>
      <c r="G16">
        <v>28</v>
      </c>
      <c r="H16">
        <v>27</v>
      </c>
      <c r="I16">
        <v>40</v>
      </c>
      <c r="J16">
        <v>41</v>
      </c>
      <c r="K16">
        <v>41</v>
      </c>
      <c r="L16">
        <v>44</v>
      </c>
      <c r="M16">
        <v>45</v>
      </c>
      <c r="N16">
        <v>44</v>
      </c>
      <c r="O16">
        <v>35</v>
      </c>
      <c r="P16">
        <v>34</v>
      </c>
      <c r="Q16">
        <v>38</v>
      </c>
      <c r="R16">
        <v>36</v>
      </c>
      <c r="S16">
        <v>39</v>
      </c>
      <c r="T16">
        <v>37</v>
      </c>
      <c r="U16">
        <v>36</v>
      </c>
      <c r="V16">
        <v>32</v>
      </c>
      <c r="W16">
        <v>29</v>
      </c>
    </row>
    <row r="17" spans="1:23">
      <c r="A17" t="s">
        <v>111</v>
      </c>
      <c r="B17">
        <v>12</v>
      </c>
      <c r="C17">
        <v>8</v>
      </c>
      <c r="D17">
        <v>7</v>
      </c>
      <c r="E17">
        <v>7</v>
      </c>
      <c r="F17">
        <v>7</v>
      </c>
      <c r="G17">
        <v>6</v>
      </c>
      <c r="H17">
        <v>6</v>
      </c>
      <c r="I17">
        <v>6</v>
      </c>
      <c r="J17">
        <v>8</v>
      </c>
      <c r="K17">
        <v>8</v>
      </c>
      <c r="L17">
        <v>8</v>
      </c>
      <c r="M17">
        <v>8</v>
      </c>
      <c r="N17">
        <v>8</v>
      </c>
      <c r="O17">
        <v>7</v>
      </c>
      <c r="P17">
        <v>7</v>
      </c>
      <c r="Q17">
        <v>6</v>
      </c>
      <c r="R17">
        <v>6</v>
      </c>
      <c r="S17">
        <v>4</v>
      </c>
      <c r="T17">
        <v>5</v>
      </c>
      <c r="U17">
        <v>5</v>
      </c>
      <c r="V17">
        <v>5</v>
      </c>
      <c r="W17">
        <v>5</v>
      </c>
    </row>
    <row r="18" spans="1:23">
      <c r="A18" t="s">
        <v>112</v>
      </c>
      <c r="B18">
        <v>317</v>
      </c>
      <c r="C18">
        <v>217</v>
      </c>
      <c r="D18">
        <v>217</v>
      </c>
      <c r="E18">
        <v>205</v>
      </c>
      <c r="F18">
        <v>211</v>
      </c>
      <c r="G18">
        <v>213</v>
      </c>
      <c r="H18">
        <v>214</v>
      </c>
      <c r="I18">
        <v>296</v>
      </c>
      <c r="J18">
        <v>301</v>
      </c>
      <c r="K18">
        <v>306</v>
      </c>
      <c r="L18">
        <v>304</v>
      </c>
      <c r="M18">
        <v>307</v>
      </c>
      <c r="N18">
        <v>300</v>
      </c>
      <c r="O18">
        <v>269</v>
      </c>
      <c r="P18">
        <v>280</v>
      </c>
      <c r="Q18">
        <v>273</v>
      </c>
      <c r="R18">
        <v>265</v>
      </c>
      <c r="S18">
        <v>257</v>
      </c>
      <c r="T18">
        <v>260</v>
      </c>
      <c r="U18">
        <v>251</v>
      </c>
      <c r="V18">
        <v>245</v>
      </c>
      <c r="W18">
        <v>235</v>
      </c>
    </row>
    <row r="19" spans="1:23">
      <c r="A19" t="s">
        <v>113</v>
      </c>
      <c r="B19">
        <v>172</v>
      </c>
      <c r="C19">
        <v>115</v>
      </c>
      <c r="D19">
        <v>111</v>
      </c>
      <c r="E19">
        <v>109</v>
      </c>
      <c r="F19">
        <v>108</v>
      </c>
      <c r="G19">
        <v>109</v>
      </c>
      <c r="H19">
        <v>101</v>
      </c>
      <c r="I19">
        <v>139</v>
      </c>
      <c r="J19">
        <v>136</v>
      </c>
      <c r="K19">
        <v>143</v>
      </c>
      <c r="L19">
        <v>136</v>
      </c>
      <c r="M19">
        <v>139</v>
      </c>
      <c r="N19">
        <v>146</v>
      </c>
      <c r="O19">
        <v>140</v>
      </c>
      <c r="P19">
        <v>144</v>
      </c>
      <c r="Q19">
        <v>141</v>
      </c>
      <c r="R19">
        <v>135</v>
      </c>
      <c r="S19">
        <v>135</v>
      </c>
      <c r="T19">
        <v>130</v>
      </c>
      <c r="U19">
        <v>127</v>
      </c>
      <c r="V19">
        <v>123</v>
      </c>
      <c r="W19">
        <v>123</v>
      </c>
    </row>
    <row r="20" spans="1:23">
      <c r="A20" t="s">
        <v>114</v>
      </c>
      <c r="B20">
        <v>153</v>
      </c>
      <c r="C20">
        <v>107</v>
      </c>
      <c r="D20">
        <v>108</v>
      </c>
      <c r="E20">
        <v>107</v>
      </c>
      <c r="F20">
        <v>112</v>
      </c>
      <c r="G20">
        <v>112</v>
      </c>
      <c r="H20">
        <v>113</v>
      </c>
      <c r="I20">
        <v>138</v>
      </c>
      <c r="J20">
        <v>141</v>
      </c>
      <c r="K20">
        <v>147</v>
      </c>
      <c r="L20">
        <v>147</v>
      </c>
      <c r="M20">
        <v>149</v>
      </c>
      <c r="N20">
        <v>144</v>
      </c>
      <c r="O20">
        <v>132</v>
      </c>
      <c r="P20">
        <v>131</v>
      </c>
      <c r="Q20">
        <v>129</v>
      </c>
      <c r="R20">
        <v>131</v>
      </c>
      <c r="S20">
        <v>128</v>
      </c>
      <c r="T20">
        <v>127</v>
      </c>
      <c r="U20">
        <v>123</v>
      </c>
      <c r="V20">
        <v>121</v>
      </c>
      <c r="W20">
        <v>104</v>
      </c>
    </row>
    <row r="21" spans="1:23">
      <c r="A21" t="s">
        <v>102</v>
      </c>
      <c r="B21">
        <v>242</v>
      </c>
      <c r="C21">
        <v>176</v>
      </c>
      <c r="D21">
        <v>175</v>
      </c>
      <c r="E21">
        <v>169</v>
      </c>
      <c r="F21">
        <v>164</v>
      </c>
      <c r="G21">
        <v>164</v>
      </c>
      <c r="H21">
        <v>168</v>
      </c>
      <c r="I21">
        <v>209</v>
      </c>
      <c r="J21">
        <v>206</v>
      </c>
      <c r="K21">
        <v>206</v>
      </c>
      <c r="L21">
        <v>205</v>
      </c>
      <c r="M21">
        <v>204</v>
      </c>
      <c r="N21">
        <v>203</v>
      </c>
      <c r="O21">
        <v>196</v>
      </c>
      <c r="P21">
        <v>199</v>
      </c>
      <c r="Q21">
        <v>198</v>
      </c>
      <c r="R21">
        <v>194</v>
      </c>
      <c r="S21">
        <v>188</v>
      </c>
      <c r="T21">
        <v>190</v>
      </c>
      <c r="U21">
        <v>177</v>
      </c>
      <c r="V21">
        <v>178</v>
      </c>
      <c r="W21">
        <v>173</v>
      </c>
    </row>
    <row r="22" spans="1:23">
      <c r="A22" t="s">
        <v>103</v>
      </c>
      <c r="B22">
        <v>21</v>
      </c>
      <c r="C22">
        <v>17</v>
      </c>
      <c r="D22">
        <v>17</v>
      </c>
      <c r="E22">
        <v>17</v>
      </c>
      <c r="F22">
        <v>16</v>
      </c>
      <c r="G22">
        <v>15</v>
      </c>
      <c r="H22">
        <v>14</v>
      </c>
      <c r="I22">
        <v>20</v>
      </c>
      <c r="J22">
        <v>19</v>
      </c>
      <c r="K22">
        <v>21</v>
      </c>
      <c r="L22">
        <v>21</v>
      </c>
      <c r="M22">
        <v>22</v>
      </c>
      <c r="N22">
        <v>21</v>
      </c>
      <c r="O22">
        <v>20</v>
      </c>
      <c r="P22">
        <v>20</v>
      </c>
      <c r="Q22">
        <v>21</v>
      </c>
      <c r="R22">
        <v>21</v>
      </c>
      <c r="S22">
        <v>22</v>
      </c>
      <c r="T22">
        <v>23</v>
      </c>
      <c r="U22">
        <v>23</v>
      </c>
      <c r="V22">
        <v>22</v>
      </c>
      <c r="W22">
        <v>22</v>
      </c>
    </row>
    <row r="23" spans="1:23">
      <c r="A23" t="s">
        <v>104</v>
      </c>
      <c r="B23">
        <v>90</v>
      </c>
      <c r="C23">
        <v>64</v>
      </c>
      <c r="D23">
        <v>67</v>
      </c>
      <c r="E23">
        <v>66</v>
      </c>
      <c r="F23">
        <v>65</v>
      </c>
      <c r="G23">
        <v>66</v>
      </c>
      <c r="H23">
        <v>61</v>
      </c>
      <c r="I23">
        <v>75</v>
      </c>
      <c r="J23">
        <v>73</v>
      </c>
      <c r="K23">
        <v>81</v>
      </c>
      <c r="L23">
        <v>74</v>
      </c>
      <c r="M23">
        <v>72</v>
      </c>
      <c r="N23">
        <v>65</v>
      </c>
      <c r="O23">
        <v>67</v>
      </c>
      <c r="P23">
        <v>67</v>
      </c>
      <c r="Q23">
        <v>64</v>
      </c>
      <c r="R23">
        <v>63</v>
      </c>
      <c r="S23">
        <v>60</v>
      </c>
      <c r="T23">
        <v>60</v>
      </c>
      <c r="U23">
        <v>56</v>
      </c>
      <c r="V23">
        <v>54</v>
      </c>
      <c r="W23">
        <v>56</v>
      </c>
    </row>
    <row r="24" spans="1:23">
      <c r="A24" t="s">
        <v>105</v>
      </c>
      <c r="B24">
        <v>25</v>
      </c>
      <c r="C24">
        <v>19</v>
      </c>
      <c r="D24">
        <v>19</v>
      </c>
      <c r="E24">
        <v>19</v>
      </c>
      <c r="F24">
        <v>21</v>
      </c>
      <c r="G24">
        <v>20</v>
      </c>
      <c r="H24">
        <v>21</v>
      </c>
      <c r="I24">
        <v>23</v>
      </c>
      <c r="J24">
        <v>22</v>
      </c>
      <c r="K24">
        <v>22</v>
      </c>
      <c r="L24">
        <v>20</v>
      </c>
      <c r="M24">
        <v>19</v>
      </c>
      <c r="N24">
        <v>19</v>
      </c>
      <c r="O24">
        <v>18</v>
      </c>
      <c r="P24">
        <v>18</v>
      </c>
      <c r="Q24">
        <v>18</v>
      </c>
      <c r="R24">
        <v>18</v>
      </c>
      <c r="S24">
        <v>18</v>
      </c>
      <c r="T24">
        <v>17</v>
      </c>
      <c r="U24">
        <v>18</v>
      </c>
      <c r="V24">
        <v>17</v>
      </c>
      <c r="W24">
        <v>17</v>
      </c>
    </row>
    <row r="25" spans="1:23">
      <c r="A25" t="s">
        <v>106</v>
      </c>
      <c r="B25">
        <v>22</v>
      </c>
      <c r="C25">
        <v>12</v>
      </c>
      <c r="D25">
        <v>13</v>
      </c>
      <c r="E25">
        <v>12</v>
      </c>
      <c r="F25">
        <v>12</v>
      </c>
      <c r="G25">
        <v>12</v>
      </c>
      <c r="H25">
        <v>14</v>
      </c>
      <c r="I25">
        <v>17</v>
      </c>
      <c r="J25">
        <v>17</v>
      </c>
      <c r="K25">
        <v>17</v>
      </c>
      <c r="L25">
        <v>17</v>
      </c>
      <c r="M25">
        <v>17</v>
      </c>
      <c r="N25">
        <v>16</v>
      </c>
      <c r="O25">
        <v>17</v>
      </c>
      <c r="P25">
        <v>17</v>
      </c>
      <c r="Q25">
        <v>17</v>
      </c>
      <c r="R25">
        <v>17</v>
      </c>
      <c r="S25">
        <v>18</v>
      </c>
      <c r="T25">
        <v>18</v>
      </c>
      <c r="U25">
        <v>18</v>
      </c>
      <c r="V25">
        <v>17</v>
      </c>
      <c r="W25">
        <v>17</v>
      </c>
    </row>
    <row r="26" spans="1:23">
      <c r="A26" t="s">
        <v>107</v>
      </c>
      <c r="B26">
        <v>81</v>
      </c>
      <c r="C26">
        <v>58</v>
      </c>
      <c r="D26">
        <v>59</v>
      </c>
      <c r="E26">
        <v>55</v>
      </c>
      <c r="F26">
        <v>57</v>
      </c>
      <c r="G26">
        <v>53</v>
      </c>
      <c r="H26">
        <v>55</v>
      </c>
      <c r="I26">
        <v>64</v>
      </c>
      <c r="J26">
        <v>63</v>
      </c>
      <c r="K26">
        <v>60</v>
      </c>
      <c r="L26">
        <v>56</v>
      </c>
      <c r="M26">
        <v>61</v>
      </c>
      <c r="N26">
        <v>53</v>
      </c>
      <c r="O26">
        <v>54</v>
      </c>
      <c r="P26">
        <v>51</v>
      </c>
      <c r="Q26">
        <v>52</v>
      </c>
      <c r="R26">
        <v>48</v>
      </c>
      <c r="S26">
        <v>47</v>
      </c>
      <c r="T26">
        <v>46</v>
      </c>
      <c r="U26">
        <v>45</v>
      </c>
      <c r="V26">
        <v>46</v>
      </c>
      <c r="W26">
        <v>45</v>
      </c>
    </row>
    <row r="27" spans="1:23">
      <c r="A27" t="s">
        <v>125</v>
      </c>
      <c r="B27">
        <v>256</v>
      </c>
      <c r="C27">
        <v>120</v>
      </c>
      <c r="D27">
        <v>121</v>
      </c>
      <c r="E27">
        <v>121</v>
      </c>
      <c r="F27">
        <v>115</v>
      </c>
      <c r="G27">
        <v>113</v>
      </c>
      <c r="H27">
        <v>112</v>
      </c>
      <c r="I27">
        <v>183</v>
      </c>
      <c r="J27">
        <v>180</v>
      </c>
      <c r="K27">
        <v>179</v>
      </c>
      <c r="L27">
        <v>192</v>
      </c>
      <c r="M27">
        <v>192</v>
      </c>
      <c r="N27">
        <v>193</v>
      </c>
      <c r="O27">
        <v>189</v>
      </c>
      <c r="P27">
        <v>193</v>
      </c>
      <c r="Q27">
        <v>187</v>
      </c>
      <c r="R27">
        <v>181</v>
      </c>
      <c r="S27">
        <v>168</v>
      </c>
      <c r="T27">
        <v>163</v>
      </c>
      <c r="U27">
        <v>156</v>
      </c>
      <c r="V27">
        <v>159</v>
      </c>
      <c r="W27">
        <v>157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zoomScale="150" zoomScaleNormal="150" zoomScalePageLayoutView="150" workbookViewId="0">
      <selection activeCell="I19" sqref="I19"/>
    </sheetView>
  </sheetViews>
  <sheetFormatPr baseColWidth="10" defaultColWidth="11.5" defaultRowHeight="12" x14ac:dyDescent="0"/>
  <cols>
    <col min="1" max="8" width="11.5" customWidth="1"/>
    <col min="9" max="16384" width="11.5" style="1"/>
  </cols>
  <sheetData>
    <row r="1" spans="1:8" s="5" customFormat="1" ht="12.75" customHeight="1">
      <c r="A1" s="7" t="s">
        <v>62</v>
      </c>
      <c r="B1" s="6"/>
      <c r="C1" s="36"/>
      <c r="D1" s="6"/>
      <c r="E1" s="6"/>
      <c r="H1" s="8" t="s">
        <v>94</v>
      </c>
    </row>
    <row r="2" spans="1:8" s="5" customFormat="1" ht="12.75" customHeight="1">
      <c r="A2" s="37">
        <v>2011</v>
      </c>
      <c r="B2" s="6"/>
      <c r="C2" s="36"/>
      <c r="D2" s="6"/>
      <c r="E2" s="6"/>
      <c r="H2" s="6"/>
    </row>
    <row r="3" spans="1:8" s="5" customFormat="1" ht="3.75" customHeight="1">
      <c r="A3" s="12"/>
      <c r="B3" s="13"/>
      <c r="C3" s="38"/>
      <c r="D3" s="13"/>
      <c r="E3" s="13"/>
      <c r="F3" s="13"/>
      <c r="G3" s="13"/>
      <c r="H3" s="13"/>
    </row>
    <row r="4" spans="1:8" ht="3.75" customHeight="1">
      <c r="A4" s="2"/>
      <c r="B4" s="22"/>
      <c r="C4" s="39"/>
      <c r="D4" s="22"/>
      <c r="E4" s="22"/>
      <c r="F4" s="22"/>
      <c r="G4" s="2"/>
      <c r="H4" s="2"/>
    </row>
    <row r="5" spans="1:8" ht="12.75" customHeight="1">
      <c r="A5" s="1" t="s">
        <v>70</v>
      </c>
      <c r="B5" s="23" t="s">
        <v>31</v>
      </c>
      <c r="C5" s="39"/>
      <c r="D5" s="23" t="s">
        <v>32</v>
      </c>
      <c r="E5" s="23" t="s">
        <v>33</v>
      </c>
      <c r="F5" s="23" t="s">
        <v>34</v>
      </c>
      <c r="G5" s="2"/>
      <c r="H5" s="2"/>
    </row>
    <row r="6" spans="1:8" ht="3.75" customHeight="1">
      <c r="A6" s="1"/>
      <c r="B6" s="24"/>
      <c r="C6" s="40"/>
      <c r="D6" s="23"/>
      <c r="E6" s="18"/>
      <c r="F6" s="24"/>
      <c r="G6" s="14"/>
      <c r="H6" s="14"/>
    </row>
    <row r="7" spans="1:8" ht="12.75" customHeight="1">
      <c r="A7" s="1"/>
      <c r="B7" s="18" t="s">
        <v>84</v>
      </c>
      <c r="C7" s="41" t="s">
        <v>30</v>
      </c>
      <c r="D7" s="18"/>
      <c r="E7" s="18"/>
      <c r="F7" s="18" t="s">
        <v>86</v>
      </c>
      <c r="G7" s="18" t="s">
        <v>4</v>
      </c>
      <c r="H7" s="2" t="s">
        <v>5</v>
      </c>
    </row>
    <row r="8" spans="1:8" ht="12.75" customHeight="1">
      <c r="A8" s="1"/>
      <c r="B8" s="18" t="s">
        <v>85</v>
      </c>
      <c r="C8" s="41" t="s">
        <v>2</v>
      </c>
      <c r="D8" s="18"/>
      <c r="E8" s="18"/>
      <c r="F8" s="18" t="s">
        <v>87</v>
      </c>
      <c r="G8" s="18"/>
      <c r="H8" s="2"/>
    </row>
    <row r="9" spans="1:8" ht="12.75" customHeight="1">
      <c r="A9" s="1"/>
      <c r="B9" s="18"/>
      <c r="C9" s="41" t="s">
        <v>95</v>
      </c>
      <c r="D9" s="18"/>
      <c r="E9" s="18"/>
      <c r="F9" s="18" t="s">
        <v>85</v>
      </c>
      <c r="G9" s="18"/>
      <c r="H9" s="2"/>
    </row>
    <row r="10" spans="1:8" ht="3.75" customHeight="1">
      <c r="A10" s="15"/>
      <c r="B10" s="20"/>
      <c r="C10" s="42"/>
      <c r="D10" s="21"/>
      <c r="E10" s="21"/>
      <c r="F10" s="21"/>
      <c r="G10" s="21"/>
      <c r="H10" s="16"/>
    </row>
    <row r="11" spans="1:8" ht="3.75" customHeight="1">
      <c r="A11" s="1"/>
      <c r="B11" s="2"/>
      <c r="C11" s="39"/>
      <c r="D11" s="3"/>
      <c r="E11" s="3"/>
      <c r="F11" s="3"/>
      <c r="G11" s="3"/>
      <c r="H11" s="3"/>
    </row>
    <row r="12" spans="1:8" ht="12.75" customHeight="1">
      <c r="A12" s="9" t="s">
        <v>27</v>
      </c>
      <c r="B12" s="26">
        <f>B14+B19+B26+B31+B33+B42+B50</f>
        <v>16232</v>
      </c>
      <c r="C12" s="26">
        <v>5800</v>
      </c>
      <c r="D12" s="26">
        <v>4123</v>
      </c>
      <c r="E12" s="26">
        <v>1743</v>
      </c>
      <c r="F12" s="25">
        <v>204.11050285097053</v>
      </c>
      <c r="G12" s="26">
        <v>51.844973093552952</v>
      </c>
      <c r="H12" s="26">
        <v>21.917484380805917</v>
      </c>
    </row>
    <row r="13" spans="1:8" ht="12.75" customHeight="1">
      <c r="A13" s="10"/>
      <c r="B13" s="27"/>
      <c r="C13" s="27"/>
      <c r="D13" s="27"/>
      <c r="E13" s="27"/>
      <c r="F13" s="49"/>
      <c r="G13" s="50"/>
      <c r="H13" s="50"/>
    </row>
    <row r="14" spans="1:8" ht="12.75" customHeight="1">
      <c r="A14" s="9" t="s">
        <v>36</v>
      </c>
      <c r="B14" s="26">
        <v>3708</v>
      </c>
      <c r="C14" s="26">
        <v>1091</v>
      </c>
      <c r="D14" s="26">
        <v>739</v>
      </c>
      <c r="E14" s="26">
        <v>536</v>
      </c>
      <c r="F14" s="25">
        <v>246.72103223608568</v>
      </c>
      <c r="G14" s="26">
        <v>49.171208959672953</v>
      </c>
      <c r="H14" s="26">
        <v>35.664097432184988</v>
      </c>
    </row>
    <row r="15" spans="1:8" ht="12.75" customHeight="1">
      <c r="A15" s="1" t="s">
        <v>39</v>
      </c>
      <c r="B15" s="27">
        <v>1691</v>
      </c>
      <c r="C15" s="27">
        <v>506</v>
      </c>
      <c r="D15" s="27">
        <v>350</v>
      </c>
      <c r="E15" s="27">
        <v>247</v>
      </c>
      <c r="F15" s="4">
        <v>232.9871822604579</v>
      </c>
      <c r="G15" s="27">
        <v>48.223248841608672</v>
      </c>
      <c r="H15" s="27">
        <v>34.031835611078122</v>
      </c>
    </row>
    <row r="16" spans="1:8" ht="12.75" customHeight="1">
      <c r="A16" s="1" t="s">
        <v>38</v>
      </c>
      <c r="B16" s="27">
        <v>466</v>
      </c>
      <c r="C16" s="27">
        <v>199</v>
      </c>
      <c r="D16" s="27">
        <v>130</v>
      </c>
      <c r="E16" s="27">
        <v>116</v>
      </c>
      <c r="F16" s="4">
        <v>147.10849725197539</v>
      </c>
      <c r="G16" s="27">
        <v>41.038851164714167</v>
      </c>
      <c r="H16" s="27">
        <v>36.619282577744947</v>
      </c>
    </row>
    <row r="17" spans="1:8" ht="12.75" customHeight="1">
      <c r="A17" s="1" t="s">
        <v>37</v>
      </c>
      <c r="B17" s="27">
        <v>1551</v>
      </c>
      <c r="C17" s="27">
        <v>386</v>
      </c>
      <c r="D17" s="27">
        <v>259</v>
      </c>
      <c r="E17" s="27">
        <v>173</v>
      </c>
      <c r="F17" s="4">
        <v>336.91902647562279</v>
      </c>
      <c r="G17" s="27">
        <v>56.26178456298279</v>
      </c>
      <c r="H17" s="27">
        <v>37.580265364463408</v>
      </c>
    </row>
    <row r="18" spans="1:8" ht="12.75" customHeight="1">
      <c r="A18" s="1"/>
      <c r="B18" s="27"/>
      <c r="C18" s="27"/>
      <c r="D18" s="27"/>
      <c r="E18" s="27"/>
      <c r="F18" s="4"/>
      <c r="G18" s="27"/>
      <c r="H18" s="27"/>
    </row>
    <row r="19" spans="1:8" ht="12.75" customHeight="1">
      <c r="A19" s="9" t="s">
        <v>6</v>
      </c>
      <c r="B19" s="26">
        <v>3284</v>
      </c>
      <c r="C19" s="26">
        <v>1331</v>
      </c>
      <c r="D19" s="26">
        <v>862</v>
      </c>
      <c r="E19" s="26">
        <v>347</v>
      </c>
      <c r="F19" s="25">
        <v>185.55056083278527</v>
      </c>
      <c r="G19" s="26">
        <v>48.704197149165928</v>
      </c>
      <c r="H19" s="26">
        <v>19.605981915035471</v>
      </c>
    </row>
    <row r="20" spans="1:8" ht="12.75" customHeight="1">
      <c r="A20" s="1" t="s">
        <v>7</v>
      </c>
      <c r="B20" s="27">
        <v>2055</v>
      </c>
      <c r="C20" s="27">
        <v>815</v>
      </c>
      <c r="D20" s="27">
        <v>534</v>
      </c>
      <c r="E20" s="27">
        <v>172</v>
      </c>
      <c r="F20" s="4">
        <v>208.68749276448474</v>
      </c>
      <c r="G20" s="27">
        <v>54.228282791355156</v>
      </c>
      <c r="H20" s="27">
        <v>17.46678771556758</v>
      </c>
    </row>
    <row r="21" spans="1:8" ht="12.75" customHeight="1">
      <c r="A21" s="1" t="s">
        <v>40</v>
      </c>
      <c r="B21" s="27">
        <v>381</v>
      </c>
      <c r="C21" s="27">
        <v>142</v>
      </c>
      <c r="D21" s="27">
        <v>105</v>
      </c>
      <c r="E21" s="27">
        <v>70</v>
      </c>
      <c r="F21" s="4">
        <v>133.89750690573757</v>
      </c>
      <c r="G21" s="27">
        <v>36.900887729927675</v>
      </c>
      <c r="H21" s="27">
        <v>24.600591819951784</v>
      </c>
    </row>
    <row r="22" spans="1:8" ht="12.75" customHeight="1">
      <c r="A22" s="1" t="s">
        <v>9</v>
      </c>
      <c r="B22" s="27">
        <v>410</v>
      </c>
      <c r="C22" s="27">
        <v>193</v>
      </c>
      <c r="D22" s="27">
        <v>116</v>
      </c>
      <c r="E22" s="27">
        <v>28</v>
      </c>
      <c r="F22" s="4">
        <v>159.56970666417581</v>
      </c>
      <c r="G22" s="27">
        <v>45.146551153766815</v>
      </c>
      <c r="H22" s="27">
        <v>10.897443381943715</v>
      </c>
    </row>
    <row r="23" spans="1:8" ht="12.75" customHeight="1">
      <c r="A23" s="1" t="s">
        <v>41</v>
      </c>
      <c r="B23" s="27">
        <v>335</v>
      </c>
      <c r="C23" s="27">
        <v>135</v>
      </c>
      <c r="D23" s="27">
        <v>90</v>
      </c>
      <c r="E23" s="27">
        <v>57</v>
      </c>
      <c r="F23" s="4">
        <v>193.50404047989002</v>
      </c>
      <c r="G23" s="27">
        <v>51.986160128925675</v>
      </c>
      <c r="H23" s="27">
        <v>32.924568081652929</v>
      </c>
    </row>
    <row r="24" spans="1:8" ht="12.75" customHeight="1">
      <c r="A24" s="11" t="s">
        <v>8</v>
      </c>
      <c r="B24" s="27">
        <v>103</v>
      </c>
      <c r="C24" s="27">
        <v>46</v>
      </c>
      <c r="D24" s="27">
        <v>17</v>
      </c>
      <c r="E24" s="27">
        <v>20</v>
      </c>
      <c r="F24" s="4">
        <v>146.03300629501504</v>
      </c>
      <c r="G24" s="27">
        <v>24.102535019565586</v>
      </c>
      <c r="H24" s="27">
        <v>28.355923552430102</v>
      </c>
    </row>
    <row r="25" spans="1:8" ht="12.75" customHeight="1">
      <c r="A25" s="1"/>
      <c r="B25" s="27"/>
      <c r="C25" s="27"/>
      <c r="D25" s="27"/>
      <c r="E25" s="27"/>
      <c r="F25" s="4"/>
      <c r="G25" s="27"/>
      <c r="H25" s="27"/>
    </row>
    <row r="26" spans="1:8" ht="12.75" customHeight="1">
      <c r="A26" s="9" t="s">
        <v>10</v>
      </c>
      <c r="B26" s="26">
        <v>2305</v>
      </c>
      <c r="C26" s="26">
        <v>763</v>
      </c>
      <c r="D26" s="26">
        <v>586</v>
      </c>
      <c r="E26" s="26">
        <v>233</v>
      </c>
      <c r="F26" s="25">
        <v>213.48740239087365</v>
      </c>
      <c r="G26" s="26">
        <v>54.274888416942289</v>
      </c>
      <c r="H26" s="26">
        <v>21.580288397862716</v>
      </c>
    </row>
    <row r="27" spans="1:8" ht="12.75" customHeight="1">
      <c r="A27" s="1" t="s">
        <v>13</v>
      </c>
      <c r="B27" s="27">
        <v>749</v>
      </c>
      <c r="C27" s="27">
        <v>206</v>
      </c>
      <c r="D27" s="27">
        <v>156</v>
      </c>
      <c r="E27" s="27">
        <v>75</v>
      </c>
      <c r="F27" s="4">
        <v>402.21027703642449</v>
      </c>
      <c r="G27" s="27">
        <v>83.771432867399483</v>
      </c>
      <c r="H27" s="27">
        <v>40.274727340095907</v>
      </c>
    </row>
    <row r="28" spans="1:8" ht="12.75" customHeight="1">
      <c r="A28" s="1" t="s">
        <v>12</v>
      </c>
      <c r="B28" s="27">
        <v>598</v>
      </c>
      <c r="C28" s="27">
        <v>217</v>
      </c>
      <c r="D28" s="27">
        <v>139</v>
      </c>
      <c r="E28" s="27">
        <v>43</v>
      </c>
      <c r="F28" s="4">
        <v>217.20101263615925</v>
      </c>
      <c r="G28" s="27">
        <v>50.486523004057084</v>
      </c>
      <c r="H28" s="27">
        <v>15.618133015643558</v>
      </c>
    </row>
    <row r="29" spans="1:8" ht="12.75" customHeight="1">
      <c r="A29" s="1" t="s">
        <v>11</v>
      </c>
      <c r="B29" s="27">
        <v>958</v>
      </c>
      <c r="C29" s="27">
        <v>340</v>
      </c>
      <c r="D29" s="27">
        <v>291</v>
      </c>
      <c r="E29" s="27">
        <v>115</v>
      </c>
      <c r="F29" s="4">
        <v>154.97931721742563</v>
      </c>
      <c r="G29" s="27">
        <v>47.076180908424696</v>
      </c>
      <c r="H29" s="27">
        <v>18.603989018793264</v>
      </c>
    </row>
    <row r="30" spans="1:8" ht="12.75" customHeight="1">
      <c r="A30" s="1"/>
      <c r="B30" s="27"/>
      <c r="C30" s="27"/>
      <c r="D30" s="27"/>
      <c r="E30" s="27"/>
      <c r="F30" s="4"/>
      <c r="G30" s="27"/>
      <c r="H30" s="27"/>
    </row>
    <row r="31" spans="1:8" ht="12.75" customHeight="1">
      <c r="A31" s="9" t="s">
        <v>14</v>
      </c>
      <c r="B31" s="26">
        <v>3357</v>
      </c>
      <c r="C31" s="26">
        <v>1095</v>
      </c>
      <c r="D31" s="26">
        <v>779</v>
      </c>
      <c r="E31" s="26">
        <v>226</v>
      </c>
      <c r="F31" s="25">
        <v>241.15928869144685</v>
      </c>
      <c r="G31" s="26">
        <v>55.961598418420344</v>
      </c>
      <c r="H31" s="26">
        <v>16.235328937821563</v>
      </c>
    </row>
    <row r="32" spans="1:8" ht="12.75" customHeight="1">
      <c r="A32" s="1"/>
      <c r="B32" s="27"/>
      <c r="C32" s="27"/>
      <c r="D32" s="27"/>
      <c r="E32" s="27"/>
      <c r="F32" s="4"/>
      <c r="G32" s="27"/>
      <c r="H32" s="27"/>
    </row>
    <row r="33" spans="1:8" ht="12.75" customHeight="1">
      <c r="A33" s="9" t="s">
        <v>15</v>
      </c>
      <c r="B33" s="26">
        <v>1807</v>
      </c>
      <c r="C33" s="26">
        <v>783</v>
      </c>
      <c r="D33" s="26">
        <v>573</v>
      </c>
      <c r="E33" s="26">
        <v>141</v>
      </c>
      <c r="F33" s="25">
        <v>162.24350352590059</v>
      </c>
      <c r="G33" s="26">
        <v>51.447441903896539</v>
      </c>
      <c r="H33" s="26">
        <v>12.659841725042604</v>
      </c>
    </row>
    <row r="34" spans="1:8" ht="12.75" customHeight="1">
      <c r="A34" s="1" t="s">
        <v>16</v>
      </c>
      <c r="B34" s="27">
        <v>57</v>
      </c>
      <c r="C34" s="27">
        <v>27</v>
      </c>
      <c r="D34" s="27">
        <v>14</v>
      </c>
      <c r="E34" s="27">
        <v>2</v>
      </c>
      <c r="F34" s="4">
        <v>145.3562503187637</v>
      </c>
      <c r="G34" s="27">
        <v>35.701535166012135</v>
      </c>
      <c r="H34" s="27">
        <v>5.1002193094303054</v>
      </c>
    </row>
    <row r="35" spans="1:8" ht="12.75" customHeight="1">
      <c r="A35" s="1" t="s">
        <v>18</v>
      </c>
      <c r="B35" s="27">
        <v>150</v>
      </c>
      <c r="C35" s="27">
        <v>65</v>
      </c>
      <c r="D35" s="27">
        <v>32</v>
      </c>
      <c r="E35" s="27">
        <v>13</v>
      </c>
      <c r="F35" s="4">
        <v>194.53486713268575</v>
      </c>
      <c r="G35" s="27">
        <v>41.500771654972958</v>
      </c>
      <c r="H35" s="27">
        <v>16.859688484832766</v>
      </c>
    </row>
    <row r="36" spans="1:8" ht="12.75" customHeight="1">
      <c r="A36" s="1" t="s">
        <v>57</v>
      </c>
      <c r="B36" s="27">
        <v>83</v>
      </c>
      <c r="C36" s="27">
        <v>37</v>
      </c>
      <c r="D36" s="27">
        <v>97</v>
      </c>
      <c r="E36" s="27">
        <v>6</v>
      </c>
      <c r="F36" s="4">
        <v>155.70187780216483</v>
      </c>
      <c r="G36" s="27">
        <v>181.96484514228899</v>
      </c>
      <c r="H36" s="27">
        <v>11.255557431481794</v>
      </c>
    </row>
    <row r="37" spans="1:8" ht="12.75" customHeight="1">
      <c r="A37" s="1" t="s">
        <v>58</v>
      </c>
      <c r="B37" s="27">
        <v>16</v>
      </c>
      <c r="C37" s="27">
        <v>12</v>
      </c>
      <c r="D37" s="27">
        <v>6</v>
      </c>
      <c r="E37" s="27">
        <v>1</v>
      </c>
      <c r="F37" s="4">
        <v>101.64538466425259</v>
      </c>
      <c r="G37" s="27">
        <v>38.117019249094717</v>
      </c>
      <c r="H37" s="27">
        <v>6.3528365415157868</v>
      </c>
    </row>
    <row r="38" spans="1:8" ht="12.75" customHeight="1">
      <c r="A38" s="1" t="s">
        <v>59</v>
      </c>
      <c r="B38" s="27">
        <v>815</v>
      </c>
      <c r="C38" s="27">
        <v>317</v>
      </c>
      <c r="D38" s="27">
        <v>243</v>
      </c>
      <c r="E38" s="27">
        <v>51</v>
      </c>
      <c r="F38" s="4">
        <v>168.70178285700092</v>
      </c>
      <c r="G38" s="27">
        <v>50.30004077822236</v>
      </c>
      <c r="H38" s="27">
        <v>10.556798681849138</v>
      </c>
    </row>
    <row r="39" spans="1:8" ht="12.75" customHeight="1">
      <c r="A39" s="1" t="s">
        <v>17</v>
      </c>
      <c r="B39" s="27">
        <v>329</v>
      </c>
      <c r="C39" s="27">
        <v>172</v>
      </c>
      <c r="D39" s="27">
        <v>89</v>
      </c>
      <c r="E39" s="27">
        <v>43</v>
      </c>
      <c r="F39" s="4">
        <v>170.15862507693342</v>
      </c>
      <c r="G39" s="27">
        <v>46.030752680386243</v>
      </c>
      <c r="H39" s="27">
        <v>22.239577137714701</v>
      </c>
    </row>
    <row r="40" spans="1:8" ht="12.75" customHeight="1">
      <c r="A40" s="1" t="s">
        <v>19</v>
      </c>
      <c r="B40" s="27">
        <v>357</v>
      </c>
      <c r="C40" s="27">
        <v>153</v>
      </c>
      <c r="D40" s="27">
        <v>92</v>
      </c>
      <c r="E40" s="27">
        <v>25</v>
      </c>
      <c r="F40" s="4">
        <v>141.70096729763949</v>
      </c>
      <c r="G40" s="27">
        <v>36.516775886226426</v>
      </c>
      <c r="H40" s="27">
        <v>9.9230369256050075</v>
      </c>
    </row>
    <row r="41" spans="1:8" ht="12.75" customHeight="1">
      <c r="A41" s="1"/>
      <c r="B41" s="27"/>
      <c r="C41" s="27"/>
      <c r="D41" s="27"/>
      <c r="E41" s="27"/>
      <c r="F41" s="4"/>
      <c r="G41" s="27"/>
      <c r="H41" s="27"/>
    </row>
    <row r="42" spans="1:8" ht="12.75" customHeight="1">
      <c r="A42" s="9" t="s">
        <v>20</v>
      </c>
      <c r="B42" s="26">
        <v>1116</v>
      </c>
      <c r="C42" s="26">
        <v>481</v>
      </c>
      <c r="D42" s="26">
        <v>367</v>
      </c>
      <c r="E42" s="26">
        <v>68</v>
      </c>
      <c r="F42" s="25">
        <v>147.34346077574483</v>
      </c>
      <c r="G42" s="26">
        <v>48.45434597195193</v>
      </c>
      <c r="H42" s="26">
        <v>8.9779169648303299</v>
      </c>
    </row>
    <row r="43" spans="1:8" ht="12.75" customHeight="1">
      <c r="A43" s="1" t="s">
        <v>21</v>
      </c>
      <c r="B43" s="27">
        <v>573</v>
      </c>
      <c r="C43" s="27">
        <v>242</v>
      </c>
      <c r="D43" s="27">
        <v>190</v>
      </c>
      <c r="E43" s="27">
        <v>34</v>
      </c>
      <c r="F43" s="4">
        <v>150.0475281437314</v>
      </c>
      <c r="G43" s="27">
        <v>49.753979663715469</v>
      </c>
      <c r="H43" s="27">
        <v>8.9033437292964521</v>
      </c>
    </row>
    <row r="44" spans="1:8" ht="12.75" customHeight="1">
      <c r="A44" s="1" t="s">
        <v>25</v>
      </c>
      <c r="B44" s="27">
        <v>34</v>
      </c>
      <c r="C44" s="27">
        <v>21</v>
      </c>
      <c r="D44" s="27">
        <v>12</v>
      </c>
      <c r="E44" s="27">
        <v>3</v>
      </c>
      <c r="F44" s="4">
        <v>96.096775105282489</v>
      </c>
      <c r="G44" s="27">
        <v>33.916508860687941</v>
      </c>
      <c r="H44" s="27">
        <v>8.4791272151719852</v>
      </c>
    </row>
    <row r="45" spans="1:8" ht="12.75" customHeight="1">
      <c r="A45" s="1" t="s">
        <v>24</v>
      </c>
      <c r="B45" s="27">
        <v>193</v>
      </c>
      <c r="C45" s="27">
        <v>90</v>
      </c>
      <c r="D45" s="27">
        <v>69</v>
      </c>
      <c r="E45" s="27">
        <v>12</v>
      </c>
      <c r="F45" s="4">
        <v>130.51034277561013</v>
      </c>
      <c r="G45" s="27">
        <v>46.65913809076217</v>
      </c>
      <c r="H45" s="27">
        <v>8.114632711436899</v>
      </c>
    </row>
    <row r="46" spans="1:8" ht="12.75" customHeight="1">
      <c r="A46" s="1" t="s">
        <v>23</v>
      </c>
      <c r="B46" s="27">
        <v>41</v>
      </c>
      <c r="C46" s="27">
        <v>25</v>
      </c>
      <c r="D46" s="27">
        <v>14</v>
      </c>
      <c r="E46" s="27">
        <v>3</v>
      </c>
      <c r="F46" s="4">
        <v>114.27615809130944</v>
      </c>
      <c r="G46" s="27">
        <v>39.021127153130053</v>
      </c>
      <c r="H46" s="27">
        <v>8.3616701042421546</v>
      </c>
    </row>
    <row r="47" spans="1:8" ht="12.75" customHeight="1">
      <c r="A47" s="1" t="s">
        <v>22</v>
      </c>
      <c r="B47" s="27">
        <v>48</v>
      </c>
      <c r="C47" s="27">
        <v>22</v>
      </c>
      <c r="D47" s="27">
        <v>20</v>
      </c>
      <c r="E47" s="27">
        <v>3</v>
      </c>
      <c r="F47" s="4">
        <v>116.1918133184866</v>
      </c>
      <c r="G47" s="27">
        <v>48.413255549369417</v>
      </c>
      <c r="H47" s="27">
        <v>7.2619883324054122</v>
      </c>
    </row>
    <row r="48" spans="1:8" ht="12.75" customHeight="1">
      <c r="A48" s="1" t="s">
        <v>26</v>
      </c>
      <c r="B48" s="27">
        <v>227</v>
      </c>
      <c r="C48" s="27">
        <v>81</v>
      </c>
      <c r="D48" s="27">
        <v>62</v>
      </c>
      <c r="E48" s="27">
        <v>13</v>
      </c>
      <c r="F48" s="4">
        <v>197.2472281116402</v>
      </c>
      <c r="G48" s="27">
        <v>53.873692259566923</v>
      </c>
      <c r="H48" s="27">
        <v>11.296096764102742</v>
      </c>
    </row>
    <row r="49" spans="1:8" ht="12.75" customHeight="1">
      <c r="A49" s="1"/>
      <c r="B49" s="27"/>
      <c r="C49" s="27"/>
      <c r="D49" s="27"/>
      <c r="E49" s="27"/>
      <c r="F49" s="17"/>
      <c r="G49" s="51"/>
      <c r="H49" s="51"/>
    </row>
    <row r="50" spans="1:8" ht="12.75" customHeight="1">
      <c r="A50" s="9" t="s">
        <v>42</v>
      </c>
      <c r="B50" s="26">
        <v>655</v>
      </c>
      <c r="C50" s="26">
        <v>256</v>
      </c>
      <c r="D50" s="26">
        <v>217</v>
      </c>
      <c r="E50" s="26">
        <v>192</v>
      </c>
      <c r="F50" s="25">
        <v>194.42663437106694</v>
      </c>
      <c r="G50" s="26">
        <v>64.413098715300038</v>
      </c>
      <c r="H50" s="26">
        <v>56.99223480800741</v>
      </c>
    </row>
    <row r="51" spans="1:8" ht="3.75" customHeight="1">
      <c r="A51" s="15"/>
      <c r="B51" s="17"/>
      <c r="C51" s="45"/>
      <c r="D51" s="17"/>
      <c r="E51" s="17"/>
      <c r="F51" s="17"/>
      <c r="G51" s="17"/>
      <c r="H51" s="17"/>
    </row>
    <row r="52" spans="1:8" s="47" customFormat="1" ht="12.75" customHeight="1">
      <c r="A52" s="46" t="s">
        <v>88</v>
      </c>
      <c r="B52" s="46"/>
      <c r="C52" s="39"/>
      <c r="D52" s="46"/>
      <c r="E52" s="46"/>
      <c r="F52" s="46"/>
      <c r="G52" s="46"/>
    </row>
    <row r="53" spans="1:8" ht="12.75" customHeight="1">
      <c r="A53" s="46" t="s">
        <v>96</v>
      </c>
      <c r="B53" s="46"/>
      <c r="C53" s="39"/>
      <c r="D53" s="46"/>
      <c r="E53" s="46"/>
      <c r="F53" s="46"/>
      <c r="G53" s="46"/>
      <c r="H53" s="47"/>
    </row>
    <row r="54" spans="1:8" ht="12.75" customHeight="1">
      <c r="A54" s="2" t="s">
        <v>90</v>
      </c>
      <c r="B54" s="2"/>
      <c r="C54" s="39"/>
      <c r="D54" s="2"/>
      <c r="E54" s="2"/>
      <c r="F54" s="2"/>
      <c r="G54" s="2"/>
      <c r="H54" s="1"/>
    </row>
    <row r="55" spans="1:8" s="47" customFormat="1" ht="12.75" customHeight="1">
      <c r="A55" s="2" t="s">
        <v>91</v>
      </c>
      <c r="B55" s="2"/>
      <c r="C55" s="39"/>
      <c r="D55" s="2"/>
      <c r="E55" s="2"/>
      <c r="F55" s="2"/>
      <c r="G55" s="2"/>
      <c r="H55" s="1"/>
    </row>
    <row r="56" spans="1:8" ht="12.75" customHeight="1">
      <c r="A56" s="2" t="s">
        <v>98</v>
      </c>
      <c r="B56" s="2"/>
      <c r="C56" s="39"/>
      <c r="D56" s="2"/>
      <c r="E56" s="2"/>
      <c r="F56" s="2"/>
      <c r="G56" s="2"/>
      <c r="H56" s="1"/>
    </row>
    <row r="57" spans="1:8" ht="12.75" customHeight="1">
      <c r="A57" s="2"/>
      <c r="B57" s="4"/>
      <c r="C57" s="48"/>
      <c r="D57" s="4"/>
      <c r="E57" s="4"/>
      <c r="F57" s="4"/>
      <c r="G57" s="4"/>
      <c r="H57" s="4"/>
    </row>
    <row r="58" spans="1:8" ht="10">
      <c r="A58" s="1" t="s">
        <v>97</v>
      </c>
      <c r="B58" s="1"/>
      <c r="C58" s="1"/>
      <c r="D58" s="1"/>
      <c r="E58" s="1"/>
      <c r="F58" s="1"/>
      <c r="G58" s="1"/>
      <c r="H58" s="1"/>
    </row>
    <row r="59" spans="1:8" ht="12.75" customHeight="1">
      <c r="A59" s="2" t="s">
        <v>56</v>
      </c>
      <c r="B59" s="4"/>
      <c r="C59" s="48"/>
      <c r="D59" s="4"/>
      <c r="E59" s="4"/>
      <c r="F59" s="4"/>
      <c r="G59" s="4"/>
      <c r="H59" s="4"/>
    </row>
    <row r="60" spans="1:8" ht="12.75" customHeight="1">
      <c r="A60" s="1" t="s">
        <v>63</v>
      </c>
      <c r="B60" s="4"/>
      <c r="C60" s="48"/>
      <c r="D60" s="4"/>
      <c r="E60" s="4"/>
      <c r="F60" s="4"/>
      <c r="G60" s="4"/>
      <c r="H60" s="4"/>
    </row>
    <row r="61" spans="1:8" ht="12.75" customHeight="1">
      <c r="A61" s="30" t="s">
        <v>74</v>
      </c>
      <c r="B61" s="4"/>
      <c r="C61" s="48"/>
      <c r="D61" s="4"/>
      <c r="E61" s="4"/>
      <c r="F61" s="4"/>
      <c r="G61" s="4"/>
      <c r="H61" s="4"/>
    </row>
    <row r="62" spans="1:8" ht="12.75" customHeight="1">
      <c r="A62" s="1"/>
      <c r="B62" s="4"/>
      <c r="C62" s="48"/>
      <c r="D62" s="4"/>
      <c r="E62" s="4"/>
      <c r="F62" s="4"/>
      <c r="G62" s="4"/>
      <c r="H62" s="4"/>
    </row>
    <row r="63" spans="1:8" ht="12.75" customHeight="1">
      <c r="A63" s="1"/>
      <c r="B63" s="4"/>
      <c r="C63" s="48"/>
      <c r="D63" s="4"/>
      <c r="E63" s="4"/>
      <c r="F63" s="4"/>
      <c r="G63" s="4"/>
      <c r="H63" s="4"/>
    </row>
    <row r="64" spans="1:8" ht="12.75" customHeight="1">
      <c r="A64" s="1"/>
      <c r="B64" s="4"/>
      <c r="C64" s="48"/>
      <c r="D64" s="4"/>
      <c r="E64" s="4"/>
      <c r="F64" s="4"/>
      <c r="G64" s="4"/>
      <c r="H64" s="4"/>
    </row>
    <row r="65" spans="1:8" ht="12.75" customHeight="1">
      <c r="A65" s="1"/>
      <c r="B65" s="4"/>
      <c r="C65" s="48"/>
      <c r="D65" s="4"/>
      <c r="E65" s="4"/>
      <c r="F65" s="4"/>
      <c r="G65" s="4"/>
      <c r="H65" s="4"/>
    </row>
    <row r="66" spans="1:8" ht="12.75" customHeight="1">
      <c r="A66" s="1"/>
      <c r="B66" s="4"/>
      <c r="C66" s="48"/>
      <c r="D66" s="4"/>
      <c r="E66" s="4"/>
      <c r="F66" s="4"/>
      <c r="G66" s="4"/>
      <c r="H66" s="4"/>
    </row>
    <row r="67" spans="1:8" ht="12.75" customHeight="1">
      <c r="A67" s="1"/>
      <c r="B67" s="4"/>
      <c r="C67" s="48"/>
      <c r="D67" s="4"/>
      <c r="E67" s="4"/>
      <c r="F67" s="4"/>
      <c r="G67" s="4"/>
      <c r="H67" s="4"/>
    </row>
    <row r="68" spans="1:8" ht="12.75" customHeight="1">
      <c r="A68" s="1"/>
      <c r="B68" s="4"/>
      <c r="C68" s="48"/>
      <c r="D68" s="4"/>
      <c r="E68" s="4"/>
      <c r="F68" s="4"/>
      <c r="G68" s="4"/>
      <c r="H68" s="4"/>
    </row>
    <row r="69" spans="1:8" ht="12.75" customHeight="1">
      <c r="A69" s="1"/>
      <c r="B69" s="4"/>
      <c r="C69" s="48"/>
      <c r="D69" s="4"/>
      <c r="E69" s="4"/>
      <c r="F69" s="4"/>
      <c r="G69" s="4"/>
      <c r="H69" s="4"/>
    </row>
    <row r="70" spans="1:8" ht="12.75" customHeight="1">
      <c r="A70" s="1"/>
      <c r="B70" s="4"/>
      <c r="C70" s="48"/>
      <c r="D70" s="4"/>
      <c r="E70" s="4"/>
      <c r="F70" s="4"/>
      <c r="G70" s="4"/>
      <c r="H70" s="4"/>
    </row>
    <row r="71" spans="1:8" ht="12.75" customHeight="1">
      <c r="A71" s="1"/>
      <c r="B71" s="4"/>
      <c r="C71" s="48"/>
      <c r="D71" s="4"/>
      <c r="E71" s="4"/>
      <c r="F71" s="4"/>
      <c r="G71" s="4"/>
      <c r="H71" s="4"/>
    </row>
    <row r="72" spans="1:8" ht="12.75" customHeight="1">
      <c r="A72" s="1"/>
      <c r="B72" s="4"/>
      <c r="C72" s="48"/>
      <c r="D72" s="4"/>
      <c r="E72" s="4"/>
      <c r="F72" s="4"/>
      <c r="G72" s="4"/>
      <c r="H72" s="4"/>
    </row>
    <row r="73" spans="1:8" ht="12.75" customHeight="1">
      <c r="A73" s="1"/>
      <c r="B73" s="4"/>
      <c r="C73" s="48"/>
      <c r="D73" s="4"/>
      <c r="E73" s="4"/>
      <c r="F73" s="4"/>
      <c r="G73" s="4"/>
      <c r="H73" s="4"/>
    </row>
    <row r="74" spans="1:8" ht="12.75" customHeight="1">
      <c r="A74" s="1"/>
      <c r="B74" s="4"/>
      <c r="C74" s="48"/>
      <c r="D74" s="4"/>
      <c r="E74" s="4"/>
      <c r="F74" s="4"/>
      <c r="G74" s="4"/>
      <c r="H74" s="4"/>
    </row>
    <row r="75" spans="1:8" ht="12.75" customHeight="1">
      <c r="A75" s="1"/>
      <c r="B75" s="4"/>
      <c r="C75" s="48"/>
      <c r="D75" s="4"/>
      <c r="E75" s="4"/>
      <c r="F75" s="4"/>
      <c r="G75" s="4"/>
      <c r="H75" s="4"/>
    </row>
    <row r="76" spans="1:8" ht="12.75" customHeight="1">
      <c r="A76" s="1"/>
      <c r="B76" s="4"/>
      <c r="C76" s="48"/>
      <c r="D76" s="4"/>
      <c r="E76" s="4"/>
      <c r="F76" s="4"/>
      <c r="G76" s="4"/>
      <c r="H76" s="4"/>
    </row>
    <row r="77" spans="1:8" ht="12.75" customHeight="1">
      <c r="A77" s="1"/>
      <c r="B77" s="4"/>
      <c r="C77" s="48"/>
      <c r="D77" s="4"/>
      <c r="E77" s="4"/>
      <c r="F77" s="4"/>
      <c r="G77" s="4"/>
      <c r="H77" s="4"/>
    </row>
    <row r="78" spans="1:8" ht="12.75" customHeight="1">
      <c r="A78" s="1"/>
      <c r="B78" s="4"/>
      <c r="C78" s="48"/>
      <c r="D78" s="4"/>
      <c r="E78" s="4"/>
      <c r="F78" s="4"/>
      <c r="G78" s="4"/>
      <c r="H78" s="4"/>
    </row>
    <row r="79" spans="1:8" ht="12.75" customHeight="1">
      <c r="A79" s="1"/>
      <c r="B79" s="4"/>
      <c r="C79" s="48"/>
      <c r="D79" s="4"/>
      <c r="E79" s="4"/>
      <c r="F79" s="4"/>
      <c r="G79" s="4"/>
      <c r="H79" s="4"/>
    </row>
    <row r="80" spans="1:8" ht="12.75" customHeight="1">
      <c r="A80" s="1"/>
      <c r="B80" s="4"/>
      <c r="C80" s="48"/>
      <c r="D80" s="4"/>
      <c r="E80" s="4"/>
      <c r="F80" s="4"/>
      <c r="G80" s="4"/>
      <c r="H80" s="4"/>
    </row>
    <row r="81" spans="1:8" ht="12.75" customHeight="1">
      <c r="A81" s="1"/>
      <c r="B81" s="4"/>
      <c r="C81" s="48"/>
      <c r="D81" s="4"/>
      <c r="E81" s="4"/>
      <c r="F81" s="4"/>
      <c r="G81" s="4"/>
      <c r="H81" s="4"/>
    </row>
    <row r="82" spans="1:8" ht="12.75" customHeight="1">
      <c r="A82" s="1"/>
      <c r="B82" s="4"/>
      <c r="C82" s="48"/>
      <c r="D82" s="4"/>
      <c r="E82" s="4"/>
      <c r="F82" s="4"/>
      <c r="G82" s="4"/>
      <c r="H82" s="4"/>
    </row>
    <row r="83" spans="1:8" ht="12.75" customHeight="1">
      <c r="A83" s="1"/>
      <c r="B83" s="4"/>
      <c r="C83" s="48"/>
      <c r="D83" s="4"/>
      <c r="E83" s="4"/>
      <c r="F83" s="4"/>
      <c r="G83" s="4"/>
      <c r="H83" s="4"/>
    </row>
    <row r="84" spans="1:8" ht="12.75" customHeight="1">
      <c r="A84" s="1"/>
      <c r="B84" s="4"/>
      <c r="C84" s="48"/>
      <c r="D84" s="4"/>
      <c r="E84" s="4"/>
      <c r="F84" s="4"/>
      <c r="G84" s="4"/>
      <c r="H84" s="4"/>
    </row>
    <row r="85" spans="1:8" ht="12.75" customHeight="1">
      <c r="A85" s="1"/>
      <c r="B85" s="4"/>
      <c r="C85" s="48"/>
      <c r="D85" s="4"/>
      <c r="E85" s="4"/>
      <c r="F85" s="4"/>
      <c r="G85" s="4"/>
      <c r="H85" s="4"/>
    </row>
    <row r="86" spans="1:8" ht="12.75" customHeight="1">
      <c r="A86" s="1"/>
      <c r="B86" s="4"/>
      <c r="C86" s="48"/>
      <c r="D86" s="4"/>
      <c r="E86" s="4"/>
      <c r="F86" s="4"/>
      <c r="G86" s="4"/>
      <c r="H86" s="4"/>
    </row>
    <row r="87" spans="1:8" ht="12.75" customHeight="1">
      <c r="A87" s="1"/>
      <c r="B87" s="4"/>
      <c r="C87" s="48"/>
      <c r="D87" s="4"/>
      <c r="E87" s="4"/>
      <c r="F87" s="4"/>
      <c r="G87" s="4"/>
      <c r="H87" s="4"/>
    </row>
    <row r="88" spans="1:8" ht="12.75" customHeight="1">
      <c r="A88" s="1"/>
      <c r="B88" s="4"/>
      <c r="C88" s="48"/>
      <c r="D88" s="4"/>
      <c r="E88" s="4"/>
      <c r="F88" s="4"/>
      <c r="G88" s="4"/>
      <c r="H88" s="4"/>
    </row>
    <row r="89" spans="1:8" ht="10">
      <c r="A89" s="1"/>
      <c r="B89" s="2"/>
      <c r="C89" s="39"/>
      <c r="D89" s="2"/>
      <c r="E89" s="2"/>
      <c r="F89" s="2"/>
      <c r="G89" s="2"/>
      <c r="H89" s="2"/>
    </row>
    <row r="90" spans="1:8" ht="10">
      <c r="A90" s="1"/>
      <c r="B90" s="2"/>
      <c r="C90" s="39"/>
      <c r="D90" s="2"/>
      <c r="E90" s="2"/>
      <c r="F90" s="2"/>
      <c r="G90" s="2"/>
      <c r="H90" s="2"/>
    </row>
    <row r="91" spans="1:8" ht="10">
      <c r="A91" s="1"/>
      <c r="B91" s="2"/>
      <c r="C91" s="39"/>
      <c r="D91" s="2"/>
      <c r="E91" s="2"/>
      <c r="F91" s="2"/>
      <c r="G91" s="2"/>
      <c r="H91" s="2"/>
    </row>
    <row r="92" spans="1:8" ht="10">
      <c r="A92" s="1"/>
      <c r="B92" s="2"/>
      <c r="C92" s="39"/>
      <c r="D92" s="2"/>
      <c r="E92" s="2"/>
      <c r="F92" s="2"/>
      <c r="G92" s="2"/>
      <c r="H92" s="2"/>
    </row>
    <row r="93" spans="1:8" ht="10">
      <c r="A93" s="1"/>
      <c r="B93" s="2"/>
      <c r="C93" s="39"/>
      <c r="D93" s="2"/>
      <c r="E93" s="2"/>
      <c r="F93" s="2"/>
      <c r="G93" s="2"/>
      <c r="H93" s="2"/>
    </row>
    <row r="94" spans="1:8" ht="10">
      <c r="A94" s="1"/>
      <c r="B94" s="2"/>
      <c r="C94" s="39"/>
      <c r="D94" s="2"/>
      <c r="E94" s="2"/>
      <c r="F94" s="2"/>
      <c r="G94" s="2"/>
      <c r="H94" s="2"/>
    </row>
    <row r="95" spans="1:8" ht="10">
      <c r="A95" s="1"/>
      <c r="B95" s="2"/>
      <c r="C95" s="39"/>
      <c r="D95" s="2"/>
      <c r="E95" s="2"/>
      <c r="F95" s="2"/>
      <c r="G95" s="2"/>
      <c r="H95" s="2"/>
    </row>
  </sheetData>
  <pageMargins left="0.70866141732283472" right="0.23622047244094491" top="0.78740157480314965" bottom="0.35433070866141736" header="0.31496062992125984" footer="0.31496062992125984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M65" sqref="M65"/>
    </sheetView>
  </sheetViews>
  <sheetFormatPr baseColWidth="10" defaultColWidth="11.5" defaultRowHeight="12" x14ac:dyDescent="0"/>
  <cols>
    <col min="1" max="8" width="10.83203125" customWidth="1"/>
    <col min="9" max="11" width="5.5" style="1" customWidth="1"/>
    <col min="12" max="16384" width="11.5" style="1"/>
  </cols>
  <sheetData>
    <row r="1" spans="1:10" s="5" customFormat="1" ht="12.75" customHeight="1">
      <c r="A1" s="7" t="s">
        <v>62</v>
      </c>
      <c r="B1" s="6"/>
      <c r="C1" s="36"/>
      <c r="D1" s="6"/>
      <c r="E1" s="6"/>
      <c r="H1" s="8" t="s">
        <v>94</v>
      </c>
    </row>
    <row r="2" spans="1:10" s="5" customFormat="1" ht="12.75" customHeight="1">
      <c r="A2" s="37">
        <v>2010</v>
      </c>
      <c r="B2" s="6"/>
      <c r="C2" s="36"/>
      <c r="D2" s="6"/>
      <c r="E2" s="6"/>
      <c r="H2" s="6"/>
    </row>
    <row r="3" spans="1:10" s="5" customFormat="1" ht="3.75" customHeight="1">
      <c r="A3" s="12"/>
      <c r="B3" s="13"/>
      <c r="C3" s="38"/>
      <c r="D3" s="13"/>
      <c r="E3" s="13"/>
      <c r="F3" s="13"/>
      <c r="G3" s="13"/>
      <c r="H3" s="13"/>
    </row>
    <row r="4" spans="1:10" ht="3.75" customHeight="1">
      <c r="A4" s="2"/>
      <c r="B4" s="22"/>
      <c r="C4" s="39"/>
      <c r="D4" s="22"/>
      <c r="E4" s="22"/>
      <c r="F4" s="22"/>
      <c r="G4" s="2"/>
      <c r="H4" s="2"/>
    </row>
    <row r="5" spans="1:10" ht="12.75" customHeight="1">
      <c r="A5" s="1" t="s">
        <v>70</v>
      </c>
      <c r="B5" s="23" t="s">
        <v>31</v>
      </c>
      <c r="C5" s="39"/>
      <c r="D5" s="23" t="s">
        <v>32</v>
      </c>
      <c r="E5" s="23" t="s">
        <v>33</v>
      </c>
      <c r="F5" s="23" t="s">
        <v>34</v>
      </c>
      <c r="G5" s="2"/>
      <c r="H5" s="2"/>
    </row>
    <row r="6" spans="1:10" ht="3.75" customHeight="1">
      <c r="A6" s="1"/>
      <c r="B6" s="24"/>
      <c r="C6" s="40"/>
      <c r="D6" s="23"/>
      <c r="E6" s="18"/>
      <c r="F6" s="24"/>
      <c r="G6" s="14"/>
      <c r="H6" s="14"/>
    </row>
    <row r="7" spans="1:10" ht="12.75" customHeight="1">
      <c r="A7" s="1"/>
      <c r="B7" s="18" t="s">
        <v>84</v>
      </c>
      <c r="C7" s="41" t="s">
        <v>30</v>
      </c>
      <c r="D7" s="18"/>
      <c r="E7" s="18"/>
      <c r="F7" s="18" t="s">
        <v>86</v>
      </c>
      <c r="G7" s="18" t="s">
        <v>4</v>
      </c>
      <c r="H7" s="2" t="s">
        <v>5</v>
      </c>
    </row>
    <row r="8" spans="1:10" ht="12.75" customHeight="1">
      <c r="A8" s="1"/>
      <c r="B8" s="18" t="s">
        <v>85</v>
      </c>
      <c r="C8" s="41" t="s">
        <v>2</v>
      </c>
      <c r="D8" s="18"/>
      <c r="E8" s="18"/>
      <c r="F8" s="18" t="s">
        <v>87</v>
      </c>
      <c r="G8" s="18"/>
      <c r="H8" s="2"/>
    </row>
    <row r="9" spans="1:10" ht="12.75" customHeight="1">
      <c r="A9" s="1"/>
      <c r="B9" s="18"/>
      <c r="C9" s="41" t="s">
        <v>95</v>
      </c>
      <c r="D9" s="18"/>
      <c r="E9" s="18"/>
      <c r="F9" s="18" t="s">
        <v>85</v>
      </c>
      <c r="G9" s="18"/>
      <c r="H9" s="2"/>
    </row>
    <row r="10" spans="1:10" ht="3.75" customHeight="1">
      <c r="A10" s="15"/>
      <c r="B10" s="20"/>
      <c r="C10" s="42"/>
      <c r="D10" s="21"/>
      <c r="E10" s="21"/>
      <c r="F10" s="21"/>
      <c r="G10" s="21"/>
      <c r="H10" s="16"/>
    </row>
    <row r="11" spans="1:10" ht="3.75" customHeight="1">
      <c r="A11" s="1"/>
      <c r="B11" s="2"/>
      <c r="C11" s="39"/>
      <c r="D11" s="3"/>
      <c r="E11" s="3"/>
      <c r="F11" s="3"/>
      <c r="G11" s="3"/>
      <c r="H11" s="3"/>
    </row>
    <row r="12" spans="1:10" ht="12.75" customHeight="1">
      <c r="A12" s="9" t="s">
        <v>27</v>
      </c>
      <c r="B12" s="26">
        <v>16087</v>
      </c>
      <c r="C12" s="26">
        <v>3552</v>
      </c>
      <c r="D12" s="26">
        <v>4109</v>
      </c>
      <c r="E12" s="26">
        <v>1733</v>
      </c>
      <c r="F12" s="25">
        <v>204.5001473336674</v>
      </c>
      <c r="G12" s="26">
        <v>52.234170783492218</v>
      </c>
      <c r="H12" s="26">
        <v>22.030133357944027</v>
      </c>
      <c r="I12" s="29"/>
      <c r="J12" s="29"/>
    </row>
    <row r="13" spans="1:10" ht="12.75" customHeight="1">
      <c r="A13" s="10"/>
      <c r="B13" s="27"/>
      <c r="C13" s="27"/>
      <c r="D13" s="27"/>
      <c r="E13" s="27"/>
      <c r="F13" s="49"/>
      <c r="G13" s="50"/>
      <c r="H13" s="50"/>
      <c r="I13" s="29"/>
      <c r="J13" s="29"/>
    </row>
    <row r="14" spans="1:10" ht="12.75" customHeight="1">
      <c r="A14" s="9" t="s">
        <v>36</v>
      </c>
      <c r="B14" s="26">
        <v>3677</v>
      </c>
      <c r="C14" s="26">
        <v>562</v>
      </c>
      <c r="D14" s="26">
        <v>748</v>
      </c>
      <c r="E14" s="26">
        <v>533</v>
      </c>
      <c r="F14" s="25">
        <v>248.07550886851391</v>
      </c>
      <c r="G14" s="26">
        <v>50.465183745892958</v>
      </c>
      <c r="H14" s="26">
        <v>35.959816760108218</v>
      </c>
      <c r="I14" s="29"/>
      <c r="J14" s="29"/>
    </row>
    <row r="15" spans="1:10" ht="12.75" customHeight="1">
      <c r="A15" s="1" t="s">
        <v>39</v>
      </c>
      <c r="B15" s="27">
        <v>1672</v>
      </c>
      <c r="C15" s="27">
        <v>289</v>
      </c>
      <c r="D15" s="27">
        <v>354</v>
      </c>
      <c r="E15" s="27">
        <v>247</v>
      </c>
      <c r="F15" s="4">
        <v>234.81497085878803</v>
      </c>
      <c r="G15" s="27">
        <v>49.71560985885823</v>
      </c>
      <c r="H15" s="27">
        <v>34.688575240502779</v>
      </c>
      <c r="I15" s="29"/>
      <c r="J15" s="29"/>
    </row>
    <row r="16" spans="1:10" ht="12.75" customHeight="1">
      <c r="A16" s="1" t="s">
        <v>38</v>
      </c>
      <c r="B16" s="27">
        <v>459</v>
      </c>
      <c r="C16" s="27">
        <v>123</v>
      </c>
      <c r="D16" s="27">
        <v>128</v>
      </c>
      <c r="E16" s="27">
        <v>113</v>
      </c>
      <c r="F16" s="4">
        <v>146.90961697878291</v>
      </c>
      <c r="G16" s="27">
        <v>40.968259201054934</v>
      </c>
      <c r="H16" s="27">
        <v>36.167291325931309</v>
      </c>
      <c r="I16" s="29"/>
      <c r="J16" s="29"/>
    </row>
    <row r="17" spans="1:10" ht="12.75" customHeight="1">
      <c r="A17" s="1" t="s">
        <v>37</v>
      </c>
      <c r="B17" s="27">
        <v>1546</v>
      </c>
      <c r="C17" s="27">
        <v>150</v>
      </c>
      <c r="D17" s="27">
        <v>266</v>
      </c>
      <c r="E17" s="27">
        <v>173</v>
      </c>
      <c r="F17" s="4">
        <v>337.75886289305976</v>
      </c>
      <c r="G17" s="27">
        <v>58.113750019116367</v>
      </c>
      <c r="H17" s="27">
        <v>37.795784786868914</v>
      </c>
      <c r="I17" s="29"/>
      <c r="J17" s="29"/>
    </row>
    <row r="18" spans="1:10" ht="12.75" customHeight="1">
      <c r="A18" s="1"/>
      <c r="B18" s="27"/>
      <c r="C18" s="27"/>
      <c r="D18" s="27"/>
      <c r="E18" s="27"/>
      <c r="F18" s="4"/>
      <c r="G18" s="27"/>
      <c r="H18" s="27"/>
      <c r="I18" s="29"/>
      <c r="J18" s="29"/>
    </row>
    <row r="19" spans="1:10" ht="12.75" customHeight="1">
      <c r="A19" s="9" t="s">
        <v>6</v>
      </c>
      <c r="B19" s="26">
        <v>3281</v>
      </c>
      <c r="C19" s="26">
        <v>810</v>
      </c>
      <c r="D19" s="26">
        <v>861</v>
      </c>
      <c r="E19" s="26">
        <v>348</v>
      </c>
      <c r="F19" s="25">
        <v>186.94751908505685</v>
      </c>
      <c r="G19" s="26">
        <v>49.058766818724152</v>
      </c>
      <c r="H19" s="26">
        <v>19.828630491191642</v>
      </c>
      <c r="I19" s="29"/>
      <c r="J19" s="29"/>
    </row>
    <row r="20" spans="1:10" ht="12.75" customHeight="1">
      <c r="A20" s="1" t="s">
        <v>7</v>
      </c>
      <c r="B20" s="27">
        <v>2049</v>
      </c>
      <c r="C20" s="27">
        <v>491</v>
      </c>
      <c r="D20" s="27">
        <v>534</v>
      </c>
      <c r="E20" s="27">
        <v>173</v>
      </c>
      <c r="F20" s="4">
        <v>209.20224415096459</v>
      </c>
      <c r="G20" s="27">
        <v>54.521229075946849</v>
      </c>
      <c r="H20" s="27">
        <v>17.663244625728101</v>
      </c>
      <c r="I20" s="29"/>
      <c r="J20" s="29"/>
    </row>
    <row r="21" spans="1:10" ht="12.75" customHeight="1">
      <c r="A21" s="1" t="s">
        <v>40</v>
      </c>
      <c r="B21" s="27">
        <v>385</v>
      </c>
      <c r="C21" s="27">
        <v>85</v>
      </c>
      <c r="D21" s="27">
        <v>104</v>
      </c>
      <c r="E21" s="27">
        <v>70</v>
      </c>
      <c r="F21" s="4">
        <v>138.28774626892479</v>
      </c>
      <c r="G21" s="27">
        <v>37.355650940177085</v>
      </c>
      <c r="H21" s="27">
        <v>25.143226594349962</v>
      </c>
      <c r="I21" s="29"/>
      <c r="J21" s="29"/>
    </row>
    <row r="22" spans="1:10" ht="12.75" customHeight="1">
      <c r="A22" s="1" t="s">
        <v>9</v>
      </c>
      <c r="B22" s="27">
        <v>410</v>
      </c>
      <c r="C22" s="27">
        <v>125</v>
      </c>
      <c r="D22" s="27">
        <v>116</v>
      </c>
      <c r="E22" s="27">
        <v>27</v>
      </c>
      <c r="F22" s="4">
        <v>160.65956629754152</v>
      </c>
      <c r="G22" s="27">
        <v>45.454901684182474</v>
      </c>
      <c r="H22" s="27">
        <v>10.580020219594196</v>
      </c>
      <c r="I22" s="29"/>
      <c r="J22" s="29"/>
    </row>
    <row r="23" spans="1:10" ht="12.75" customHeight="1">
      <c r="A23" s="1" t="s">
        <v>41</v>
      </c>
      <c r="B23" s="27">
        <v>337</v>
      </c>
      <c r="C23" s="27">
        <v>75</v>
      </c>
      <c r="D23" s="27">
        <v>89</v>
      </c>
      <c r="E23" s="27">
        <v>58</v>
      </c>
      <c r="F23" s="4">
        <v>195.88923248622382</v>
      </c>
      <c r="G23" s="27">
        <v>51.733358134343973</v>
      </c>
      <c r="H23" s="27">
        <v>33.713873840358993</v>
      </c>
      <c r="I23" s="29"/>
      <c r="J23" s="29"/>
    </row>
    <row r="24" spans="1:10" ht="12.75" customHeight="1">
      <c r="A24" s="11" t="s">
        <v>8</v>
      </c>
      <c r="B24" s="27">
        <v>100</v>
      </c>
      <c r="C24" s="27">
        <v>34</v>
      </c>
      <c r="D24" s="27">
        <v>18</v>
      </c>
      <c r="E24" s="27">
        <v>20</v>
      </c>
      <c r="F24" s="4">
        <v>142.93065004859642</v>
      </c>
      <c r="G24" s="27">
        <v>25.727517008747355</v>
      </c>
      <c r="H24" s="27">
        <v>28.586130009719284</v>
      </c>
      <c r="I24" s="29"/>
      <c r="J24" s="29"/>
    </row>
    <row r="25" spans="1:10" ht="12.75" customHeight="1">
      <c r="A25" s="1"/>
      <c r="B25" s="27"/>
      <c r="C25" s="27"/>
      <c r="D25" s="27"/>
      <c r="E25" s="27"/>
      <c r="F25" s="4"/>
      <c r="G25" s="27"/>
      <c r="H25" s="27"/>
      <c r="I25" s="29"/>
      <c r="J25" s="29"/>
    </row>
    <row r="26" spans="1:10" ht="12.75" customHeight="1">
      <c r="A26" s="9" t="s">
        <v>10</v>
      </c>
      <c r="B26" s="26">
        <v>2309</v>
      </c>
      <c r="C26" s="26">
        <v>442</v>
      </c>
      <c r="D26" s="26">
        <v>580</v>
      </c>
      <c r="E26" s="26">
        <v>230</v>
      </c>
      <c r="F26" s="25">
        <v>215.6889669815595</v>
      </c>
      <c r="G26" s="26">
        <v>54.179125530231488</v>
      </c>
      <c r="H26" s="26">
        <v>21.484825641298695</v>
      </c>
      <c r="I26" s="29"/>
      <c r="J26" s="29"/>
    </row>
    <row r="27" spans="1:10" ht="12.75" customHeight="1">
      <c r="A27" s="1" t="s">
        <v>13</v>
      </c>
      <c r="B27" s="27">
        <v>757</v>
      </c>
      <c r="C27" s="27">
        <v>92</v>
      </c>
      <c r="D27" s="27">
        <v>156</v>
      </c>
      <c r="E27" s="27">
        <v>73</v>
      </c>
      <c r="F27" s="4">
        <v>409.45035211648508</v>
      </c>
      <c r="G27" s="27">
        <v>84.37814389718848</v>
      </c>
      <c r="H27" s="27">
        <v>39.484644259581785</v>
      </c>
      <c r="I27" s="29"/>
      <c r="J27" s="29"/>
    </row>
    <row r="28" spans="1:10" ht="12.75" customHeight="1">
      <c r="A28" s="1" t="s">
        <v>12</v>
      </c>
      <c r="B28" s="27">
        <v>598</v>
      </c>
      <c r="C28" s="27">
        <v>126</v>
      </c>
      <c r="D28" s="27">
        <v>142</v>
      </c>
      <c r="E28" s="27">
        <v>42</v>
      </c>
      <c r="F28" s="4">
        <v>218.00471006831788</v>
      </c>
      <c r="G28" s="27">
        <v>51.767004731941704</v>
      </c>
      <c r="H28" s="27">
        <v>15.31136759677149</v>
      </c>
      <c r="I28" s="29"/>
      <c r="J28" s="29"/>
    </row>
    <row r="29" spans="1:10" ht="12.75" customHeight="1">
      <c r="A29" s="1" t="s">
        <v>11</v>
      </c>
      <c r="B29" s="27">
        <v>954</v>
      </c>
      <c r="C29" s="27">
        <v>224</v>
      </c>
      <c r="D29" s="27">
        <v>282</v>
      </c>
      <c r="E29" s="27">
        <v>115</v>
      </c>
      <c r="F29" s="4">
        <v>156.05191916052573</v>
      </c>
      <c r="G29" s="27">
        <v>46.128554720406974</v>
      </c>
      <c r="H29" s="27">
        <v>18.811290045556035</v>
      </c>
      <c r="I29" s="29"/>
      <c r="J29" s="29"/>
    </row>
    <row r="30" spans="1:10" ht="12.75" customHeight="1">
      <c r="A30" s="1"/>
      <c r="B30" s="27"/>
      <c r="C30" s="27"/>
      <c r="D30" s="27"/>
      <c r="E30" s="27"/>
      <c r="F30" s="4"/>
      <c r="G30" s="27"/>
      <c r="H30" s="27"/>
      <c r="I30" s="29"/>
      <c r="J30" s="29"/>
    </row>
    <row r="31" spans="1:10" ht="12.75" customHeight="1">
      <c r="A31" s="9" t="s">
        <v>14</v>
      </c>
      <c r="B31" s="26">
        <v>3292</v>
      </c>
      <c r="C31" s="26">
        <v>731</v>
      </c>
      <c r="D31" s="26">
        <v>776</v>
      </c>
      <c r="E31" s="26">
        <v>224</v>
      </c>
      <c r="F31" s="25">
        <v>239.79941929496638</v>
      </c>
      <c r="G31" s="26">
        <v>56.526230064670081</v>
      </c>
      <c r="H31" s="26">
        <v>16.316849915574871</v>
      </c>
      <c r="I31" s="29"/>
      <c r="J31" s="29"/>
    </row>
    <row r="32" spans="1:10" ht="12.75" customHeight="1">
      <c r="A32" s="1"/>
      <c r="B32" s="27"/>
      <c r="C32" s="27"/>
      <c r="D32" s="27"/>
      <c r="E32" s="27"/>
      <c r="F32" s="4"/>
      <c r="G32" s="27"/>
      <c r="H32" s="27"/>
      <c r="I32" s="29"/>
      <c r="J32" s="29"/>
    </row>
    <row r="33" spans="1:10" ht="12.75" customHeight="1">
      <c r="A33" s="9" t="s">
        <v>15</v>
      </c>
      <c r="B33" s="26">
        <v>1761</v>
      </c>
      <c r="C33" s="26">
        <v>541</v>
      </c>
      <c r="D33" s="26">
        <v>567</v>
      </c>
      <c r="E33" s="26">
        <v>140</v>
      </c>
      <c r="F33" s="25">
        <v>159.59312362984181</v>
      </c>
      <c r="G33" s="26">
        <v>51.385179499216534</v>
      </c>
      <c r="H33" s="26">
        <v>12.687698641781861</v>
      </c>
      <c r="I33" s="29"/>
      <c r="J33" s="29"/>
    </row>
    <row r="34" spans="1:10" ht="12.75" customHeight="1">
      <c r="A34" s="1" t="s">
        <v>16</v>
      </c>
      <c r="B34" s="27">
        <v>55</v>
      </c>
      <c r="C34" s="27">
        <v>21</v>
      </c>
      <c r="D34" s="27">
        <v>14</v>
      </c>
      <c r="E34" s="27">
        <v>2</v>
      </c>
      <c r="F34" s="4">
        <v>142.49812161566962</v>
      </c>
      <c r="G34" s="27">
        <v>36.272249138534079</v>
      </c>
      <c r="H34" s="27">
        <v>5.1817498769334405</v>
      </c>
      <c r="I34" s="29"/>
      <c r="J34" s="29"/>
    </row>
    <row r="35" spans="1:10" ht="12.75" customHeight="1">
      <c r="A35" s="1" t="s">
        <v>18</v>
      </c>
      <c r="B35" s="27">
        <v>142</v>
      </c>
      <c r="C35" s="27">
        <v>45</v>
      </c>
      <c r="D35" s="27">
        <v>36</v>
      </c>
      <c r="E35" s="27">
        <v>13</v>
      </c>
      <c r="F35" s="4">
        <v>185.89793941298146</v>
      </c>
      <c r="G35" s="27">
        <v>47.129055062446</v>
      </c>
      <c r="H35" s="27">
        <v>17.018825439216613</v>
      </c>
      <c r="I35" s="29"/>
      <c r="J35" s="29"/>
    </row>
    <row r="36" spans="1:10" ht="12.75" customHeight="1">
      <c r="A36" s="1" t="s">
        <v>57</v>
      </c>
      <c r="B36" s="27">
        <v>85</v>
      </c>
      <c r="C36" s="27">
        <v>28</v>
      </c>
      <c r="D36" s="27">
        <v>97</v>
      </c>
      <c r="E36" s="27">
        <v>6</v>
      </c>
      <c r="F36" s="4">
        <v>160.46818954124976</v>
      </c>
      <c r="G36" s="27">
        <v>183.12252218236739</v>
      </c>
      <c r="H36" s="27">
        <v>11.327166320558806</v>
      </c>
      <c r="I36" s="29"/>
      <c r="J36" s="29"/>
    </row>
    <row r="37" spans="1:10" ht="12.75" customHeight="1">
      <c r="A37" s="1" t="s">
        <v>58</v>
      </c>
      <c r="B37" s="27">
        <v>16</v>
      </c>
      <c r="C37" s="27">
        <v>8</v>
      </c>
      <c r="D37" s="27">
        <v>6</v>
      </c>
      <c r="E37" s="27">
        <v>1</v>
      </c>
      <c r="F37" s="4">
        <v>101.99528271817428</v>
      </c>
      <c r="G37" s="27">
        <v>38.248231019315355</v>
      </c>
      <c r="H37" s="27">
        <v>6.3747051698858925</v>
      </c>
      <c r="I37" s="29"/>
      <c r="J37" s="29"/>
    </row>
    <row r="38" spans="1:10" ht="12.75" customHeight="1">
      <c r="A38" s="1" t="s">
        <v>59</v>
      </c>
      <c r="B38" s="27">
        <v>797</v>
      </c>
      <c r="C38" s="27">
        <v>217</v>
      </c>
      <c r="D38" s="27">
        <v>236</v>
      </c>
      <c r="E38" s="27">
        <v>51</v>
      </c>
      <c r="F38" s="4">
        <v>166.44321091299426</v>
      </c>
      <c r="G38" s="27">
        <v>49.285568099707213</v>
      </c>
      <c r="H38" s="27">
        <v>10.650694801207914</v>
      </c>
      <c r="I38" s="29"/>
      <c r="J38" s="29"/>
    </row>
    <row r="39" spans="1:10" ht="12.75" customHeight="1">
      <c r="A39" s="1" t="s">
        <v>17</v>
      </c>
      <c r="B39" s="27">
        <v>327</v>
      </c>
      <c r="C39" s="27">
        <v>115</v>
      </c>
      <c r="D39" s="27">
        <v>90</v>
      </c>
      <c r="E39" s="27">
        <v>42</v>
      </c>
      <c r="F39" s="4">
        <v>169.83395744283035</v>
      </c>
      <c r="G39" s="27">
        <v>46.74329103931111</v>
      </c>
      <c r="H39" s="27">
        <v>21.813535818345184</v>
      </c>
      <c r="I39" s="29"/>
      <c r="J39" s="29"/>
    </row>
    <row r="40" spans="1:10" ht="12.75" customHeight="1">
      <c r="A40" s="1" t="s">
        <v>19</v>
      </c>
      <c r="B40" s="27">
        <v>339</v>
      </c>
      <c r="C40" s="27">
        <v>107</v>
      </c>
      <c r="D40" s="27">
        <v>88</v>
      </c>
      <c r="E40" s="27">
        <v>25</v>
      </c>
      <c r="F40" s="4">
        <v>136.46903481369358</v>
      </c>
      <c r="G40" s="27">
        <v>35.425590158126951</v>
      </c>
      <c r="H40" s="27">
        <v>10.064088113104248</v>
      </c>
      <c r="I40" s="29"/>
      <c r="J40" s="29"/>
    </row>
    <row r="41" spans="1:10" ht="12.75" customHeight="1">
      <c r="A41" s="1"/>
      <c r="B41" s="27"/>
      <c r="C41" s="27"/>
      <c r="D41" s="27"/>
      <c r="E41" s="27"/>
      <c r="F41" s="4"/>
      <c r="G41" s="27"/>
      <c r="H41" s="27"/>
      <c r="I41" s="29"/>
      <c r="J41" s="29"/>
    </row>
    <row r="42" spans="1:10" ht="12.75" customHeight="1">
      <c r="A42" s="9" t="s">
        <v>20</v>
      </c>
      <c r="B42" s="26">
        <v>1118</v>
      </c>
      <c r="C42" s="26">
        <v>346</v>
      </c>
      <c r="D42" s="26">
        <v>366</v>
      </c>
      <c r="E42" s="26">
        <v>69</v>
      </c>
      <c r="F42" s="25">
        <v>149.21448848659404</v>
      </c>
      <c r="G42" s="26">
        <v>48.848392474144383</v>
      </c>
      <c r="H42" s="26">
        <v>9.2091231713550883</v>
      </c>
      <c r="I42" s="29"/>
      <c r="J42" s="29"/>
    </row>
    <row r="43" spans="1:10" ht="12.75" customHeight="1">
      <c r="A43" s="1" t="s">
        <v>21</v>
      </c>
      <c r="B43" s="27">
        <v>576</v>
      </c>
      <c r="C43" s="27">
        <v>176</v>
      </c>
      <c r="D43" s="27">
        <v>194</v>
      </c>
      <c r="E43" s="27">
        <v>34</v>
      </c>
      <c r="F43" s="4">
        <v>152.61512373483123</v>
      </c>
      <c r="G43" s="27">
        <v>51.401621535689678</v>
      </c>
      <c r="H43" s="27">
        <v>9.0085316093476759</v>
      </c>
      <c r="I43" s="29"/>
      <c r="J43" s="29"/>
    </row>
    <row r="44" spans="1:10" ht="12.75" customHeight="1">
      <c r="A44" s="1" t="s">
        <v>25</v>
      </c>
      <c r="B44" s="27">
        <v>35</v>
      </c>
      <c r="C44" s="27">
        <v>17</v>
      </c>
      <c r="D44" s="27">
        <v>12</v>
      </c>
      <c r="E44" s="27">
        <v>3</v>
      </c>
      <c r="F44" s="4">
        <v>98.805860599045815</v>
      </c>
      <c r="G44" s="27">
        <v>33.876295062529991</v>
      </c>
      <c r="H44" s="27">
        <v>8.4690737656324977</v>
      </c>
      <c r="I44" s="29"/>
      <c r="J44" s="29"/>
    </row>
    <row r="45" spans="1:10" ht="12.75" customHeight="1">
      <c r="A45" s="1" t="s">
        <v>24</v>
      </c>
      <c r="B45" s="27">
        <v>189</v>
      </c>
      <c r="C45" s="27">
        <v>64</v>
      </c>
      <c r="D45" s="27">
        <v>68</v>
      </c>
      <c r="E45" s="27">
        <v>12</v>
      </c>
      <c r="F45" s="4">
        <v>128.81767187617146</v>
      </c>
      <c r="G45" s="27">
        <v>46.347098876082853</v>
      </c>
      <c r="H45" s="27">
        <v>8.1788998016616805</v>
      </c>
      <c r="I45" s="29"/>
      <c r="J45" s="29"/>
    </row>
    <row r="46" spans="1:10" ht="12.75" customHeight="1">
      <c r="A46" s="1" t="s">
        <v>23</v>
      </c>
      <c r="B46" s="27">
        <v>41</v>
      </c>
      <c r="C46" s="27">
        <v>19</v>
      </c>
      <c r="D46" s="27">
        <v>14</v>
      </c>
      <c r="E46" s="27">
        <v>3</v>
      </c>
      <c r="F46" s="4">
        <v>115.22680006744983</v>
      </c>
      <c r="G46" s="27">
        <v>39.345736608397502</v>
      </c>
      <c r="H46" s="27">
        <v>8.4312292732280358</v>
      </c>
      <c r="I46" s="29"/>
      <c r="J46" s="29"/>
    </row>
    <row r="47" spans="1:10" ht="12.75" customHeight="1">
      <c r="A47" s="1" t="s">
        <v>22</v>
      </c>
      <c r="B47" s="27">
        <v>49</v>
      </c>
      <c r="C47" s="27">
        <v>12</v>
      </c>
      <c r="D47" s="27">
        <v>18</v>
      </c>
      <c r="E47" s="27">
        <v>3</v>
      </c>
      <c r="F47" s="4">
        <v>119.47431302270013</v>
      </c>
      <c r="G47" s="27">
        <v>43.888523151195962</v>
      </c>
      <c r="H47" s="27">
        <v>7.3147538585326606</v>
      </c>
      <c r="I47" s="29"/>
      <c r="J47" s="29"/>
    </row>
    <row r="48" spans="1:10" ht="12.75" customHeight="1">
      <c r="A48" s="1" t="s">
        <v>26</v>
      </c>
      <c r="B48" s="27">
        <v>228</v>
      </c>
      <c r="C48" s="27">
        <v>58</v>
      </c>
      <c r="D48" s="27">
        <v>60</v>
      </c>
      <c r="E48" s="27">
        <v>14</v>
      </c>
      <c r="F48" s="4">
        <v>201.59151193633954</v>
      </c>
      <c r="G48" s="27">
        <v>53.050397877984089</v>
      </c>
      <c r="H48" s="27">
        <v>12.37842617152962</v>
      </c>
      <c r="I48" s="29"/>
      <c r="J48" s="29"/>
    </row>
    <row r="49" spans="1:10" ht="12.75" customHeight="1">
      <c r="A49" s="1"/>
      <c r="B49" s="27"/>
      <c r="C49" s="27"/>
      <c r="D49" s="27"/>
      <c r="E49" s="27"/>
      <c r="F49" s="17"/>
      <c r="G49" s="51"/>
      <c r="H49" s="51"/>
      <c r="I49" s="29"/>
      <c r="J49" s="29"/>
    </row>
    <row r="50" spans="1:10" ht="12.75" customHeight="1">
      <c r="A50" s="9" t="s">
        <v>42</v>
      </c>
      <c r="B50" s="26">
        <v>649</v>
      </c>
      <c r="C50" s="26">
        <v>120</v>
      </c>
      <c r="D50" s="26">
        <v>211</v>
      </c>
      <c r="E50" s="26">
        <v>189</v>
      </c>
      <c r="F50" s="25">
        <v>194.7744038222601</v>
      </c>
      <c r="G50" s="26">
        <v>63.324189840519075</v>
      </c>
      <c r="H50" s="26">
        <v>56.721667677052629</v>
      </c>
      <c r="I50" s="29"/>
      <c r="J50" s="29"/>
    </row>
    <row r="51" spans="1:10" ht="3.75" customHeight="1">
      <c r="A51" s="15"/>
      <c r="B51" s="17"/>
      <c r="C51" s="45"/>
      <c r="D51" s="17"/>
      <c r="E51" s="17"/>
      <c r="F51" s="17"/>
      <c r="G51" s="17"/>
      <c r="H51" s="17"/>
    </row>
    <row r="52" spans="1:10" s="47" customFormat="1" ht="12.75" customHeight="1">
      <c r="A52" s="46" t="s">
        <v>88</v>
      </c>
      <c r="B52" s="46"/>
      <c r="C52" s="39"/>
      <c r="D52" s="46"/>
      <c r="E52" s="46"/>
      <c r="F52" s="46"/>
      <c r="G52" s="46"/>
    </row>
    <row r="53" spans="1:10" ht="12.75" customHeight="1">
      <c r="A53" s="46" t="s">
        <v>89</v>
      </c>
      <c r="B53" s="46"/>
      <c r="C53" s="39"/>
      <c r="D53" s="46"/>
      <c r="E53" s="46"/>
      <c r="F53" s="46"/>
      <c r="G53" s="46"/>
      <c r="H53" s="47"/>
    </row>
    <row r="54" spans="1:10" ht="12.75" customHeight="1">
      <c r="A54" s="2" t="s">
        <v>90</v>
      </c>
      <c r="B54" s="2"/>
      <c r="C54" s="39"/>
      <c r="D54" s="2"/>
      <c r="E54" s="2"/>
      <c r="F54" s="2"/>
      <c r="G54" s="2"/>
      <c r="H54" s="1"/>
    </row>
    <row r="55" spans="1:10" s="47" customFormat="1" ht="12.75" customHeight="1">
      <c r="A55" s="2" t="s">
        <v>91</v>
      </c>
      <c r="B55" s="2"/>
      <c r="C55" s="39"/>
      <c r="D55" s="2"/>
      <c r="E55" s="2"/>
      <c r="F55" s="2"/>
      <c r="G55" s="2"/>
      <c r="H55" s="1"/>
    </row>
    <row r="56" spans="1:10" ht="12.75" customHeight="1">
      <c r="A56" s="2" t="s">
        <v>99</v>
      </c>
      <c r="B56" s="2"/>
      <c r="C56" s="39"/>
      <c r="D56" s="2"/>
      <c r="E56" s="2"/>
      <c r="F56" s="2"/>
      <c r="G56" s="2"/>
      <c r="H56" s="1"/>
    </row>
    <row r="57" spans="1:10" ht="12.75" customHeight="1">
      <c r="A57" s="2"/>
      <c r="B57" s="4"/>
      <c r="C57" s="48"/>
      <c r="D57" s="4"/>
      <c r="E57" s="4"/>
      <c r="F57" s="4"/>
      <c r="G57" s="4"/>
      <c r="H57" s="4"/>
    </row>
    <row r="58" spans="1:10" ht="12.75" customHeight="1">
      <c r="A58" s="2" t="s">
        <v>56</v>
      </c>
      <c r="B58" s="4"/>
      <c r="C58" s="48"/>
      <c r="D58" s="4"/>
      <c r="E58" s="4"/>
      <c r="F58" s="4"/>
      <c r="G58" s="4"/>
      <c r="H58" s="4"/>
    </row>
    <row r="59" spans="1:10" ht="12.75" customHeight="1">
      <c r="A59" s="1" t="s">
        <v>63</v>
      </c>
      <c r="B59" s="4"/>
      <c r="C59" s="48"/>
      <c r="D59" s="4"/>
      <c r="E59" s="4"/>
      <c r="F59" s="4"/>
      <c r="G59" s="4"/>
      <c r="H59" s="4"/>
    </row>
    <row r="60" spans="1:10" ht="12.75" customHeight="1">
      <c r="A60" s="30" t="s">
        <v>74</v>
      </c>
      <c r="B60" s="4"/>
      <c r="C60" s="48"/>
      <c r="D60" s="4"/>
      <c r="E60" s="4"/>
      <c r="F60" s="4"/>
      <c r="G60" s="4"/>
      <c r="H60" s="4"/>
    </row>
    <row r="61" spans="1:10" ht="12.75" customHeight="1">
      <c r="A61" s="1"/>
      <c r="B61" s="4"/>
      <c r="C61" s="48"/>
      <c r="D61" s="4"/>
      <c r="E61" s="4"/>
      <c r="F61" s="4"/>
      <c r="G61" s="4"/>
      <c r="H61" s="4"/>
    </row>
    <row r="62" spans="1:10" ht="12.75" customHeight="1">
      <c r="A62" s="1"/>
      <c r="B62" s="4"/>
      <c r="C62" s="48"/>
      <c r="D62" s="4"/>
      <c r="E62" s="4"/>
      <c r="F62" s="4"/>
      <c r="G62" s="4"/>
      <c r="H62" s="4"/>
    </row>
    <row r="63" spans="1:10" ht="12.75" customHeight="1">
      <c r="A63" s="1"/>
      <c r="B63" s="4"/>
      <c r="C63" s="48"/>
      <c r="D63" s="4"/>
      <c r="E63" s="4"/>
      <c r="F63" s="4"/>
      <c r="G63" s="4"/>
      <c r="H63" s="4"/>
    </row>
    <row r="64" spans="1:10" ht="12.75" customHeight="1">
      <c r="A64" s="1"/>
      <c r="B64" s="4"/>
      <c r="C64" s="48"/>
      <c r="D64" s="4"/>
      <c r="E64" s="4"/>
      <c r="F64" s="4"/>
      <c r="G64" s="4"/>
      <c r="H64" s="4"/>
    </row>
    <row r="65" spans="1:8" ht="12.75" customHeight="1">
      <c r="A65" s="1"/>
      <c r="B65" s="4"/>
      <c r="C65" s="48"/>
      <c r="D65" s="4"/>
      <c r="E65" s="4"/>
      <c r="F65" s="4"/>
      <c r="G65" s="4"/>
      <c r="H65" s="4"/>
    </row>
    <row r="66" spans="1:8" ht="12.75" customHeight="1">
      <c r="A66" s="1"/>
      <c r="B66" s="4"/>
      <c r="C66" s="48"/>
      <c r="D66" s="4"/>
      <c r="E66" s="4"/>
      <c r="F66" s="4"/>
      <c r="G66" s="4"/>
      <c r="H66" s="4"/>
    </row>
    <row r="67" spans="1:8" ht="12.75" customHeight="1">
      <c r="A67" s="1"/>
      <c r="B67" s="4"/>
      <c r="C67" s="48"/>
      <c r="D67" s="4"/>
      <c r="E67" s="4"/>
      <c r="F67" s="4"/>
      <c r="G67" s="4"/>
      <c r="H67" s="4"/>
    </row>
    <row r="68" spans="1:8" ht="12.75" customHeight="1">
      <c r="A68" s="1"/>
      <c r="B68" s="4"/>
      <c r="C68" s="48"/>
      <c r="D68" s="4"/>
      <c r="E68" s="4"/>
      <c r="F68" s="4"/>
      <c r="G68" s="4"/>
      <c r="H68" s="4"/>
    </row>
    <row r="69" spans="1:8" ht="12.75" customHeight="1">
      <c r="A69" s="1"/>
      <c r="B69" s="4"/>
      <c r="C69" s="48"/>
      <c r="D69" s="4"/>
      <c r="E69" s="4"/>
      <c r="F69" s="4"/>
      <c r="G69" s="4"/>
      <c r="H69" s="4"/>
    </row>
    <row r="70" spans="1:8" ht="12.75" customHeight="1">
      <c r="A70" s="1"/>
      <c r="B70" s="4"/>
      <c r="C70" s="48"/>
      <c r="D70" s="4"/>
      <c r="E70" s="4"/>
      <c r="F70" s="4"/>
      <c r="G70" s="4"/>
      <c r="H70" s="4"/>
    </row>
    <row r="71" spans="1:8" ht="12.75" customHeight="1">
      <c r="A71" s="1"/>
      <c r="B71" s="4"/>
      <c r="C71" s="48"/>
      <c r="D71" s="4"/>
      <c r="E71" s="4"/>
      <c r="F71" s="4"/>
      <c r="G71" s="4"/>
      <c r="H71" s="4"/>
    </row>
    <row r="72" spans="1:8" ht="12.75" customHeight="1">
      <c r="A72" s="1"/>
      <c r="B72" s="4"/>
      <c r="C72" s="48"/>
      <c r="D72" s="4"/>
      <c r="E72" s="4"/>
      <c r="F72" s="4"/>
      <c r="G72" s="4"/>
      <c r="H72" s="4"/>
    </row>
    <row r="73" spans="1:8" ht="12.75" customHeight="1">
      <c r="A73" s="1"/>
      <c r="B73" s="4"/>
      <c r="C73" s="48"/>
      <c r="D73" s="4"/>
      <c r="E73" s="4"/>
      <c r="F73" s="4"/>
      <c r="G73" s="4"/>
      <c r="H73" s="4"/>
    </row>
    <row r="74" spans="1:8" ht="12.75" customHeight="1">
      <c r="A74" s="1"/>
      <c r="B74" s="4"/>
      <c r="C74" s="48"/>
      <c r="D74" s="4"/>
      <c r="E74" s="4"/>
      <c r="F74" s="4"/>
      <c r="G74" s="4"/>
      <c r="H74" s="4"/>
    </row>
    <row r="75" spans="1:8" ht="12.75" customHeight="1">
      <c r="A75" s="1"/>
      <c r="B75" s="4"/>
      <c r="C75" s="48"/>
      <c r="D75" s="4"/>
      <c r="E75" s="4"/>
      <c r="F75" s="4"/>
      <c r="G75" s="4"/>
      <c r="H75" s="4"/>
    </row>
    <row r="76" spans="1:8" ht="12.75" customHeight="1">
      <c r="A76" s="1"/>
      <c r="B76" s="4"/>
      <c r="C76" s="48"/>
      <c r="D76" s="4"/>
      <c r="E76" s="4"/>
      <c r="F76" s="4"/>
      <c r="G76" s="4"/>
      <c r="H76" s="4"/>
    </row>
    <row r="77" spans="1:8" ht="12.75" customHeight="1">
      <c r="A77" s="1"/>
      <c r="B77" s="4"/>
      <c r="C77" s="48"/>
      <c r="D77" s="4"/>
      <c r="E77" s="4"/>
      <c r="F77" s="4"/>
      <c r="G77" s="4"/>
      <c r="H77" s="4"/>
    </row>
    <row r="78" spans="1:8" ht="12.75" customHeight="1">
      <c r="A78" s="1"/>
      <c r="B78" s="4"/>
      <c r="C78" s="48"/>
      <c r="D78" s="4"/>
      <c r="E78" s="4"/>
      <c r="F78" s="4"/>
      <c r="G78" s="4"/>
      <c r="H78" s="4"/>
    </row>
    <row r="79" spans="1:8" ht="12.75" customHeight="1">
      <c r="A79" s="1"/>
      <c r="B79" s="4"/>
      <c r="C79" s="48"/>
      <c r="D79" s="4"/>
      <c r="E79" s="4"/>
      <c r="F79" s="4"/>
      <c r="G79" s="4"/>
      <c r="H79" s="4"/>
    </row>
    <row r="80" spans="1:8" ht="12.75" customHeight="1">
      <c r="A80" s="1"/>
      <c r="B80" s="4"/>
      <c r="C80" s="48"/>
      <c r="D80" s="4"/>
      <c r="E80" s="4"/>
      <c r="F80" s="4"/>
      <c r="G80" s="4"/>
      <c r="H80" s="4"/>
    </row>
    <row r="81" spans="1:8" ht="12.75" customHeight="1">
      <c r="A81" s="1"/>
      <c r="B81" s="4"/>
      <c r="C81" s="48"/>
      <c r="D81" s="4"/>
      <c r="E81" s="4"/>
      <c r="F81" s="4"/>
      <c r="G81" s="4"/>
      <c r="H81" s="4"/>
    </row>
    <row r="82" spans="1:8" ht="12.75" customHeight="1">
      <c r="A82" s="1"/>
      <c r="B82" s="4"/>
      <c r="C82" s="48"/>
      <c r="D82" s="4"/>
      <c r="E82" s="4"/>
      <c r="F82" s="4"/>
      <c r="G82" s="4"/>
      <c r="H82" s="4"/>
    </row>
    <row r="83" spans="1:8" ht="12.75" customHeight="1">
      <c r="A83" s="1"/>
      <c r="B83" s="4"/>
      <c r="C83" s="48"/>
      <c r="D83" s="4"/>
      <c r="E83" s="4"/>
      <c r="F83" s="4"/>
      <c r="G83" s="4"/>
      <c r="H83" s="4"/>
    </row>
    <row r="84" spans="1:8" ht="12.75" customHeight="1">
      <c r="A84" s="1"/>
      <c r="B84" s="4"/>
      <c r="C84" s="48"/>
      <c r="D84" s="4"/>
      <c r="E84" s="4"/>
      <c r="F84" s="4"/>
      <c r="G84" s="4"/>
      <c r="H84" s="4"/>
    </row>
    <row r="85" spans="1:8" ht="12.75" customHeight="1">
      <c r="A85" s="1"/>
      <c r="B85" s="4"/>
      <c r="C85" s="48"/>
      <c r="D85" s="4"/>
      <c r="E85" s="4"/>
      <c r="F85" s="4"/>
      <c r="G85" s="4"/>
      <c r="H85" s="4"/>
    </row>
    <row r="86" spans="1:8" ht="12.75" customHeight="1">
      <c r="A86" s="1"/>
      <c r="B86" s="4"/>
      <c r="C86" s="48"/>
      <c r="D86" s="4"/>
      <c r="E86" s="4"/>
      <c r="F86" s="4"/>
      <c r="G86" s="4"/>
      <c r="H86" s="4"/>
    </row>
    <row r="87" spans="1:8" ht="12.75" customHeight="1">
      <c r="A87" s="1"/>
      <c r="B87" s="4"/>
      <c r="C87" s="48"/>
      <c r="D87" s="4"/>
      <c r="E87" s="4"/>
      <c r="F87" s="4"/>
      <c r="G87" s="4"/>
      <c r="H87" s="4"/>
    </row>
    <row r="88" spans="1:8" ht="10">
      <c r="A88" s="1"/>
      <c r="B88" s="2"/>
      <c r="C88" s="39"/>
      <c r="D88" s="2"/>
      <c r="E88" s="2"/>
      <c r="F88" s="2"/>
      <c r="G88" s="2"/>
      <c r="H88" s="2"/>
    </row>
    <row r="89" spans="1:8" ht="10">
      <c r="A89" s="1"/>
      <c r="B89" s="2"/>
      <c r="C89" s="39"/>
      <c r="D89" s="2"/>
      <c r="E89" s="2"/>
      <c r="F89" s="2"/>
      <c r="G89" s="2"/>
      <c r="H89" s="2"/>
    </row>
    <row r="90" spans="1:8" ht="10">
      <c r="A90" s="1"/>
      <c r="B90" s="2"/>
      <c r="C90" s="39"/>
      <c r="D90" s="2"/>
      <c r="E90" s="2"/>
      <c r="F90" s="2"/>
      <c r="G90" s="2"/>
      <c r="H90" s="2"/>
    </row>
    <row r="91" spans="1:8" ht="10">
      <c r="A91" s="1"/>
      <c r="B91" s="2"/>
      <c r="C91" s="39"/>
      <c r="D91" s="2"/>
      <c r="E91" s="2"/>
      <c r="F91" s="2"/>
      <c r="G91" s="2"/>
      <c r="H91" s="2"/>
    </row>
    <row r="92" spans="1:8" ht="10">
      <c r="A92" s="1"/>
      <c r="B92" s="2"/>
      <c r="C92" s="39"/>
      <c r="D92" s="2"/>
      <c r="E92" s="2"/>
      <c r="F92" s="2"/>
      <c r="G92" s="2"/>
      <c r="H92" s="2"/>
    </row>
    <row r="93" spans="1:8" ht="10">
      <c r="A93" s="1"/>
      <c r="B93" s="2"/>
      <c r="C93" s="39"/>
      <c r="D93" s="2"/>
      <c r="E93" s="2"/>
      <c r="F93" s="2"/>
      <c r="G93" s="2"/>
      <c r="H93" s="2"/>
    </row>
    <row r="94" spans="1:8" ht="10">
      <c r="A94" s="1"/>
      <c r="B94" s="2"/>
      <c r="C94" s="39"/>
      <c r="D94" s="2"/>
      <c r="E94" s="2"/>
      <c r="F94" s="2"/>
      <c r="G94" s="2"/>
      <c r="H94" s="2"/>
    </row>
  </sheetData>
  <phoneticPr fontId="4" type="noConversion"/>
  <pageMargins left="0.78740157499999996" right="0.78740157499999996" top="0.984251969" bottom="0.984251969" header="0.4921259845" footer="0.492125984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A5" sqref="A5"/>
    </sheetView>
  </sheetViews>
  <sheetFormatPr baseColWidth="10" defaultColWidth="11.5" defaultRowHeight="12" x14ac:dyDescent="0"/>
  <cols>
    <col min="1" max="8" width="10.83203125" customWidth="1"/>
    <col min="9" max="11" width="5.5" style="1" customWidth="1"/>
    <col min="12" max="16384" width="11.5" style="1"/>
  </cols>
  <sheetData>
    <row r="1" spans="1:10" s="5" customFormat="1" ht="12.75" customHeight="1">
      <c r="A1" s="7" t="s">
        <v>62</v>
      </c>
      <c r="B1" s="6"/>
      <c r="C1" s="36"/>
      <c r="D1" s="6"/>
      <c r="E1" s="6"/>
      <c r="H1" s="8" t="s">
        <v>94</v>
      </c>
    </row>
    <row r="2" spans="1:10" s="5" customFormat="1" ht="12.75" customHeight="1">
      <c r="A2" s="37">
        <v>2009</v>
      </c>
      <c r="B2" s="6"/>
      <c r="C2" s="36"/>
      <c r="D2" s="6"/>
      <c r="E2" s="6"/>
      <c r="H2" s="6"/>
    </row>
    <row r="3" spans="1:10" s="5" customFormat="1" ht="3.75" customHeight="1">
      <c r="A3" s="12"/>
      <c r="B3" s="13"/>
      <c r="C3" s="38"/>
      <c r="D3" s="13"/>
      <c r="E3" s="13"/>
      <c r="F3" s="13"/>
      <c r="G3" s="13"/>
      <c r="H3" s="13"/>
    </row>
    <row r="4" spans="1:10" ht="3.75" customHeight="1">
      <c r="A4" s="2"/>
      <c r="B4" s="22"/>
      <c r="C4" s="39"/>
      <c r="D4" s="22"/>
      <c r="E4" s="22"/>
      <c r="F4" s="22"/>
      <c r="G4" s="2"/>
      <c r="H4" s="2"/>
    </row>
    <row r="5" spans="1:10" ht="12.75" customHeight="1">
      <c r="A5" s="1" t="s">
        <v>70</v>
      </c>
      <c r="B5" s="23" t="s">
        <v>31</v>
      </c>
      <c r="C5" s="39"/>
      <c r="D5" s="23" t="s">
        <v>32</v>
      </c>
      <c r="E5" s="23" t="s">
        <v>33</v>
      </c>
      <c r="F5" s="23" t="s">
        <v>34</v>
      </c>
      <c r="G5" s="2"/>
      <c r="H5" s="2"/>
    </row>
    <row r="6" spans="1:10" ht="3.75" customHeight="1">
      <c r="A6" s="1"/>
      <c r="B6" s="24"/>
      <c r="C6" s="40"/>
      <c r="D6" s="23"/>
      <c r="E6" s="18"/>
      <c r="F6" s="24"/>
      <c r="G6" s="14"/>
      <c r="H6" s="14"/>
    </row>
    <row r="7" spans="1:10" ht="12.75" customHeight="1">
      <c r="A7" s="1"/>
      <c r="B7" s="18" t="s">
        <v>84</v>
      </c>
      <c r="C7" s="41" t="s">
        <v>30</v>
      </c>
      <c r="D7" s="18"/>
      <c r="E7" s="18"/>
      <c r="F7" s="18" t="s">
        <v>86</v>
      </c>
      <c r="G7" s="18" t="s">
        <v>4</v>
      </c>
      <c r="H7" s="2" t="s">
        <v>5</v>
      </c>
    </row>
    <row r="8" spans="1:10" ht="12.75" customHeight="1">
      <c r="A8" s="1"/>
      <c r="B8" s="18" t="s">
        <v>85</v>
      </c>
      <c r="C8" s="41" t="s">
        <v>2</v>
      </c>
      <c r="D8" s="18"/>
      <c r="E8" s="18"/>
      <c r="F8" s="18" t="s">
        <v>87</v>
      </c>
      <c r="G8" s="18"/>
      <c r="H8" s="2"/>
    </row>
    <row r="9" spans="1:10" ht="12.75" customHeight="1">
      <c r="A9" s="1"/>
      <c r="B9" s="18"/>
      <c r="C9" s="41" t="s">
        <v>95</v>
      </c>
      <c r="D9" s="18"/>
      <c r="E9" s="18"/>
      <c r="F9" s="18" t="s">
        <v>85</v>
      </c>
      <c r="G9" s="18"/>
      <c r="H9" s="2"/>
    </row>
    <row r="10" spans="1:10" ht="3.75" customHeight="1">
      <c r="A10" s="15"/>
      <c r="B10" s="20"/>
      <c r="C10" s="42"/>
      <c r="D10" s="21"/>
      <c r="E10" s="21"/>
      <c r="F10" s="21"/>
      <c r="G10" s="21"/>
      <c r="H10" s="16"/>
    </row>
    <row r="11" spans="1:10" ht="3.75" customHeight="1">
      <c r="A11" s="1"/>
      <c r="B11" s="2"/>
      <c r="C11" s="39"/>
      <c r="D11" s="3"/>
      <c r="E11" s="3"/>
      <c r="F11" s="3"/>
      <c r="G11" s="3"/>
      <c r="H11" s="3"/>
    </row>
    <row r="12" spans="1:10" ht="12.75" customHeight="1">
      <c r="A12" s="9" t="s">
        <v>27</v>
      </c>
      <c r="B12" s="26">
        <v>15912</v>
      </c>
      <c r="C12" s="26">
        <v>3568</v>
      </c>
      <c r="D12" s="26">
        <v>4030</v>
      </c>
      <c r="E12" s="26">
        <v>1731</v>
      </c>
      <c r="F12" s="25">
        <v>204.03479054761902</v>
      </c>
      <c r="G12" s="26">
        <v>51.67547799817148</v>
      </c>
      <c r="H12" s="26">
        <v>22.196092410628992</v>
      </c>
      <c r="I12" s="29"/>
      <c r="J12" s="29"/>
    </row>
    <row r="13" spans="1:10" ht="12.75" customHeight="1">
      <c r="A13" s="10"/>
      <c r="B13" s="27"/>
      <c r="C13" s="27"/>
      <c r="D13" s="27"/>
      <c r="E13" s="27"/>
      <c r="F13" s="49"/>
      <c r="G13" s="50"/>
      <c r="H13" s="50"/>
      <c r="I13" s="29"/>
      <c r="J13" s="29"/>
    </row>
    <row r="14" spans="1:10" ht="12.75" customHeight="1">
      <c r="A14" s="9" t="s">
        <v>36</v>
      </c>
      <c r="B14" s="26">
        <v>3642</v>
      </c>
      <c r="C14" s="26">
        <v>565</v>
      </c>
      <c r="D14" s="26">
        <v>737</v>
      </c>
      <c r="E14" s="26">
        <v>533</v>
      </c>
      <c r="F14" s="25">
        <v>248.88116232013004</v>
      </c>
      <c r="G14" s="26">
        <v>50.363925488724838</v>
      </c>
      <c r="H14" s="26">
        <v>36.423300251682953</v>
      </c>
      <c r="I14" s="29"/>
      <c r="J14" s="29"/>
    </row>
    <row r="15" spans="1:10" ht="12.75" customHeight="1">
      <c r="A15" s="1" t="s">
        <v>39</v>
      </c>
      <c r="B15" s="27">
        <v>1671</v>
      </c>
      <c r="C15" s="27">
        <v>294</v>
      </c>
      <c r="D15" s="27">
        <v>347</v>
      </c>
      <c r="E15" s="27">
        <v>247</v>
      </c>
      <c r="F15" s="4">
        <v>237.1457360600599</v>
      </c>
      <c r="G15" s="27">
        <v>49.245703418815552</v>
      </c>
      <c r="H15" s="27">
        <v>35.053858053162649</v>
      </c>
      <c r="I15" s="29"/>
      <c r="J15" s="29"/>
    </row>
    <row r="16" spans="1:10" ht="12.75" customHeight="1">
      <c r="A16" s="1" t="s">
        <v>38</v>
      </c>
      <c r="B16" s="27">
        <v>464</v>
      </c>
      <c r="C16" s="27">
        <v>125</v>
      </c>
      <c r="D16" s="27">
        <v>127</v>
      </c>
      <c r="E16" s="27">
        <v>113</v>
      </c>
      <c r="F16" s="4">
        <v>152.17555286624622</v>
      </c>
      <c r="G16" s="27">
        <v>41.651498306063083</v>
      </c>
      <c r="H16" s="27">
        <v>37.059994555788407</v>
      </c>
      <c r="I16" s="29"/>
      <c r="J16" s="29"/>
    </row>
    <row r="17" spans="1:10" ht="12.75" customHeight="1">
      <c r="A17" s="1" t="s">
        <v>37</v>
      </c>
      <c r="B17" s="27">
        <v>1507</v>
      </c>
      <c r="C17" s="27">
        <v>146</v>
      </c>
      <c r="D17" s="27">
        <v>263</v>
      </c>
      <c r="E17" s="27">
        <v>173</v>
      </c>
      <c r="F17" s="4">
        <v>332.07876458766702</v>
      </c>
      <c r="G17" s="27">
        <v>57.954024609526499</v>
      </c>
      <c r="H17" s="27">
        <v>38.121848887635302</v>
      </c>
      <c r="I17" s="29"/>
      <c r="J17" s="29"/>
    </row>
    <row r="18" spans="1:10" ht="12.75" customHeight="1">
      <c r="A18" s="1"/>
      <c r="B18" s="27"/>
      <c r="C18" s="27"/>
      <c r="D18" s="27"/>
      <c r="E18" s="27"/>
      <c r="F18" s="4"/>
      <c r="G18" s="27"/>
      <c r="H18" s="27"/>
      <c r="I18" s="29"/>
      <c r="J18" s="29"/>
    </row>
    <row r="19" spans="1:10" ht="12.75" customHeight="1">
      <c r="A19" s="9" t="s">
        <v>6</v>
      </c>
      <c r="B19" s="26">
        <v>3248</v>
      </c>
      <c r="C19" s="26">
        <v>819</v>
      </c>
      <c r="D19" s="26">
        <v>848</v>
      </c>
      <c r="E19" s="26">
        <v>350</v>
      </c>
      <c r="F19" s="25">
        <v>186.02903610841918</v>
      </c>
      <c r="G19" s="26">
        <v>48.569157210572499</v>
      </c>
      <c r="H19" s="26">
        <v>20.046232339269309</v>
      </c>
      <c r="I19" s="29"/>
      <c r="J19" s="29"/>
    </row>
    <row r="20" spans="1:10" ht="12.75" customHeight="1">
      <c r="A20" s="1" t="s">
        <v>7</v>
      </c>
      <c r="B20" s="27">
        <v>2017</v>
      </c>
      <c r="C20" s="27">
        <v>486</v>
      </c>
      <c r="D20" s="27">
        <v>531</v>
      </c>
      <c r="E20" s="27">
        <v>174</v>
      </c>
      <c r="F20" s="4">
        <v>205.97753547929858</v>
      </c>
      <c r="G20" s="27">
        <v>54.226113703275928</v>
      </c>
      <c r="H20" s="27">
        <v>17.769009010113017</v>
      </c>
      <c r="I20" s="29"/>
      <c r="J20" s="29"/>
    </row>
    <row r="21" spans="1:10" ht="12.75" customHeight="1">
      <c r="A21" s="1" t="s">
        <v>40</v>
      </c>
      <c r="B21" s="27">
        <v>393</v>
      </c>
      <c r="C21" s="27">
        <v>99</v>
      </c>
      <c r="D21" s="27">
        <v>103</v>
      </c>
      <c r="E21" s="27">
        <v>70</v>
      </c>
      <c r="F21" s="4">
        <v>143.51550916965505</v>
      </c>
      <c r="G21" s="27">
        <v>37.613479502479571</v>
      </c>
      <c r="H21" s="27">
        <v>25.562558885180287</v>
      </c>
      <c r="I21" s="29"/>
      <c r="J21" s="29"/>
    </row>
    <row r="22" spans="1:10" ht="12.75" customHeight="1">
      <c r="A22" s="1" t="s">
        <v>9</v>
      </c>
      <c r="B22" s="27">
        <v>411</v>
      </c>
      <c r="C22" s="27">
        <v>127</v>
      </c>
      <c r="D22" s="27">
        <v>110</v>
      </c>
      <c r="E22" s="27">
        <v>27</v>
      </c>
      <c r="F22" s="4">
        <v>163.06353129748581</v>
      </c>
      <c r="G22" s="27">
        <v>43.642307646529048</v>
      </c>
      <c r="H22" s="27">
        <v>10.712202785966221</v>
      </c>
      <c r="I22" s="29"/>
      <c r="J22" s="29"/>
    </row>
    <row r="23" spans="1:10" ht="12.75" customHeight="1">
      <c r="A23" s="1" t="s">
        <v>41</v>
      </c>
      <c r="B23" s="27">
        <v>325</v>
      </c>
      <c r="C23" s="27">
        <v>72</v>
      </c>
      <c r="D23" s="27">
        <v>86</v>
      </c>
      <c r="E23" s="27">
        <v>59</v>
      </c>
      <c r="F23" s="4">
        <v>188.62996604660611</v>
      </c>
      <c r="G23" s="27">
        <v>49.91439101540962</v>
      </c>
      <c r="H23" s="27">
        <v>34.24359383615311</v>
      </c>
      <c r="I23" s="29"/>
      <c r="J23" s="29"/>
    </row>
    <row r="24" spans="1:10" ht="12.75" customHeight="1">
      <c r="A24" s="11" t="s">
        <v>8</v>
      </c>
      <c r="B24" s="27">
        <v>102</v>
      </c>
      <c r="C24" s="27">
        <v>35</v>
      </c>
      <c r="D24" s="27">
        <v>18</v>
      </c>
      <c r="E24" s="27">
        <v>20</v>
      </c>
      <c r="F24" s="4">
        <v>148.79866956483684</v>
      </c>
      <c r="G24" s="27">
        <v>26.25858874673591</v>
      </c>
      <c r="H24" s="27">
        <v>29.176209718595459</v>
      </c>
      <c r="I24" s="29"/>
      <c r="J24" s="29"/>
    </row>
    <row r="25" spans="1:10" ht="12.75" customHeight="1">
      <c r="A25" s="1"/>
      <c r="B25" s="27"/>
      <c r="C25" s="27"/>
      <c r="D25" s="27"/>
      <c r="E25" s="27"/>
      <c r="F25" s="4"/>
      <c r="G25" s="27"/>
      <c r="H25" s="27"/>
      <c r="I25" s="29"/>
      <c r="J25" s="29"/>
    </row>
    <row r="26" spans="1:10" ht="12.75" customHeight="1">
      <c r="A26" s="9" t="s">
        <v>10</v>
      </c>
      <c r="B26" s="26">
        <v>2248</v>
      </c>
      <c r="C26" s="26">
        <v>444</v>
      </c>
      <c r="D26" s="26">
        <v>562</v>
      </c>
      <c r="E26" s="26">
        <v>229</v>
      </c>
      <c r="F26" s="25">
        <v>212.12750297242721</v>
      </c>
      <c r="G26" s="26">
        <v>53.031875743106802</v>
      </c>
      <c r="H26" s="26">
        <v>21.609073923792629</v>
      </c>
      <c r="I26" s="29"/>
      <c r="J26" s="29"/>
    </row>
    <row r="27" spans="1:10" ht="12.75" customHeight="1">
      <c r="A27" s="1" t="s">
        <v>13</v>
      </c>
      <c r="B27" s="27">
        <v>741</v>
      </c>
      <c r="C27" s="27">
        <v>94</v>
      </c>
      <c r="D27" s="27">
        <v>154</v>
      </c>
      <c r="E27" s="27">
        <v>72</v>
      </c>
      <c r="F27" s="4">
        <v>385.69443215473581</v>
      </c>
      <c r="G27" s="27">
        <v>80.15781720894644</v>
      </c>
      <c r="H27" s="27">
        <v>37.476382071715221</v>
      </c>
      <c r="I27" s="29"/>
      <c r="J27" s="29"/>
    </row>
    <row r="28" spans="1:10" ht="12.75" customHeight="1">
      <c r="A28" s="1" t="s">
        <v>12</v>
      </c>
      <c r="B28" s="27">
        <v>587</v>
      </c>
      <c r="C28" s="27">
        <v>127</v>
      </c>
      <c r="D28" s="27">
        <v>138</v>
      </c>
      <c r="E28" s="27">
        <v>42</v>
      </c>
      <c r="F28" s="4">
        <v>216.52047538601138</v>
      </c>
      <c r="G28" s="27">
        <v>50.902598983423459</v>
      </c>
      <c r="H28" s="27">
        <v>15.492095342781052</v>
      </c>
      <c r="I28" s="29"/>
      <c r="J28" s="29"/>
    </row>
    <row r="29" spans="1:10" ht="12.75" customHeight="1">
      <c r="A29" s="1" t="s">
        <v>11</v>
      </c>
      <c r="B29" s="27">
        <v>920</v>
      </c>
      <c r="C29" s="27">
        <v>223</v>
      </c>
      <c r="D29" s="27">
        <v>270</v>
      </c>
      <c r="E29" s="27">
        <v>115</v>
      </c>
      <c r="F29" s="4">
        <v>154.22966473488424</v>
      </c>
      <c r="G29" s="27">
        <v>45.26305378088994</v>
      </c>
      <c r="H29" s="27">
        <v>19.27870809186053</v>
      </c>
      <c r="I29" s="29"/>
      <c r="J29" s="29"/>
    </row>
    <row r="30" spans="1:10" ht="12.75" customHeight="1">
      <c r="A30" s="1"/>
      <c r="B30" s="27"/>
      <c r="C30" s="27"/>
      <c r="D30" s="27"/>
      <c r="E30" s="27"/>
      <c r="F30" s="4"/>
      <c r="G30" s="27"/>
      <c r="H30" s="27"/>
      <c r="I30" s="29"/>
      <c r="J30" s="29"/>
    </row>
    <row r="31" spans="1:10" ht="12.75" customHeight="1">
      <c r="A31" s="9" t="s">
        <v>14</v>
      </c>
      <c r="B31" s="26">
        <v>3283</v>
      </c>
      <c r="C31" s="26">
        <v>732</v>
      </c>
      <c r="D31" s="26">
        <v>763</v>
      </c>
      <c r="E31" s="26">
        <v>226</v>
      </c>
      <c r="F31" s="25">
        <v>240.1577740746647</v>
      </c>
      <c r="G31" s="26">
        <v>55.814919774282416</v>
      </c>
      <c r="H31" s="26">
        <v>16.532335345986667</v>
      </c>
      <c r="I31" s="29"/>
      <c r="J31" s="29"/>
    </row>
    <row r="32" spans="1:10" ht="12.75" customHeight="1">
      <c r="A32" s="1"/>
      <c r="B32" s="27"/>
      <c r="C32" s="27"/>
      <c r="D32" s="27"/>
      <c r="E32" s="27"/>
      <c r="F32" s="4"/>
      <c r="G32" s="27"/>
      <c r="H32" s="27"/>
      <c r="I32" s="29"/>
      <c r="J32" s="29"/>
    </row>
    <row r="33" spans="1:10" ht="12.75" customHeight="1">
      <c r="A33" s="9" t="s">
        <v>15</v>
      </c>
      <c r="B33" s="26">
        <v>1739</v>
      </c>
      <c r="C33" s="26">
        <v>537</v>
      </c>
      <c r="D33" s="26">
        <v>549</v>
      </c>
      <c r="E33" s="26">
        <v>139</v>
      </c>
      <c r="F33" s="25">
        <v>158.8912878417556</v>
      </c>
      <c r="G33" s="26">
        <v>50.161769422152865</v>
      </c>
      <c r="H33" s="26">
        <v>12.700338706155279</v>
      </c>
      <c r="I33" s="29"/>
      <c r="J33" s="29"/>
    </row>
    <row r="34" spans="1:10" ht="12.75" customHeight="1">
      <c r="A34" s="1" t="s">
        <v>16</v>
      </c>
      <c r="B34" s="27">
        <v>58</v>
      </c>
      <c r="C34" s="27">
        <v>21</v>
      </c>
      <c r="D34" s="27">
        <v>13</v>
      </c>
      <c r="E34" s="27">
        <v>2</v>
      </c>
      <c r="F34" s="4">
        <v>151.64588072267105</v>
      </c>
      <c r="G34" s="27">
        <v>33.989593955081446</v>
      </c>
      <c r="H34" s="27">
        <v>5.2291683007817609</v>
      </c>
      <c r="I34" s="29"/>
      <c r="J34" s="29"/>
    </row>
    <row r="35" spans="1:10" ht="12.75" customHeight="1">
      <c r="A35" s="1" t="s">
        <v>18</v>
      </c>
      <c r="B35" s="27">
        <v>142</v>
      </c>
      <c r="C35" s="27">
        <v>45</v>
      </c>
      <c r="D35" s="27">
        <v>30</v>
      </c>
      <c r="E35" s="27">
        <v>13</v>
      </c>
      <c r="F35" s="4">
        <v>187.47854558897311</v>
      </c>
      <c r="G35" s="27">
        <v>39.608143434290092</v>
      </c>
      <c r="H35" s="27">
        <v>17.163528821525706</v>
      </c>
      <c r="I35" s="29"/>
      <c r="J35" s="29"/>
    </row>
    <row r="36" spans="1:10" ht="12.75" customHeight="1">
      <c r="A36" s="1" t="s">
        <v>57</v>
      </c>
      <c r="B36" s="27">
        <v>79</v>
      </c>
      <c r="C36" s="27">
        <v>28</v>
      </c>
      <c r="D36" s="27">
        <v>95</v>
      </c>
      <c r="E36" s="27">
        <v>6</v>
      </c>
      <c r="F36" s="4">
        <v>149.78290958041825</v>
      </c>
      <c r="G36" s="27">
        <v>180.11868873594599</v>
      </c>
      <c r="H36" s="27">
        <v>11.375917183322905</v>
      </c>
      <c r="I36" s="29"/>
      <c r="J36" s="29"/>
    </row>
    <row r="37" spans="1:10" ht="12.75" customHeight="1">
      <c r="A37" s="1" t="s">
        <v>58</v>
      </c>
      <c r="B37" s="27">
        <v>16</v>
      </c>
      <c r="C37" s="27">
        <v>7</v>
      </c>
      <c r="D37" s="27">
        <v>6</v>
      </c>
      <c r="E37" s="27">
        <v>1</v>
      </c>
      <c r="F37" s="4">
        <v>104.91803278688525</v>
      </c>
      <c r="G37" s="27">
        <v>39.344262295081968</v>
      </c>
      <c r="H37" s="27">
        <v>6.557377049180328</v>
      </c>
      <c r="I37" s="29"/>
      <c r="J37" s="29"/>
    </row>
    <row r="38" spans="1:10" ht="12.75" customHeight="1">
      <c r="A38" s="1" t="s">
        <v>59</v>
      </c>
      <c r="B38" s="27">
        <v>788</v>
      </c>
      <c r="C38" s="27">
        <v>217</v>
      </c>
      <c r="D38" s="27">
        <v>229</v>
      </c>
      <c r="E38" s="27">
        <v>51</v>
      </c>
      <c r="F38" s="4">
        <v>166.2471808655402</v>
      </c>
      <c r="G38" s="27">
        <v>48.312949769300388</v>
      </c>
      <c r="H38" s="27">
        <v>10.759652568708821</v>
      </c>
      <c r="I38" s="29"/>
      <c r="J38" s="29"/>
    </row>
    <row r="39" spans="1:10" ht="12.75" customHeight="1">
      <c r="A39" s="1" t="s">
        <v>17</v>
      </c>
      <c r="B39" s="27">
        <v>321</v>
      </c>
      <c r="C39" s="27">
        <v>111</v>
      </c>
      <c r="D39" s="27">
        <v>88</v>
      </c>
      <c r="E39" s="27">
        <v>41</v>
      </c>
      <c r="F39" s="4">
        <v>164.95629429025112</v>
      </c>
      <c r="G39" s="27">
        <v>45.221663232218383</v>
      </c>
      <c r="H39" s="27">
        <v>21.069184005919926</v>
      </c>
      <c r="I39" s="29"/>
      <c r="J39" s="29"/>
    </row>
    <row r="40" spans="1:10" ht="12.75" customHeight="1">
      <c r="A40" s="1" t="s">
        <v>19</v>
      </c>
      <c r="B40" s="27">
        <v>335</v>
      </c>
      <c r="C40" s="27">
        <v>108</v>
      </c>
      <c r="D40" s="27">
        <v>88</v>
      </c>
      <c r="E40" s="27">
        <v>25</v>
      </c>
      <c r="F40" s="4">
        <v>137.35869480538119</v>
      </c>
      <c r="G40" s="27">
        <v>36.082284008577744</v>
      </c>
      <c r="H40" s="27">
        <v>10.250648866073222</v>
      </c>
      <c r="I40" s="29"/>
      <c r="J40" s="29"/>
    </row>
    <row r="41" spans="1:10" ht="12.75" customHeight="1">
      <c r="A41" s="1"/>
      <c r="B41" s="27"/>
      <c r="C41" s="27"/>
      <c r="D41" s="27"/>
      <c r="E41" s="27"/>
      <c r="F41" s="4"/>
      <c r="G41" s="27"/>
      <c r="H41" s="27"/>
      <c r="I41" s="29"/>
      <c r="J41" s="29"/>
    </row>
    <row r="42" spans="1:10" ht="12.75" customHeight="1">
      <c r="A42" s="9" t="s">
        <v>20</v>
      </c>
      <c r="B42" s="26">
        <v>1109</v>
      </c>
      <c r="C42" s="26">
        <v>350</v>
      </c>
      <c r="D42" s="26">
        <v>365</v>
      </c>
      <c r="E42" s="26">
        <v>68</v>
      </c>
      <c r="F42" s="25">
        <v>150.77378629821123</v>
      </c>
      <c r="G42" s="26">
        <v>49.623473398419392</v>
      </c>
      <c r="H42" s="26">
        <v>9.2449210714863526</v>
      </c>
      <c r="I42" s="29"/>
      <c r="J42" s="29"/>
    </row>
    <row r="43" spans="1:10" ht="12.75" customHeight="1">
      <c r="A43" s="1" t="s">
        <v>21</v>
      </c>
      <c r="B43" s="27">
        <v>563</v>
      </c>
      <c r="C43" s="27">
        <v>175</v>
      </c>
      <c r="D43" s="27">
        <v>191</v>
      </c>
      <c r="E43" s="27">
        <v>34</v>
      </c>
      <c r="F43" s="4">
        <v>151.8690958528677</v>
      </c>
      <c r="G43" s="27">
        <v>51.522197704969329</v>
      </c>
      <c r="H43" s="27">
        <v>9.1714906909369489</v>
      </c>
      <c r="I43" s="29"/>
      <c r="J43" s="29"/>
    </row>
    <row r="44" spans="1:10" ht="12.75" customHeight="1">
      <c r="A44" s="1" t="s">
        <v>25</v>
      </c>
      <c r="B44" s="27">
        <v>35</v>
      </c>
      <c r="C44" s="27">
        <v>17</v>
      </c>
      <c r="D44" s="27">
        <v>12</v>
      </c>
      <c r="E44" s="27">
        <v>3</v>
      </c>
      <c r="F44" s="4">
        <v>100.78322967058281</v>
      </c>
      <c r="G44" s="27">
        <v>34.554250172771248</v>
      </c>
      <c r="H44" s="27">
        <v>8.6385625431928119</v>
      </c>
      <c r="I44" s="29"/>
      <c r="J44" s="29"/>
    </row>
    <row r="45" spans="1:10" ht="12.75" customHeight="1">
      <c r="A45" s="1" t="s">
        <v>24</v>
      </c>
      <c r="B45" s="27">
        <v>191</v>
      </c>
      <c r="C45" s="27">
        <v>67</v>
      </c>
      <c r="D45" s="27">
        <v>70</v>
      </c>
      <c r="E45" s="27">
        <v>12</v>
      </c>
      <c r="F45" s="4">
        <v>132.60849944110029</v>
      </c>
      <c r="G45" s="27">
        <v>48.599973617157183</v>
      </c>
      <c r="H45" s="27">
        <v>8.3314240486555171</v>
      </c>
      <c r="I45" s="29"/>
      <c r="J45" s="29"/>
    </row>
    <row r="46" spans="1:10" ht="12.75" customHeight="1">
      <c r="A46" s="1" t="s">
        <v>23</v>
      </c>
      <c r="B46" s="27">
        <v>40</v>
      </c>
      <c r="C46" s="27">
        <v>19</v>
      </c>
      <c r="D46" s="27">
        <v>14</v>
      </c>
      <c r="E46" s="27">
        <v>3</v>
      </c>
      <c r="F46" s="4">
        <v>115.51679325381927</v>
      </c>
      <c r="G46" s="27">
        <v>40.430877638836748</v>
      </c>
      <c r="H46" s="27">
        <v>8.6637594940364462</v>
      </c>
      <c r="I46" s="29"/>
      <c r="J46" s="29"/>
    </row>
    <row r="47" spans="1:10" ht="12.75" customHeight="1">
      <c r="A47" s="1" t="s">
        <v>22</v>
      </c>
      <c r="B47" s="27">
        <v>50</v>
      </c>
      <c r="C47" s="27">
        <v>13</v>
      </c>
      <c r="D47" s="27">
        <v>19</v>
      </c>
      <c r="E47" s="27">
        <v>2</v>
      </c>
      <c r="F47" s="4">
        <v>124.18966245249746</v>
      </c>
      <c r="G47" s="27">
        <v>47.192071731949035</v>
      </c>
      <c r="H47" s="27">
        <v>4.9675864980998981</v>
      </c>
      <c r="I47" s="29"/>
      <c r="J47" s="29"/>
    </row>
    <row r="48" spans="1:10" ht="12.75" customHeight="1">
      <c r="A48" s="1" t="s">
        <v>26</v>
      </c>
      <c r="B48" s="27">
        <v>230</v>
      </c>
      <c r="C48" s="27">
        <v>59</v>
      </c>
      <c r="D48" s="27">
        <v>59</v>
      </c>
      <c r="E48" s="27">
        <v>14</v>
      </c>
      <c r="F48" s="4">
        <v>206.87918255738649</v>
      </c>
      <c r="G48" s="27">
        <v>53.069007699503487</v>
      </c>
      <c r="H48" s="27">
        <v>12.592645894797439</v>
      </c>
      <c r="I48" s="29"/>
      <c r="J48" s="29"/>
    </row>
    <row r="49" spans="1:10" ht="12.75" customHeight="1">
      <c r="A49" s="1"/>
      <c r="B49" s="27"/>
      <c r="C49" s="27"/>
      <c r="D49" s="27"/>
      <c r="E49" s="27"/>
      <c r="F49" s="17"/>
      <c r="G49" s="51"/>
      <c r="H49" s="51"/>
      <c r="I49" s="29"/>
      <c r="J49" s="29"/>
    </row>
    <row r="50" spans="1:10" ht="12.75" customHeight="1">
      <c r="A50" s="9" t="s">
        <v>42</v>
      </c>
      <c r="B50" s="26">
        <v>643</v>
      </c>
      <c r="C50" s="26">
        <v>121</v>
      </c>
      <c r="D50" s="26">
        <v>206</v>
      </c>
      <c r="E50" s="26">
        <v>186</v>
      </c>
      <c r="F50" s="25">
        <v>193.32473444156813</v>
      </c>
      <c r="G50" s="26">
        <v>61.936073553597254</v>
      </c>
      <c r="H50" s="26">
        <v>55.922862528976161</v>
      </c>
      <c r="I50" s="29"/>
      <c r="J50" s="29"/>
    </row>
    <row r="51" spans="1:10" ht="3.75" customHeight="1">
      <c r="A51" s="15"/>
      <c r="B51" s="17"/>
      <c r="C51" s="45"/>
      <c r="D51" s="17"/>
      <c r="E51" s="17"/>
      <c r="F51" s="17"/>
      <c r="G51" s="17"/>
      <c r="H51" s="17"/>
    </row>
    <row r="52" spans="1:10" s="47" customFormat="1" ht="12.75" customHeight="1">
      <c r="A52" s="46" t="s">
        <v>88</v>
      </c>
      <c r="B52" s="46"/>
      <c r="C52" s="39"/>
      <c r="D52" s="46"/>
      <c r="E52" s="46"/>
      <c r="F52" s="46"/>
      <c r="G52" s="46"/>
    </row>
    <row r="53" spans="1:10" ht="12.75" customHeight="1">
      <c r="A53" s="46" t="s">
        <v>89</v>
      </c>
      <c r="B53" s="46"/>
      <c r="C53" s="39"/>
      <c r="D53" s="46"/>
      <c r="E53" s="46"/>
      <c r="F53" s="46"/>
      <c r="G53" s="46"/>
      <c r="H53" s="47"/>
    </row>
    <row r="54" spans="1:10" ht="12.75" customHeight="1">
      <c r="A54" s="2" t="s">
        <v>90</v>
      </c>
      <c r="B54" s="2"/>
      <c r="C54" s="39"/>
      <c r="D54" s="2"/>
      <c r="E54" s="2"/>
      <c r="F54" s="2"/>
      <c r="G54" s="2"/>
      <c r="H54" s="1"/>
    </row>
    <row r="55" spans="1:10" s="47" customFormat="1" ht="12.75" customHeight="1">
      <c r="A55" s="2" t="s">
        <v>91</v>
      </c>
      <c r="B55" s="2"/>
      <c r="C55" s="39"/>
      <c r="D55" s="2"/>
      <c r="E55" s="2"/>
      <c r="F55" s="2"/>
      <c r="G55" s="2"/>
      <c r="H55" s="1"/>
    </row>
    <row r="56" spans="1:10" ht="12.75" customHeight="1">
      <c r="A56" s="2" t="s">
        <v>93</v>
      </c>
      <c r="B56" s="2"/>
      <c r="C56" s="39"/>
      <c r="D56" s="2"/>
      <c r="E56" s="2"/>
      <c r="F56" s="2"/>
      <c r="G56" s="2"/>
      <c r="H56" s="1"/>
    </row>
    <row r="57" spans="1:10" ht="12.75" customHeight="1">
      <c r="A57" s="2"/>
      <c r="B57" s="4"/>
      <c r="C57" s="48"/>
      <c r="D57" s="4"/>
      <c r="E57" s="4"/>
      <c r="F57" s="4"/>
      <c r="G57" s="4"/>
      <c r="H57" s="4"/>
    </row>
    <row r="58" spans="1:10" ht="12.75" customHeight="1">
      <c r="A58" s="2" t="s">
        <v>56</v>
      </c>
      <c r="B58" s="4"/>
      <c r="C58" s="48"/>
      <c r="D58" s="4"/>
      <c r="E58" s="4"/>
      <c r="F58" s="4"/>
      <c r="G58" s="4"/>
      <c r="H58" s="4"/>
    </row>
    <row r="59" spans="1:10" ht="12.75" customHeight="1">
      <c r="A59" s="1" t="s">
        <v>63</v>
      </c>
      <c r="B59" s="4"/>
      <c r="C59" s="48"/>
      <c r="D59" s="4"/>
      <c r="E59" s="4"/>
      <c r="F59" s="4"/>
      <c r="G59" s="4"/>
      <c r="H59" s="4"/>
    </row>
    <row r="60" spans="1:10" ht="12.75" customHeight="1">
      <c r="A60" s="30" t="s">
        <v>74</v>
      </c>
      <c r="B60" s="4"/>
      <c r="C60" s="48"/>
      <c r="D60" s="4"/>
      <c r="E60" s="4"/>
      <c r="F60" s="4"/>
      <c r="G60" s="4"/>
      <c r="H60" s="4"/>
    </row>
    <row r="61" spans="1:10" ht="12.75" customHeight="1">
      <c r="A61" s="1"/>
      <c r="B61" s="4"/>
      <c r="C61" s="48"/>
      <c r="D61" s="4"/>
      <c r="E61" s="4"/>
      <c r="F61" s="4"/>
      <c r="G61" s="4"/>
      <c r="H61" s="4"/>
    </row>
    <row r="62" spans="1:10" ht="12.75" customHeight="1">
      <c r="A62" s="1"/>
      <c r="B62" s="4"/>
      <c r="C62" s="48"/>
      <c r="D62" s="4"/>
      <c r="E62" s="4"/>
      <c r="F62" s="4"/>
      <c r="G62" s="4"/>
      <c r="H62" s="4"/>
    </row>
    <row r="63" spans="1:10" ht="12.75" customHeight="1">
      <c r="A63" s="1"/>
      <c r="B63" s="4"/>
      <c r="C63" s="48"/>
      <c r="D63" s="4"/>
      <c r="E63" s="4"/>
      <c r="F63" s="4"/>
      <c r="G63" s="4"/>
      <c r="H63" s="4"/>
    </row>
    <row r="64" spans="1:10" ht="12.75" customHeight="1">
      <c r="A64" s="1"/>
      <c r="B64" s="4"/>
      <c r="C64" s="48"/>
      <c r="D64" s="4"/>
      <c r="E64" s="4"/>
      <c r="F64" s="4"/>
      <c r="G64" s="4"/>
      <c r="H64" s="4"/>
    </row>
    <row r="65" spans="1:8" ht="12.75" customHeight="1">
      <c r="A65" s="1"/>
      <c r="B65" s="4"/>
      <c r="C65" s="48"/>
      <c r="D65" s="4"/>
      <c r="E65" s="4"/>
      <c r="F65" s="4"/>
      <c r="G65" s="4"/>
      <c r="H65" s="4"/>
    </row>
    <row r="66" spans="1:8" ht="12.75" customHeight="1">
      <c r="A66" s="1"/>
      <c r="B66" s="4"/>
      <c r="C66" s="48"/>
      <c r="D66" s="4"/>
      <c r="E66" s="4"/>
      <c r="F66" s="4"/>
      <c r="G66" s="4"/>
      <c r="H66" s="4"/>
    </row>
    <row r="67" spans="1:8" ht="12.75" customHeight="1">
      <c r="A67" s="1"/>
      <c r="B67" s="4"/>
      <c r="C67" s="48"/>
      <c r="D67" s="4"/>
      <c r="E67" s="4"/>
      <c r="F67" s="4"/>
      <c r="G67" s="4"/>
      <c r="H67" s="4"/>
    </row>
    <row r="68" spans="1:8" ht="12.75" customHeight="1">
      <c r="A68" s="1"/>
      <c r="B68" s="4"/>
      <c r="C68" s="48"/>
      <c r="D68" s="4"/>
      <c r="E68" s="4"/>
      <c r="F68" s="4"/>
      <c r="G68" s="4"/>
      <c r="H68" s="4"/>
    </row>
    <row r="69" spans="1:8" ht="12.75" customHeight="1">
      <c r="A69" s="1"/>
      <c r="B69" s="4"/>
      <c r="C69" s="48"/>
      <c r="D69" s="4"/>
      <c r="E69" s="4"/>
      <c r="F69" s="4"/>
      <c r="G69" s="4"/>
      <c r="H69" s="4"/>
    </row>
    <row r="70" spans="1:8" ht="12.75" customHeight="1">
      <c r="A70" s="1"/>
      <c r="B70" s="4"/>
      <c r="C70" s="48"/>
      <c r="D70" s="4"/>
      <c r="E70" s="4"/>
      <c r="F70" s="4"/>
      <c r="G70" s="4"/>
      <c r="H70" s="4"/>
    </row>
    <row r="71" spans="1:8" ht="12.75" customHeight="1">
      <c r="A71" s="1"/>
      <c r="B71" s="4"/>
      <c r="C71" s="48"/>
      <c r="D71" s="4"/>
      <c r="E71" s="4"/>
      <c r="F71" s="4"/>
      <c r="G71" s="4"/>
      <c r="H71" s="4"/>
    </row>
    <row r="72" spans="1:8" ht="12.75" customHeight="1">
      <c r="A72" s="1"/>
      <c r="B72" s="4"/>
      <c r="C72" s="48"/>
      <c r="D72" s="4"/>
      <c r="E72" s="4"/>
      <c r="F72" s="4"/>
      <c r="G72" s="4"/>
      <c r="H72" s="4"/>
    </row>
    <row r="73" spans="1:8" ht="12.75" customHeight="1">
      <c r="A73" s="1"/>
      <c r="B73" s="4"/>
      <c r="C73" s="48"/>
      <c r="D73" s="4"/>
      <c r="E73" s="4"/>
      <c r="F73" s="4"/>
      <c r="G73" s="4"/>
      <c r="H73" s="4"/>
    </row>
    <row r="74" spans="1:8" ht="12.75" customHeight="1">
      <c r="A74" s="1"/>
      <c r="B74" s="4"/>
      <c r="C74" s="48"/>
      <c r="D74" s="4"/>
      <c r="E74" s="4"/>
      <c r="F74" s="4"/>
      <c r="G74" s="4"/>
      <c r="H74" s="4"/>
    </row>
    <row r="75" spans="1:8" ht="12.75" customHeight="1">
      <c r="A75" s="1"/>
      <c r="B75" s="4"/>
      <c r="C75" s="48"/>
      <c r="D75" s="4"/>
      <c r="E75" s="4"/>
      <c r="F75" s="4"/>
      <c r="G75" s="4"/>
      <c r="H75" s="4"/>
    </row>
    <row r="76" spans="1:8" ht="12.75" customHeight="1">
      <c r="A76" s="1"/>
      <c r="B76" s="4"/>
      <c r="C76" s="48"/>
      <c r="D76" s="4"/>
      <c r="E76" s="4"/>
      <c r="F76" s="4"/>
      <c r="G76" s="4"/>
      <c r="H76" s="4"/>
    </row>
    <row r="77" spans="1:8" ht="12.75" customHeight="1">
      <c r="A77" s="1"/>
      <c r="B77" s="4"/>
      <c r="C77" s="48"/>
      <c r="D77" s="4"/>
      <c r="E77" s="4"/>
      <c r="F77" s="4"/>
      <c r="G77" s="4"/>
      <c r="H77" s="4"/>
    </row>
    <row r="78" spans="1:8" ht="12.75" customHeight="1">
      <c r="A78" s="1"/>
      <c r="B78" s="4"/>
      <c r="C78" s="48"/>
      <c r="D78" s="4"/>
      <c r="E78" s="4"/>
      <c r="F78" s="4"/>
      <c r="G78" s="4"/>
      <c r="H78" s="4"/>
    </row>
    <row r="79" spans="1:8" ht="12.75" customHeight="1">
      <c r="A79" s="1"/>
      <c r="B79" s="4"/>
      <c r="C79" s="48"/>
      <c r="D79" s="4"/>
      <c r="E79" s="4"/>
      <c r="F79" s="4"/>
      <c r="G79" s="4"/>
      <c r="H79" s="4"/>
    </row>
    <row r="80" spans="1:8" ht="12.75" customHeight="1">
      <c r="A80" s="1"/>
      <c r="B80" s="4"/>
      <c r="C80" s="48"/>
      <c r="D80" s="4"/>
      <c r="E80" s="4"/>
      <c r="F80" s="4"/>
      <c r="G80" s="4"/>
      <c r="H80" s="4"/>
    </row>
    <row r="81" spans="1:8" ht="12.75" customHeight="1">
      <c r="A81" s="1"/>
      <c r="B81" s="4"/>
      <c r="C81" s="48"/>
      <c r="D81" s="4"/>
      <c r="E81" s="4"/>
      <c r="F81" s="4"/>
      <c r="G81" s="4"/>
      <c r="H81" s="4"/>
    </row>
    <row r="82" spans="1:8" ht="12.75" customHeight="1">
      <c r="A82" s="1"/>
      <c r="B82" s="4"/>
      <c r="C82" s="48"/>
      <c r="D82" s="4"/>
      <c r="E82" s="4"/>
      <c r="F82" s="4"/>
      <c r="G82" s="4"/>
      <c r="H82" s="4"/>
    </row>
    <row r="83" spans="1:8" ht="12.75" customHeight="1">
      <c r="A83" s="1"/>
      <c r="B83" s="4"/>
      <c r="C83" s="48"/>
      <c r="D83" s="4"/>
      <c r="E83" s="4"/>
      <c r="F83" s="4"/>
      <c r="G83" s="4"/>
      <c r="H83" s="4"/>
    </row>
    <row r="84" spans="1:8" ht="12.75" customHeight="1">
      <c r="A84" s="1"/>
      <c r="B84" s="4"/>
      <c r="C84" s="48"/>
      <c r="D84" s="4"/>
      <c r="E84" s="4"/>
      <c r="F84" s="4"/>
      <c r="G84" s="4"/>
      <c r="H84" s="4"/>
    </row>
    <row r="85" spans="1:8" ht="12.75" customHeight="1">
      <c r="A85" s="1"/>
      <c r="B85" s="4"/>
      <c r="C85" s="48"/>
      <c r="D85" s="4"/>
      <c r="E85" s="4"/>
      <c r="F85" s="4"/>
      <c r="G85" s="4"/>
      <c r="H85" s="4"/>
    </row>
    <row r="86" spans="1:8" ht="12.75" customHeight="1">
      <c r="A86" s="1"/>
      <c r="B86" s="4"/>
      <c r="C86" s="48"/>
      <c r="D86" s="4"/>
      <c r="E86" s="4"/>
      <c r="F86" s="4"/>
      <c r="G86" s="4"/>
      <c r="H86" s="4"/>
    </row>
    <row r="87" spans="1:8" ht="12.75" customHeight="1">
      <c r="A87" s="1"/>
      <c r="B87" s="4"/>
      <c r="C87" s="48"/>
      <c r="D87" s="4"/>
      <c r="E87" s="4"/>
      <c r="F87" s="4"/>
      <c r="G87" s="4"/>
      <c r="H87" s="4"/>
    </row>
    <row r="88" spans="1:8" ht="10">
      <c r="A88" s="1"/>
      <c r="B88" s="2"/>
      <c r="C88" s="39"/>
      <c r="D88" s="2"/>
      <c r="E88" s="2"/>
      <c r="F88" s="2"/>
      <c r="G88" s="2"/>
      <c r="H88" s="2"/>
    </row>
    <row r="89" spans="1:8" ht="10">
      <c r="A89" s="1"/>
      <c r="B89" s="2"/>
      <c r="C89" s="39"/>
      <c r="D89" s="2"/>
      <c r="E89" s="2"/>
      <c r="F89" s="2"/>
      <c r="G89" s="2"/>
      <c r="H89" s="2"/>
    </row>
    <row r="90" spans="1:8" ht="10">
      <c r="A90" s="1"/>
      <c r="B90" s="2"/>
      <c r="C90" s="39"/>
      <c r="D90" s="2"/>
      <c r="E90" s="2"/>
      <c r="F90" s="2"/>
      <c r="G90" s="2"/>
      <c r="H90" s="2"/>
    </row>
    <row r="91" spans="1:8" ht="10">
      <c r="A91" s="1"/>
      <c r="B91" s="2"/>
      <c r="C91" s="39"/>
      <c r="D91" s="2"/>
      <c r="E91" s="2"/>
      <c r="F91" s="2"/>
      <c r="G91" s="2"/>
      <c r="H91" s="2"/>
    </row>
    <row r="92" spans="1:8" ht="10">
      <c r="A92" s="1"/>
      <c r="B92" s="2"/>
      <c r="C92" s="39"/>
      <c r="D92" s="2"/>
      <c r="E92" s="2"/>
      <c r="F92" s="2"/>
      <c r="G92" s="2"/>
      <c r="H92" s="2"/>
    </row>
    <row r="93" spans="1:8" ht="10">
      <c r="A93" s="1"/>
      <c r="B93" s="2"/>
      <c r="C93" s="39"/>
      <c r="D93" s="2"/>
      <c r="E93" s="2"/>
      <c r="F93" s="2"/>
      <c r="G93" s="2"/>
      <c r="H93" s="2"/>
    </row>
    <row r="94" spans="1:8" ht="10">
      <c r="A94" s="1"/>
      <c r="B94" s="2"/>
      <c r="C94" s="39"/>
      <c r="D94" s="2"/>
      <c r="E94" s="2"/>
      <c r="F94" s="2"/>
      <c r="G94" s="2"/>
      <c r="H94" s="2"/>
    </row>
  </sheetData>
  <phoneticPr fontId="4" type="noConversion"/>
  <pageMargins left="0.78740157499999996" right="0.34" top="0.984251969" bottom="0.66" header="0.4921259845" footer="0.492125984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29</vt:i4>
      </vt:variant>
    </vt:vector>
  </HeadingPairs>
  <TitlesOfParts>
    <vt:vector size="29" baseType="lpstr">
      <vt:lpstr>ZusammenzugBlätter</vt:lpstr>
      <vt:lpstr>ZahnaerzteAmbulanterSektorNachK</vt:lpstr>
      <vt:lpstr>AerztePer100kEinwohnerNachKanto</vt:lpstr>
      <vt:lpstr>ApothekenNachKanton1990-2011.cs</vt:lpstr>
      <vt:lpstr>AerzteAmbulanterSektorNachKanto</vt:lpstr>
      <vt:lpstr>AerzteAllgemeinmedizinAmbulante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Tabelle1</vt:lpstr>
    </vt:vector>
  </TitlesOfParts>
  <Company>BFS/OFS/UST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Oliver Egger</cp:lastModifiedBy>
  <cp:lastPrinted>2012-06-21T12:40:28Z</cp:lastPrinted>
  <dcterms:created xsi:type="dcterms:W3CDTF">2000-10-30T14:38:41Z</dcterms:created>
  <dcterms:modified xsi:type="dcterms:W3CDTF">2012-09-28T14:25:41Z</dcterms:modified>
</cp:coreProperties>
</file>