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o\Documents\Sports Research\NFL\data\external\"/>
    </mc:Choice>
  </mc:AlternateContent>
  <xr:revisionPtr revIDLastSave="0" documentId="13_ncr:1_{400DEEE8-2176-4021-B15D-F42F1D572CAB}" xr6:coauthVersionLast="47" xr6:coauthVersionMax="47" xr10:uidLastSave="{00000000-0000-0000-0000-000000000000}"/>
  <bookViews>
    <workbookView xWindow="1545" yWindow="615" windowWidth="15840" windowHeight="13950" activeTab="3" xr2:uid="{D3456828-AB8A-415C-A83D-57D4898B5C22}"/>
  </bookViews>
  <sheets>
    <sheet name="Week 13" sheetId="1" r:id="rId1"/>
    <sheet name="Week 14" sheetId="2" r:id="rId2"/>
    <sheet name="Week 15" sheetId="3" r:id="rId3"/>
    <sheet name="Week 16" sheetId="4" r:id="rId4"/>
    <sheet name="Week 17" sheetId="5" r:id="rId5"/>
    <sheet name="Week 18" sheetId="6" r:id="rId6"/>
    <sheet name="Wild Card" sheetId="7" r:id="rId7"/>
    <sheet name="Divisional" sheetId="8" r:id="rId8"/>
    <sheet name="Championship" sheetId="9" r:id="rId9"/>
    <sheet name="Super Bowl" sheetId="10" r:id="rId10"/>
    <sheet name="Futur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13" i="11"/>
  <c r="I14" i="11"/>
  <c r="I15" i="11"/>
  <c r="I17" i="11"/>
  <c r="I18" i="11"/>
  <c r="I19" i="11"/>
  <c r="I2" i="11"/>
  <c r="G18" i="11"/>
  <c r="G19" i="11"/>
  <c r="H13" i="4"/>
  <c r="H14" i="4"/>
  <c r="H15" i="4"/>
  <c r="H16" i="4"/>
  <c r="H17" i="4"/>
  <c r="H18" i="4"/>
  <c r="H19" i="4"/>
  <c r="H5" i="4"/>
  <c r="H6" i="4"/>
  <c r="H7" i="4"/>
  <c r="H8" i="4"/>
  <c r="H9" i="4"/>
  <c r="H10" i="4"/>
  <c r="H11" i="4"/>
  <c r="H12" i="4"/>
  <c r="H3" i="4"/>
  <c r="H4" i="4"/>
  <c r="H2" i="4"/>
  <c r="H2" i="3"/>
  <c r="J2" i="3" s="1"/>
  <c r="H4" i="3"/>
  <c r="H5" i="3"/>
  <c r="H6" i="3"/>
  <c r="H7" i="3"/>
  <c r="J4" i="3"/>
  <c r="J5" i="3"/>
  <c r="J6" i="3"/>
  <c r="J7" i="3"/>
  <c r="H9" i="3"/>
  <c r="H10" i="3"/>
  <c r="H11" i="3"/>
  <c r="H12" i="3"/>
  <c r="H3" i="3"/>
  <c r="J9" i="3"/>
  <c r="J10" i="3"/>
  <c r="J11" i="3"/>
  <c r="J12" i="3"/>
  <c r="J3" i="3"/>
  <c r="J15" i="3"/>
  <c r="H25" i="3"/>
  <c r="H26" i="3"/>
  <c r="J25" i="3"/>
  <c r="J26" i="3"/>
  <c r="H24" i="3"/>
  <c r="J24" i="3" s="1"/>
  <c r="H8" i="3"/>
  <c r="J8" i="3" s="1"/>
  <c r="H13" i="3"/>
  <c r="J13" i="3" s="1"/>
  <c r="J29" i="3"/>
  <c r="J14" i="3"/>
  <c r="J17" i="3"/>
  <c r="J18" i="3"/>
  <c r="J19" i="3"/>
  <c r="J20" i="3"/>
  <c r="J21" i="3"/>
  <c r="J23" i="3"/>
  <c r="J2" i="2"/>
  <c r="H23" i="3"/>
  <c r="H22" i="3"/>
  <c r="J22" i="3" s="1"/>
  <c r="H20" i="3"/>
  <c r="H21" i="3"/>
  <c r="H15" i="3"/>
  <c r="H17" i="3"/>
  <c r="H18" i="3"/>
  <c r="H19" i="3"/>
  <c r="H44" i="2"/>
  <c r="J44" i="2"/>
  <c r="H40" i="2"/>
  <c r="H41" i="2"/>
  <c r="H42" i="2"/>
  <c r="H43" i="2"/>
  <c r="J40" i="2"/>
  <c r="J41" i="2"/>
  <c r="J42" i="2"/>
  <c r="J43" i="2"/>
  <c r="H36" i="2"/>
  <c r="H37" i="2"/>
  <c r="H38" i="2"/>
  <c r="H39" i="2"/>
  <c r="J36" i="2"/>
  <c r="J37" i="2"/>
  <c r="J38" i="2"/>
  <c r="J39" i="2"/>
  <c r="H27" i="3"/>
  <c r="H28" i="3"/>
  <c r="J28" i="3" s="1"/>
  <c r="H16" i="3"/>
  <c r="J16" i="3" s="1"/>
  <c r="H29" i="3"/>
  <c r="H14" i="3"/>
  <c r="N2" i="10"/>
  <c r="N2" i="9"/>
  <c r="N2" i="8"/>
  <c r="N2" i="7"/>
  <c r="N2" i="6"/>
  <c r="N2" i="5"/>
  <c r="N2" i="4"/>
  <c r="N2" i="1"/>
  <c r="J14" i="2"/>
  <c r="J22" i="2"/>
  <c r="J3" i="2"/>
  <c r="J4" i="2"/>
  <c r="J18" i="2"/>
  <c r="J20" i="2"/>
  <c r="J23" i="2"/>
  <c r="J21" i="2"/>
  <c r="J24" i="2"/>
  <c r="J5" i="2"/>
  <c r="J6" i="2"/>
  <c r="J9" i="2"/>
  <c r="J10" i="2"/>
  <c r="J11" i="2"/>
  <c r="J30" i="2"/>
  <c r="J31" i="2"/>
  <c r="J32" i="2"/>
  <c r="J33" i="2"/>
  <c r="J27" i="2"/>
  <c r="J34" i="2"/>
  <c r="J25" i="2"/>
  <c r="J8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N2" i="3" l="1"/>
  <c r="N2" i="2"/>
  <c r="H26" i="2"/>
  <c r="J26" i="2" s="1"/>
  <c r="H24" i="2"/>
  <c r="H9" i="2"/>
  <c r="H10" i="2"/>
  <c r="H11" i="2"/>
  <c r="H5" i="2"/>
  <c r="H6" i="2"/>
  <c r="H3" i="2"/>
  <c r="H35" i="2"/>
  <c r="J35" i="2" s="1"/>
  <c r="H33" i="2"/>
  <c r="H30" i="2"/>
  <c r="H31" i="2"/>
  <c r="H32" i="2"/>
  <c r="H25" i="2"/>
  <c r="H7" i="2"/>
  <c r="J7" i="2" s="1"/>
  <c r="H8" i="2"/>
  <c r="H4" i="2"/>
  <c r="H22" i="2"/>
  <c r="H2" i="10"/>
  <c r="H2" i="9"/>
  <c r="H2" i="8"/>
  <c r="H2" i="7"/>
  <c r="H2" i="6"/>
  <c r="H2" i="5"/>
  <c r="H21" i="2"/>
  <c r="H43" i="1"/>
  <c r="H17" i="2"/>
  <c r="J17" i="2" s="1"/>
  <c r="H18" i="2"/>
  <c r="H19" i="2"/>
  <c r="J19" i="2" s="1"/>
  <c r="H20" i="2"/>
  <c r="H23" i="2"/>
  <c r="H29" i="2"/>
  <c r="J29" i="2" s="1"/>
  <c r="H12" i="2"/>
  <c r="J12" i="2" s="1"/>
  <c r="H39" i="1"/>
  <c r="H40" i="1"/>
  <c r="H41" i="1"/>
  <c r="H42" i="1"/>
  <c r="H13" i="2"/>
  <c r="J13" i="2" s="1"/>
  <c r="H14" i="2"/>
  <c r="H15" i="2"/>
  <c r="J15" i="2" s="1"/>
  <c r="H16" i="2"/>
  <c r="J16" i="2" s="1"/>
  <c r="H2" i="2"/>
  <c r="H34" i="2"/>
  <c r="H28" i="2"/>
  <c r="J28" i="2" s="1"/>
  <c r="H27" i="2"/>
  <c r="H17" i="1"/>
  <c r="H18" i="1"/>
  <c r="H25" i="1"/>
  <c r="H26" i="1"/>
  <c r="G3" i="11"/>
  <c r="G4" i="11"/>
  <c r="G5" i="11"/>
  <c r="G6" i="11"/>
  <c r="G7" i="11"/>
  <c r="G8" i="11"/>
  <c r="I8" i="11" s="1"/>
  <c r="K2" i="11" s="1"/>
  <c r="G9" i="11"/>
  <c r="I9" i="11" s="1"/>
  <c r="G10" i="11"/>
  <c r="I10" i="11" s="1"/>
  <c r="G11" i="11"/>
  <c r="I11" i="11" s="1"/>
  <c r="G12" i="11"/>
  <c r="I12" i="11" s="1"/>
  <c r="G13" i="11"/>
  <c r="G14" i="11"/>
  <c r="G15" i="11"/>
  <c r="G16" i="11"/>
  <c r="I16" i="11" s="1"/>
  <c r="G17" i="11"/>
  <c r="G2" i="11"/>
  <c r="H19" i="1"/>
  <c r="H2" i="1"/>
  <c r="H10" i="1"/>
  <c r="H5" i="1"/>
  <c r="H15" i="1"/>
  <c r="H3" i="1"/>
  <c r="H32" i="1"/>
  <c r="H27" i="1"/>
  <c r="H28" i="1"/>
  <c r="H20" i="1"/>
  <c r="H13" i="1"/>
  <c r="H33" i="1"/>
  <c r="H29" i="1"/>
  <c r="H21" i="1"/>
  <c r="H38" i="1"/>
  <c r="H34" i="1"/>
  <c r="H14" i="1"/>
  <c r="H22" i="1"/>
  <c r="H30" i="1"/>
  <c r="H6" i="1"/>
  <c r="H16" i="1"/>
  <c r="H36" i="1"/>
  <c r="H9" i="1"/>
  <c r="H7" i="1"/>
  <c r="H8" i="1"/>
  <c r="H23" i="1"/>
  <c r="H35" i="1"/>
  <c r="H31" i="1"/>
  <c r="H24" i="1"/>
  <c r="H11" i="1"/>
  <c r="H12" i="1"/>
  <c r="H37" i="1"/>
  <c r="H4" i="1"/>
</calcChain>
</file>

<file path=xl/sharedStrings.xml><?xml version="1.0" encoding="utf-8"?>
<sst xmlns="http://schemas.openxmlformats.org/spreadsheetml/2006/main" count="837" uniqueCount="214">
  <si>
    <t>Placed</t>
  </si>
  <si>
    <t>Sportsbook</t>
  </si>
  <si>
    <t>Bet Type</t>
  </si>
  <si>
    <t>Game</t>
  </si>
  <si>
    <t>Description</t>
  </si>
  <si>
    <t>Odds</t>
  </si>
  <si>
    <t>Wager</t>
  </si>
  <si>
    <t>Payout</t>
  </si>
  <si>
    <t>Result</t>
  </si>
  <si>
    <t>Bet Result</t>
  </si>
  <si>
    <t>Notes</t>
  </si>
  <si>
    <t>BetUS</t>
  </si>
  <si>
    <t>Spread</t>
  </si>
  <si>
    <t>Prop</t>
  </si>
  <si>
    <t>CHI @ DET</t>
  </si>
  <si>
    <t>Jahmyr Gibbs (DET) 97+ Rushing Yards</t>
  </si>
  <si>
    <t>Team Total</t>
  </si>
  <si>
    <t>MIA @ GB</t>
  </si>
  <si>
    <t>Total</t>
  </si>
  <si>
    <t>ARI @ MIN</t>
  </si>
  <si>
    <t>GB Over 24.5</t>
  </si>
  <si>
    <t>HOU @ JAX</t>
  </si>
  <si>
    <t>Over 44.5</t>
  </si>
  <si>
    <t>Over 48</t>
  </si>
  <si>
    <t>LV @ KC</t>
  </si>
  <si>
    <t>Spread 1H</t>
  </si>
  <si>
    <t>KC -7.5 1H</t>
  </si>
  <si>
    <t>ARI +3.5</t>
  </si>
  <si>
    <t>PHI @ BAL</t>
  </si>
  <si>
    <t>Under 51</t>
  </si>
  <si>
    <t>NYG @ DAL</t>
  </si>
  <si>
    <t>Over 37</t>
  </si>
  <si>
    <t>NYG +3</t>
  </si>
  <si>
    <t>Jayden Reed Most Receiving Yards Thanksgiving</t>
  </si>
  <si>
    <t>Moneyline</t>
  </si>
  <si>
    <t>ATL Moneyline</t>
  </si>
  <si>
    <t>PHI +3</t>
  </si>
  <si>
    <t>Over 47</t>
  </si>
  <si>
    <t>TEN @ WAS</t>
  </si>
  <si>
    <t>TEN +5.5</t>
  </si>
  <si>
    <t>LAC @ ATL</t>
  </si>
  <si>
    <t>Emanuel Wilson ATTD</t>
  </si>
  <si>
    <t>Theo Johnson Over 25.5 Receiving Yards</t>
  </si>
  <si>
    <t>Roschon Johnson ATTD</t>
  </si>
  <si>
    <t>PIT @ CIN</t>
  </si>
  <si>
    <t>CLE @ DEN</t>
  </si>
  <si>
    <t>KC -13</t>
  </si>
  <si>
    <t>CIN -3</t>
  </si>
  <si>
    <t>CLE +5.5</t>
  </si>
  <si>
    <t>CHI +10.5</t>
  </si>
  <si>
    <t>Malik Nabers Over 5.5 Receptions</t>
  </si>
  <si>
    <t>GB -3</t>
  </si>
  <si>
    <t>IND @ NE</t>
  </si>
  <si>
    <t>IND -3</t>
  </si>
  <si>
    <t>Over 42.5</t>
  </si>
  <si>
    <t>SEA @ NYJ</t>
  </si>
  <si>
    <t>SEA -1</t>
  </si>
  <si>
    <t>Type</t>
  </si>
  <si>
    <t>Potowatomi</t>
  </si>
  <si>
    <t>Award</t>
  </si>
  <si>
    <t>Jalen Hurts MVP</t>
  </si>
  <si>
    <t>Kyler Murray MVP</t>
  </si>
  <si>
    <t>Rich Gannon Coach of the Year</t>
  </si>
  <si>
    <t>Exact Matchup</t>
  </si>
  <si>
    <t>Jets vs Packers Super Bowl</t>
  </si>
  <si>
    <t>Bills vs Packers Super Bowl</t>
  </si>
  <si>
    <t>Chiefs vs Packers Super Bowl</t>
  </si>
  <si>
    <t>Player Prop</t>
  </si>
  <si>
    <t>Zack Moss Under 725.5 Rushing Yards</t>
  </si>
  <si>
    <t>Jaxon Smith-Njigba Over 750.5 Receiving Yards</t>
  </si>
  <si>
    <t>Josh Jacobs Over 900.5 Rushing Yards</t>
  </si>
  <si>
    <t>Josh Allen Over 475.5 Rushing Yards</t>
  </si>
  <si>
    <t>James Cook Over 3.5 Rushing TDs</t>
  </si>
  <si>
    <t>Jaylen Warren Over 600.5 Rushng Yards</t>
  </si>
  <si>
    <t>Tyler Conklin Over 425.5 Receiving Yards</t>
  </si>
  <si>
    <t>Win Total</t>
  </si>
  <si>
    <t>Tampa Bay Buccaneers Under 8.5 Wins</t>
  </si>
  <si>
    <t>Detroit Lions Over 10.5 Wins</t>
  </si>
  <si>
    <t>Xavier McKinney DPOY</t>
  </si>
  <si>
    <t>KC Over 27.5</t>
  </si>
  <si>
    <t>Novelty</t>
  </si>
  <si>
    <t>Odd Score</t>
  </si>
  <si>
    <t>Free</t>
  </si>
  <si>
    <t>GB @ DET</t>
  </si>
  <si>
    <t>GB +5.5</t>
  </si>
  <si>
    <t>Over 51.5</t>
  </si>
  <si>
    <t>Parlay</t>
  </si>
  <si>
    <t>Jayden Reed ATTD; Jayden Reed Over 74.5 Receiving Yards</t>
  </si>
  <si>
    <t>Jayden Reed First Touchdown Scorer</t>
  </si>
  <si>
    <t>Loss</t>
  </si>
  <si>
    <t>Win</t>
  </si>
  <si>
    <t>Push</t>
  </si>
  <si>
    <t>1; 0</t>
  </si>
  <si>
    <t>Devaughn Vele Over 41.5 Receiving Yards</t>
  </si>
  <si>
    <t>Devaughn Vele Over 16.5 Longest Reception</t>
  </si>
  <si>
    <t>Myles Garret Over 0.5 Sacks</t>
  </si>
  <si>
    <t>Nik Bonitto Over 0,5 Sacks</t>
  </si>
  <si>
    <t>GB Moneyline</t>
  </si>
  <si>
    <t>LAC @ KC</t>
  </si>
  <si>
    <t>KC -3.5</t>
  </si>
  <si>
    <t>ATL @ MIN</t>
  </si>
  <si>
    <t>ATL +4.5</t>
  </si>
  <si>
    <t>SEA @ ARI</t>
  </si>
  <si>
    <t>SEA +3</t>
  </si>
  <si>
    <t>NYJ @ MIA</t>
  </si>
  <si>
    <t>Over 45</t>
  </si>
  <si>
    <t>Teaser</t>
  </si>
  <si>
    <t>Multiple</t>
  </si>
  <si>
    <t>PHI -6; KC +3; SEA +10</t>
  </si>
  <si>
    <t>Sam Laporta Over 46.5 Receiving Yards</t>
  </si>
  <si>
    <t>Jordan Love Over 16.5 Rush Yards</t>
  </si>
  <si>
    <t>Jameson Williams Over 128.5 Receiving Yards; Jayden Reed Over 129.5 Receiving Yards</t>
  </si>
  <si>
    <t>Jayden Reed Over 79.5 Receiving Yards</t>
  </si>
  <si>
    <t>KC -4</t>
  </si>
  <si>
    <t>Round Robin</t>
  </si>
  <si>
    <t>Jonathan Taylor First TD; Justin Jefferson First TD; Bijan Robinson First TD</t>
  </si>
  <si>
    <t>1;0;1</t>
  </si>
  <si>
    <t>Tucker Kraft First TD</t>
  </si>
  <si>
    <t>80;0</t>
  </si>
  <si>
    <t>CIN @ TEN</t>
  </si>
  <si>
    <t>CIN -3.5</t>
  </si>
  <si>
    <t>LV @ TB</t>
  </si>
  <si>
    <t>Tre Tucker Over 29.5 Receiving Yards</t>
  </si>
  <si>
    <t>Ladder</t>
  </si>
  <si>
    <t>CHI @ SF</t>
  </si>
  <si>
    <t>Deebo Samuel Over 27.5 Rush Yards</t>
  </si>
  <si>
    <t>Deebo Samuel Over 37.5 Rush Yards</t>
  </si>
  <si>
    <t>Deebo Samuel Over 17.5 Rush Yards</t>
  </si>
  <si>
    <t>Amari Cooper Over 67.5 Receiving Yards</t>
  </si>
  <si>
    <t>Amari Cooper Over 97.5 Receiving Yards</t>
  </si>
  <si>
    <t>Amari Cooper Over 117.5 Receiving Yards</t>
  </si>
  <si>
    <t>SEA Over 20.5</t>
  </si>
  <si>
    <t>Over 44</t>
  </si>
  <si>
    <t>Geno Smith Over 293.5 Passing Yards</t>
  </si>
  <si>
    <t>Geno Smith Over 343.5 Passing Yards</t>
  </si>
  <si>
    <t>Geno Smith Over 393.5 Passing Yards</t>
  </si>
  <si>
    <t>Over 46.5</t>
  </si>
  <si>
    <t>CAR @ PHI</t>
  </si>
  <si>
    <t>Saquan Barkley Under 20.5 Carries</t>
  </si>
  <si>
    <t>Kenneth Gainwell ATTD</t>
  </si>
  <si>
    <t>Amari Cooper Over 35.5 Receiving Yards</t>
  </si>
  <si>
    <t>BUF @ LA</t>
  </si>
  <si>
    <t>TB Over 26.5</t>
  </si>
  <si>
    <t>Net</t>
  </si>
  <si>
    <t>Overall</t>
  </si>
  <si>
    <t>0.5;1;1</t>
  </si>
  <si>
    <t>ATL @ LV</t>
  </si>
  <si>
    <t>ATL -4</t>
  </si>
  <si>
    <t>WAS -1; BAL -7</t>
  </si>
  <si>
    <t>CIN @ DAL</t>
  </si>
  <si>
    <t>Andrei Iosivas First TD</t>
  </si>
  <si>
    <t>Tee Higgins First TD</t>
  </si>
  <si>
    <t>CIN Defense First TD</t>
  </si>
  <si>
    <t>Kavontae Turpin Over 67.5 Receiving Yards</t>
  </si>
  <si>
    <t>Kavontae Turpin Over 47.5 Receiving Yards</t>
  </si>
  <si>
    <t>Kavontae Turpin Over 17.5 Receiving Yards</t>
  </si>
  <si>
    <t>Kavontae Turpin Game Most Receiving Yards</t>
  </si>
  <si>
    <t>Chase Brown Over 28.5 Receiving Yards</t>
  </si>
  <si>
    <t>Kavontae Turpin ATTD</t>
  </si>
  <si>
    <t>PIT @ PHI</t>
  </si>
  <si>
    <t>PHI -4.5</t>
  </si>
  <si>
    <t>KC @ CLE</t>
  </si>
  <si>
    <t>WAS @ NO</t>
  </si>
  <si>
    <t>WAS -7</t>
  </si>
  <si>
    <t>GB @ SEA</t>
  </si>
  <si>
    <t>Over 46</t>
  </si>
  <si>
    <t>LA @ SF</t>
  </si>
  <si>
    <t>Deebo Samuel Over 16.5 Rush Yards</t>
  </si>
  <si>
    <t>Deebo Samuel Over 47.5 Rush Yards</t>
  </si>
  <si>
    <t>Deebo Samuel Over 36.5 Rush Yards</t>
  </si>
  <si>
    <t>Deebo Samuel Over 26.5 Rush Yards</t>
  </si>
  <si>
    <t>Isaac Guerendo Under 61.5 Rush Yards</t>
  </si>
  <si>
    <t>Over 28.0</t>
  </si>
  <si>
    <t>Live</t>
  </si>
  <si>
    <t>MIA @ HOU</t>
  </si>
  <si>
    <t>HOU -3</t>
  </si>
  <si>
    <t>1H Spread</t>
  </si>
  <si>
    <t>BAL @ NYG</t>
  </si>
  <si>
    <t>BAL -10 1H</t>
  </si>
  <si>
    <t>Will Anderson over 0.75 Sacks</t>
  </si>
  <si>
    <t>Will Anderson over 1.75 Sacks</t>
  </si>
  <si>
    <t>0.5;1</t>
  </si>
  <si>
    <t>CHI @ MIN</t>
  </si>
  <si>
    <t>Harrison Bryant First TD</t>
  </si>
  <si>
    <t>ATL Defense First TD</t>
  </si>
  <si>
    <t>Caleb Williams First TD</t>
  </si>
  <si>
    <t>Sam Darnold First TD</t>
  </si>
  <si>
    <t>Kyle Pitts First TD</t>
  </si>
  <si>
    <t>Johnny Mundt First TD</t>
  </si>
  <si>
    <t>LV Defense First TD</t>
  </si>
  <si>
    <t>Mercedes Lewis First TD</t>
  </si>
  <si>
    <t>ATL Over 23.5</t>
  </si>
  <si>
    <t>DEN @ LAC</t>
  </si>
  <si>
    <t>DEN +3</t>
  </si>
  <si>
    <t>PIT @ BAL</t>
  </si>
  <si>
    <t>BAL -5</t>
  </si>
  <si>
    <t>ARI @ CAR</t>
  </si>
  <si>
    <t>Lamar Jackson ATTD</t>
  </si>
  <si>
    <t>SF @ MIA</t>
  </si>
  <si>
    <t>SF Moneyline</t>
  </si>
  <si>
    <t>DEN +8.5; CIN -3; GB -7.5</t>
  </si>
  <si>
    <t>DET @ CHI</t>
  </si>
  <si>
    <t>Under 42</t>
  </si>
  <si>
    <t>Justin Herbert Under 232.5 Passing Yards</t>
  </si>
  <si>
    <t>Quentin Johnson Under 41.5 Receiving Yards</t>
  </si>
  <si>
    <t>HOU @ KC</t>
  </si>
  <si>
    <t>Zay Flowers Over 1.5 TDs</t>
  </si>
  <si>
    <t>NYJ @ LAR</t>
  </si>
  <si>
    <t>Conference Winner</t>
  </si>
  <si>
    <t>Baltimore Ravens AFC Winner</t>
  </si>
  <si>
    <t>Green Bay Packers NFC Winner</t>
  </si>
  <si>
    <t>HOU +3.5</t>
  </si>
  <si>
    <t>DEN Moneyline</t>
  </si>
  <si>
    <t>Devaugn Vele First Touchdown Scorer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</si>
</sst>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rgb="FF2F3C5A"/>
      <name val="Arial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7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4" borderId="0" xfId="0" applyFill="1"/>
    <xf numFmtId="8" fontId="0" fillId="3" borderId="2" xfId="0" applyNumberFormat="1" applyFill="1" applyBorder="1"/>
    <xf numFmtId="14" fontId="0" fillId="4" borderId="1" xfId="0" applyNumberFormat="1" applyFill="1" applyBorder="1"/>
    <xf numFmtId="0" fontId="0" fillId="4" borderId="2" xfId="0" applyFill="1" applyBorder="1"/>
    <xf numFmtId="8" fontId="0" fillId="4" borderId="2" xfId="0" applyNumberFormat="1" applyFill="1" applyBorder="1"/>
    <xf numFmtId="14" fontId="0" fillId="3" borderId="3" xfId="0" applyNumberFormat="1" applyFill="1" applyBorder="1"/>
    <xf numFmtId="0" fontId="0" fillId="3" borderId="4" xfId="0" applyFill="1" applyBorder="1"/>
    <xf numFmtId="8" fontId="0" fillId="3" borderId="4" xfId="0" applyNumberFormat="1" applyFill="1" applyBorder="1"/>
    <xf numFmtId="0" fontId="2" fillId="2" borderId="5" xfId="0" applyFont="1" applyFill="1" applyBorder="1"/>
    <xf numFmtId="14" fontId="0" fillId="5" borderId="6" xfId="0" applyNumberFormat="1" applyFill="1" applyBorder="1"/>
    <xf numFmtId="0" fontId="0" fillId="5" borderId="6" xfId="0" applyFill="1" applyBorder="1"/>
    <xf numFmtId="164" fontId="0" fillId="5" borderId="6" xfId="0" applyNumberFormat="1" applyFill="1" applyBorder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5" borderId="10" xfId="0" applyNumberFormat="1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11" xfId="0" applyFill="1" applyBorder="1"/>
    <xf numFmtId="8" fontId="0" fillId="3" borderId="0" xfId="0" applyNumberFormat="1" applyFill="1"/>
    <xf numFmtId="0" fontId="0" fillId="5" borderId="6" xfId="0" applyFill="1" applyBorder="1" applyAlignment="1">
      <alignment horizontal="right"/>
    </xf>
    <xf numFmtId="14" fontId="0" fillId="5" borderId="2" xfId="0" applyNumberFormat="1" applyFill="1" applyBorder="1"/>
    <xf numFmtId="14" fontId="0" fillId="5" borderId="4" xfId="0" applyNumberFormat="1" applyFill="1" applyBorder="1"/>
    <xf numFmtId="0" fontId="0" fillId="5" borderId="4" xfId="0" applyFill="1" applyBorder="1"/>
    <xf numFmtId="164" fontId="0" fillId="5" borderId="4" xfId="0" applyNumberFormat="1" applyFill="1" applyBorder="1"/>
    <xf numFmtId="0" fontId="0" fillId="6" borderId="0" xfId="0" applyFill="1"/>
    <xf numFmtId="164" fontId="0" fillId="6" borderId="0" xfId="0" applyNumberFormat="1" applyFill="1"/>
    <xf numFmtId="0" fontId="1" fillId="6" borderId="0" xfId="0" applyFont="1" applyFill="1"/>
    <xf numFmtId="6" fontId="0" fillId="6" borderId="0" xfId="0" applyNumberFormat="1" applyFill="1"/>
    <xf numFmtId="0" fontId="0" fillId="5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164" fontId="0" fillId="4" borderId="0" xfId="0" applyNumberFormat="1" applyFill="1"/>
  </cellXfs>
  <cellStyles count="1">
    <cellStyle name="Normal" xfId="0" builtinId="0"/>
  </cellStyles>
  <dxfs count="85">
    <dxf>
      <numFmt numFmtId="164" formatCode="&quot;$&quot;#,##0.00"/>
    </dxf>
    <dxf>
      <numFmt numFmtId="164" formatCode="&quot;$&quot;#,##0.00"/>
      <fill>
        <patternFill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2" formatCode="&quot;$&quot;#,##0.00_);[Red]\(&quot;$&quot;#,##0.00\)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solid">
          <fgColor theme="4" tint="0.79998168889431442"/>
          <bgColor theme="9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9" tint="0.79998168889431442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4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solid">
          <fgColor theme="7" tint="0.79998168889431442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64" formatCode="&quot;$&quot;#,##0.0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31AA7-5612-40D2-98E6-4FD7DAA3FB91}" name="Table1" displayName="Table1" ref="A1:L43" totalsRowShown="0" headerRowDxfId="84">
  <autoFilter ref="A1:L43" xr:uid="{6F231AA7-5612-40D2-98E6-4FD7DAA3FB91}"/>
  <sortState xmlns:xlrd2="http://schemas.microsoft.com/office/spreadsheetml/2017/richdata2" ref="A2:L38">
    <sortCondition ref="D1:D38"/>
  </sortState>
  <tableColumns count="12">
    <tableColumn id="1" xr3:uid="{E729826A-1F11-4CB7-9183-489C8CFE4363}" name="Placed" dataDxfId="83"/>
    <tableColumn id="2" xr3:uid="{CF06FD69-63BF-4EA9-B661-DAB0A091DA0F}" name="Sportsbook" dataDxfId="82"/>
    <tableColumn id="3" xr3:uid="{5743D331-CCB5-4680-9463-5CCB529C03A2}" name="Bet Type" dataDxfId="81"/>
    <tableColumn id="4" xr3:uid="{B73A3C57-52FD-41DD-A101-9540A3E60605}" name="Game" dataDxfId="80"/>
    <tableColumn id="5" xr3:uid="{79286C2B-F429-4548-A0D1-B19234086A25}" name="Description" dataDxfId="79"/>
    <tableColumn id="6" xr3:uid="{A3D1EF85-F012-4837-9D26-F48D9566B8A7}" name="Odds" dataDxfId="78"/>
    <tableColumn id="7" xr3:uid="{E4332B17-F838-4317-9E7C-7EA764CD48A9}" name="Wager" dataDxfId="77"/>
    <tableColumn id="8" xr3:uid="{8194B340-4254-466F-83D3-AB399AE88409}" name="Payout" dataDxfId="76">
      <calculatedColumnFormula>IF(F2 &gt; 0, G2 * (F2 / 100), G2 * (100 / ABS(F2)))</calculatedColumnFormula>
    </tableColumn>
    <tableColumn id="9" xr3:uid="{42722602-FF45-412C-BB7C-1D248191646A}" name="Result" dataDxfId="75"/>
    <tableColumn id="12" xr3:uid="{EE6F5F30-C9FA-4484-8274-2F9875F89D4C}" name="Net" dataDxfId="74">
      <calculatedColumnFormula>IF(I2="", "", IF(I2="Win", H2, -G2))</calculatedColumnFormula>
    </tableColumn>
    <tableColumn id="10" xr3:uid="{082FA589-718A-4AF4-9C8F-247881BB38FE}" name="Bet Result" dataDxfId="73"/>
    <tableColumn id="11" xr3:uid="{13AB6D93-7832-40DC-9CAA-881336BADBE7}" name="Notes" dataDxfId="72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0518E4-06CF-42A5-B915-D490AECF8A4F}" name="Table410" displayName="Table410" ref="N1:N2" totalsRowShown="0">
  <autoFilter ref="N1:N2" xr:uid="{640518E4-06CF-42A5-B915-D490AECF8A4F}"/>
  <tableColumns count="1">
    <tableColumn id="1" xr3:uid="{B54B31F5-F845-4F81-8504-211808C65E33}" name="Overall" dataDxfId="15">
      <calculatedColumnFormula>SUM(J2:J43)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C120D7-188C-4B5D-AE18-55DA1D939103}" name="Table411" displayName="Table411" ref="N1:N2" totalsRowShown="0">
  <autoFilter ref="N1:N2" xr:uid="{20C120D7-188C-4B5D-AE18-55DA1D939103}"/>
  <tableColumns count="1">
    <tableColumn id="1" xr3:uid="{57354695-8883-4AD9-B220-FDD51F55C90F}" name="Overall" dataDxfId="14">
      <calculatedColumnFormula>SUM(J2:J43)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A3BD06-E8DF-4487-B087-FE5AC251BB90}" name="Table412" displayName="Table412" ref="N1:N2" totalsRowShown="0">
  <autoFilter ref="N1:N2" xr:uid="{85A3BD06-E8DF-4487-B087-FE5AC251BB90}"/>
  <tableColumns count="1">
    <tableColumn id="1" xr3:uid="{C407F22F-7145-49D7-9996-A169C2F4889E}" name="Overall" dataDxfId="13">
      <calculatedColumnFormula>SUM(J2:J43)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399345-24BB-4D5C-ACA8-43292826CF4E}" name="Table413" displayName="Table413" ref="N1:N2" totalsRowShown="0">
  <autoFilter ref="N1:N2" xr:uid="{9D399345-24BB-4D5C-ACA8-43292826CF4E}"/>
  <tableColumns count="1">
    <tableColumn id="1" xr3:uid="{BFB8A5CC-B418-495E-99FF-1CC4E3749EE2}" name="Overall" dataDxfId="12">
      <calculatedColumnFormula>SUM(J2:J43)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3EEAB1-ADB0-40CC-849B-DD43A324357F}" name="Table414" displayName="Table414" ref="N1:N2" totalsRowShown="0">
  <autoFilter ref="N1:N2" xr:uid="{773EEAB1-ADB0-40CC-849B-DD43A324357F}"/>
  <tableColumns count="1">
    <tableColumn id="1" xr3:uid="{3D62CFB2-BB61-41FC-9050-FA22D1A931F2}" name="Overall" dataDxfId="11">
      <calculatedColumnFormula>SUM(J2:J43)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B85B5-C73C-4ECF-99B3-7DF99C7AA09E}" name="Table2" displayName="Table2" ref="A1:I19" totalsRowShown="0" dataDxfId="10">
  <autoFilter ref="A1:I19" xr:uid="{885B85B5-C73C-4ECF-99B3-7DF99C7AA09E}"/>
  <tableColumns count="9">
    <tableColumn id="1" xr3:uid="{CF99D162-A6B9-45EC-9A0A-4FC785FF5A38}" name="Placed" dataDxfId="9"/>
    <tableColumn id="3" xr3:uid="{1672D3B9-B813-4537-823C-20F5B31EBA4C}" name="Sportsbook" dataDxfId="8"/>
    <tableColumn id="5" xr3:uid="{6E910389-FFE7-47EE-95C2-21A2191A0F9F}" name="Type" dataDxfId="7"/>
    <tableColumn id="6" xr3:uid="{2C6487B9-073D-4AE2-A82A-4FC1FF2EAEF5}" name="Description" dataDxfId="6"/>
    <tableColumn id="7" xr3:uid="{20FB75B1-5466-4E6E-82FA-E5816870E041}" name="Odds" dataDxfId="5"/>
    <tableColumn id="8" xr3:uid="{3A7F6EFB-86B1-4522-B378-CF85170E300A}" name="Wager" dataDxfId="4"/>
    <tableColumn id="9" xr3:uid="{8453FE5D-0944-4E82-9B2E-899F833A8B7E}" name="Payout" dataDxfId="3">
      <calculatedColumnFormula>IF(E2 &gt; 0, F2 * (E2 / 100), F2 * (100 / ABS(E2)))</calculatedColumnFormula>
    </tableColumn>
    <tableColumn id="2" xr3:uid="{BFF6A3EE-AAFF-49E3-B181-859025AA5503}" name="Result" dataDxfId="2"/>
    <tableColumn id="10" xr3:uid="{03A83778-D830-4DB2-B844-E08D5408FB84}" name="Net" dataDxfId="1">
      <calculatedColumnFormula>IF(H2="", "", IF(H2="Win", G2, -F2))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D8DD86-0B0D-47A6-BAD6-B3E780AF986B}" name="Table415" displayName="Table415" ref="K1:K2" totalsRowShown="0">
  <autoFilter ref="K1:K2" xr:uid="{57D8DD86-0B0D-47A6-BAD6-B3E780AF986B}"/>
  <tableColumns count="1">
    <tableColumn id="1" xr3:uid="{E4B92AD6-C951-4977-ADAB-D4DAD2B54B91}" name="Overall" dataDxfId="0">
      <calculatedColumnFormula>SUM(I2:I19)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C3F278-1CD3-49C3-B7FA-A96C7C3C8D94}" name="Table4" displayName="Table4" ref="N1:N2" totalsRowShown="0">
  <autoFilter ref="N1:N2" xr:uid="{A6C3F278-1CD3-49C3-B7FA-A96C7C3C8D94}"/>
  <tableColumns count="1">
    <tableColumn id="1" xr3:uid="{C73AF262-58B1-450B-B23A-29DD1D97603B}" name="Overall" dataDxfId="71">
      <calculatedColumnFormula>SUM(J2:J43)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D3A64-1417-491D-8DE0-AE60010DEB52}" name="Table3" displayName="Table3" ref="A1:L44" totalsRowShown="0" headerRowDxfId="70" dataDxfId="68" headerRowBorderDxfId="69" tableBorderDxfId="67" totalsRowBorderDxfId="66">
  <autoFilter ref="A1:L44" xr:uid="{075D3A64-1417-491D-8DE0-AE60010DEB52}"/>
  <sortState xmlns:xlrd2="http://schemas.microsoft.com/office/spreadsheetml/2017/richdata2" ref="A2:L35">
    <sortCondition ref="D1:D35"/>
  </sortState>
  <tableColumns count="12">
    <tableColumn id="1" xr3:uid="{3585D6AE-D384-4CD2-92E9-F7E55344FAA5}" name="Placed" dataDxfId="65"/>
    <tableColumn id="2" xr3:uid="{8C195E18-530A-4865-97AD-E29CBDC60ECC}" name="Sportsbook" dataDxfId="64"/>
    <tableColumn id="3" xr3:uid="{C106E4C6-B845-418B-9BD0-B84E2D0C5588}" name="Bet Type" dataDxfId="63"/>
    <tableColumn id="4" xr3:uid="{EA2C6F96-804E-410D-91C5-06E1A172FCD6}" name="Game" dataDxfId="62"/>
    <tableColumn id="5" xr3:uid="{CA037464-04B9-41E8-81F5-44CCB897519C}" name="Description" dataDxfId="61"/>
    <tableColumn id="6" xr3:uid="{C3312EC1-B435-4849-B356-77EA9BD055E6}" name="Odds" dataDxfId="60"/>
    <tableColumn id="7" xr3:uid="{7CD0FC00-235B-4167-B99C-6982A03A11FA}" name="Wager" dataDxfId="59"/>
    <tableColumn id="8" xr3:uid="{268FD5E4-8E6F-4DCB-9417-936DC14575F8}" name="Payout" dataDxfId="58">
      <calculatedColumnFormula>IF(F2 &gt; 0, G2 * (F2 / 100), G2 * (100 / ABS(F2)))</calculatedColumnFormula>
    </tableColumn>
    <tableColumn id="9" xr3:uid="{EC952E18-5FA2-43DE-9C6D-3D670D798D05}" name="Result" dataDxfId="57"/>
    <tableColumn id="12" xr3:uid="{7F94E422-7D70-4CB7-8858-1511A7B408B0}" name="Net" dataDxfId="56">
      <calculatedColumnFormula>IF(I2="", "", IF(I2="Win", H2, -G2))</calculatedColumnFormula>
    </tableColumn>
    <tableColumn id="10" xr3:uid="{FCC46103-ECFB-4473-B73D-89DD3651E8BF}" name="Bet Result" dataDxfId="55"/>
    <tableColumn id="11" xr3:uid="{901D40F4-049C-4591-8348-DD9B109AAF56}" name="Notes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5EE3D8-4186-4F0F-B324-85CF5C16CF2C}" name="Table46" displayName="Table46" ref="N1:N2" totalsRowShown="0">
  <autoFilter ref="N1:N2" xr:uid="{D55EE3D8-4186-4F0F-B324-85CF5C16CF2C}"/>
  <tableColumns count="1">
    <tableColumn id="1" xr3:uid="{E5511D50-F66D-4683-97D4-CAC00FCAC1EE}" name="Overall" dataDxfId="53">
      <calculatedColumnFormula>SUM(J2:J44)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3EFC68-FFEF-4AC5-9005-331B9DAA7A6D}" name="Table47" displayName="Table47" ref="N1:N2" totalsRowShown="0">
  <autoFilter ref="N1:N2" xr:uid="{003EFC68-FFEF-4AC5-9005-331B9DAA7A6D}"/>
  <tableColumns count="1">
    <tableColumn id="1" xr3:uid="{CAB90488-97BC-4D60-9355-DE47D4E2A4DE}" name="Overall" dataDxfId="52">
      <calculatedColumnFormula>SUM(J2:J42)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079C40-2DC3-4C2A-80EC-7127EEC7B1F2}" name="Table16" displayName="Table16" ref="A1:L29" totalsRowShown="0" headerRowDxfId="51" dataDxfId="49" headerRowBorderDxfId="50" tableBorderDxfId="48" totalsRowBorderDxfId="47">
  <autoFilter ref="A1:L29" xr:uid="{C8079C40-2DC3-4C2A-80EC-7127EEC7B1F2}"/>
  <sortState xmlns:xlrd2="http://schemas.microsoft.com/office/spreadsheetml/2017/richdata2" ref="A2:L29">
    <sortCondition ref="D1:D29"/>
  </sortState>
  <tableColumns count="12">
    <tableColumn id="1" xr3:uid="{DF74C5CA-4217-4C10-A2A6-136AF97B65EF}" name="Placed" dataDxfId="46"/>
    <tableColumn id="2" xr3:uid="{6BF12B7C-EB78-47C5-872F-8E9821A2C338}" name="Sportsbook" dataDxfId="45"/>
    <tableColumn id="3" xr3:uid="{F2F777D4-76DC-4277-93CD-4A5E1FBADBAB}" name="Bet Type" dataDxfId="44"/>
    <tableColumn id="4" xr3:uid="{94C7E79D-68B7-4C5F-A8B4-7790F3080639}" name="Game" dataDxfId="43"/>
    <tableColumn id="5" xr3:uid="{06F6C4DD-CC5C-4F5E-B2B9-439C53996592}" name="Description" dataDxfId="42"/>
    <tableColumn id="6" xr3:uid="{C8F1A08C-89AD-492F-99AF-E152711D35C3}" name="Odds" dataDxfId="41"/>
    <tableColumn id="7" xr3:uid="{FC67A804-D3CE-4073-94EE-CD40FF9E5159}" name="Wager" dataDxfId="40"/>
    <tableColumn id="8" xr3:uid="{A09ED8CB-14D1-4E9D-8C9D-9A4097B56F14}" name="Payout" dataDxfId="39">
      <calculatedColumnFormula>IF(F2 &gt; 0, G2 * (F2 / 100), G2 * (100 / ABS(F2)))</calculatedColumnFormula>
    </tableColumn>
    <tableColumn id="9" xr3:uid="{22C0DAE3-0F9E-4A1E-92AB-18A861132F46}" name="Result" dataDxfId="38"/>
    <tableColumn id="10" xr3:uid="{D8775F22-E502-47FD-B45E-4E8671C489B2}" name="Net" dataDxfId="37">
      <calculatedColumnFormula>IF(I2="", "", IF(I2="Win", H2, -G2))</calculatedColumnFormula>
    </tableColumn>
    <tableColumn id="11" xr3:uid="{F84C8625-78F0-42E8-BE3F-F18CFD60F78C}" name="Bet Result" dataDxfId="36"/>
    <tableColumn id="12" xr3:uid="{F56FC0CA-6039-4E7D-A5A1-25EC57156FA1}" name="Notes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EE642-1FFB-47A4-860A-B5F46F452064}" name="Table48" displayName="Table48" ref="N1:N2" totalsRowShown="0">
  <autoFilter ref="N1:N2" xr:uid="{43AEE642-1FFB-47A4-860A-B5F46F452064}"/>
  <tableColumns count="1">
    <tableColumn id="1" xr3:uid="{5619EDB5-6C54-404D-A7CB-2926D193E89C}" name="Overall" dataDxfId="34">
      <calculatedColumnFormula>SUM(J2:J30)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A2B4A0-DB38-432A-9026-4AB1B57E4E84}" name="Table15" displayName="Table15" ref="A1:L19" totalsRowShown="0" headerRowDxfId="33" dataDxfId="31" headerRowBorderDxfId="32" tableBorderDxfId="30" totalsRowBorderDxfId="29">
  <autoFilter ref="A1:L19" xr:uid="{AFA2B4A0-DB38-432A-9026-4AB1B57E4E84}"/>
  <tableColumns count="12">
    <tableColumn id="1" xr3:uid="{45ECF88B-29E2-4121-B242-BFC135968440}" name="Placed" dataDxfId="28"/>
    <tableColumn id="2" xr3:uid="{9F2D627C-4831-4AEA-A4E8-1FB28B6F41A5}" name="Sportsbook" dataDxfId="27"/>
    <tableColumn id="3" xr3:uid="{4DEF0BB5-96EF-4A0C-9B45-7006359F07BA}" name="Bet Type" dataDxfId="26"/>
    <tableColumn id="4" xr3:uid="{199C33F7-1469-4274-A8C9-9A5EE2F077A8}" name="Game" dataDxfId="25"/>
    <tableColumn id="5" xr3:uid="{F541FBAB-2FEE-49F2-9D36-BC5C14F7E208}" name="Description" dataDxfId="24"/>
    <tableColumn id="6" xr3:uid="{2DFA8260-42BA-4D14-9D97-0936520FFE5A}" name="Odds" dataDxfId="23"/>
    <tableColumn id="7" xr3:uid="{B8778FF4-0F07-473E-AEE8-AF7ACCFDB53F}" name="Wager" dataDxfId="22"/>
    <tableColumn id="8" xr3:uid="{FB99AC92-E114-4151-A076-B18458D8DBB8}" name="Payout" dataDxfId="21">
      <calculatedColumnFormula>IF(F2 &gt; 0, G2 * (F2 / 100), G2 * (100 / ABS(F2)))</calculatedColumnFormula>
    </tableColumn>
    <tableColumn id="9" xr3:uid="{9ABE133E-7E00-450D-A148-57A75D61B199}" name="Result" dataDxfId="20"/>
    <tableColumn id="10" xr3:uid="{672202F6-F312-45B0-95E5-85CD7B072CC0}" name="Net" dataDxfId="19"/>
    <tableColumn id="11" xr3:uid="{E386B0E7-13C5-442B-9332-11DE838696AC}" name="Bet Result" dataDxfId="18"/>
    <tableColumn id="12" xr3:uid="{6BA4F692-9676-4373-A5DD-6D818094A615}" name="Notes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3C3E68-16D4-4AC3-A533-C116E1127B25}" name="Table49" displayName="Table49" ref="N1:N2" totalsRowShown="0">
  <autoFilter ref="N1:N2" xr:uid="{813C3E68-16D4-4AC3-A533-C116E1127B25}"/>
  <tableColumns count="1">
    <tableColumn id="1" xr3:uid="{3E3EE77D-5FAB-449B-ADA5-AA0BC5D7434C}" name="Overall" dataDxfId="16">
      <calculatedColumnFormula>SUM(J2:J43)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732-EE2C-47A2-A5B6-AD18F0D48138}">
  <dimension ref="A1:N43"/>
  <sheetViews>
    <sheetView topLeftCell="B1" workbookViewId="0">
      <selection activeCell="E26" sqref="E26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12.28515625" bestFit="1" customWidth="1"/>
    <col min="4" max="4" width="10.85546875" bestFit="1" customWidth="1"/>
    <col min="5" max="5" width="52.28515625" bestFit="1" customWidth="1"/>
    <col min="6" max="6" width="8" bestFit="1" customWidth="1"/>
    <col min="7" max="7" width="9" bestFit="1" customWidth="1"/>
    <col min="8" max="8" width="9.42578125" bestFit="1" customWidth="1"/>
    <col min="11" max="11" width="12.5703125" bestFit="1" customWidth="1"/>
    <col min="12" max="12" width="8.7109375" bestFit="1" customWidth="1"/>
    <col min="14" max="14" width="9.57031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143</v>
      </c>
      <c r="K1" s="2" t="s">
        <v>9</v>
      </c>
      <c r="L1" s="2" t="s">
        <v>10</v>
      </c>
      <c r="N1" t="s">
        <v>144</v>
      </c>
    </row>
    <row r="2" spans="1:14" x14ac:dyDescent="0.25">
      <c r="A2" s="1">
        <v>45624</v>
      </c>
      <c r="B2" s="34" t="s">
        <v>11</v>
      </c>
      <c r="C2" s="34" t="s">
        <v>18</v>
      </c>
      <c r="D2" s="34" t="s">
        <v>19</v>
      </c>
      <c r="E2" s="34" t="s">
        <v>22</v>
      </c>
      <c r="F2" s="34">
        <v>-110</v>
      </c>
      <c r="G2" s="35">
        <v>20</v>
      </c>
      <c r="H2" s="35">
        <f t="shared" ref="H2:H38" si="0">IF(F2 &gt; 0, G2 * (F2 / 100), G2 * (100 / ABS(F2)))</f>
        <v>18.18181818181818</v>
      </c>
      <c r="I2" s="34" t="s">
        <v>90</v>
      </c>
      <c r="J2" s="35">
        <f>IF(I2="", "", IF(I2="Win", H2, -G2))</f>
        <v>18.18181818181818</v>
      </c>
      <c r="K2" s="34">
        <v>45</v>
      </c>
      <c r="L2" s="34"/>
      <c r="N2" s="3">
        <f>SUM(J2:J43)</f>
        <v>90.412558578733993</v>
      </c>
    </row>
    <row r="3" spans="1:14" x14ac:dyDescent="0.25">
      <c r="A3" s="1">
        <v>45623</v>
      </c>
      <c r="B3" s="34" t="s">
        <v>11</v>
      </c>
      <c r="C3" s="34" t="s">
        <v>12</v>
      </c>
      <c r="D3" s="34" t="s">
        <v>19</v>
      </c>
      <c r="E3" s="34" t="s">
        <v>27</v>
      </c>
      <c r="F3" s="34">
        <v>-115</v>
      </c>
      <c r="G3" s="35">
        <v>10</v>
      </c>
      <c r="H3" s="35">
        <f t="shared" si="0"/>
        <v>8.695652173913043</v>
      </c>
      <c r="I3" s="34" t="s">
        <v>90</v>
      </c>
      <c r="J3" s="35">
        <f t="shared" ref="J3:J43" si="1">IF(I3="", "", IF(I3="Win", H3, -G3))</f>
        <v>8.695652173913043</v>
      </c>
      <c r="K3" s="34">
        <v>1</v>
      </c>
      <c r="L3" s="34"/>
    </row>
    <row r="4" spans="1:14" x14ac:dyDescent="0.25">
      <c r="A4" s="1">
        <v>45624</v>
      </c>
      <c r="B4" s="34" t="s">
        <v>11</v>
      </c>
      <c r="C4" s="34" t="s">
        <v>13</v>
      </c>
      <c r="D4" s="34" t="s">
        <v>14</v>
      </c>
      <c r="E4" s="36" t="s">
        <v>15</v>
      </c>
      <c r="F4" s="34">
        <v>162</v>
      </c>
      <c r="G4" s="35">
        <v>12.19</v>
      </c>
      <c r="H4" s="35">
        <f t="shared" si="0"/>
        <v>19.747800000000002</v>
      </c>
      <c r="I4" s="34" t="s">
        <v>89</v>
      </c>
      <c r="J4" s="35">
        <f t="shared" si="1"/>
        <v>-12.19</v>
      </c>
      <c r="K4" s="34">
        <v>87</v>
      </c>
      <c r="L4" s="34"/>
    </row>
    <row r="5" spans="1:14" x14ac:dyDescent="0.25">
      <c r="A5" s="1">
        <v>45624</v>
      </c>
      <c r="B5" s="34" t="s">
        <v>11</v>
      </c>
      <c r="C5" s="34" t="s">
        <v>18</v>
      </c>
      <c r="D5" s="34" t="s">
        <v>14</v>
      </c>
      <c r="E5" s="34" t="s">
        <v>23</v>
      </c>
      <c r="F5" s="34">
        <v>100</v>
      </c>
      <c r="G5" s="35">
        <v>20</v>
      </c>
      <c r="H5" s="35">
        <f t="shared" si="0"/>
        <v>20</v>
      </c>
      <c r="I5" s="34" t="s">
        <v>89</v>
      </c>
      <c r="J5" s="35">
        <f t="shared" si="1"/>
        <v>-20</v>
      </c>
      <c r="K5" s="34">
        <v>46</v>
      </c>
      <c r="L5" s="34"/>
    </row>
    <row r="6" spans="1:14" x14ac:dyDescent="0.25">
      <c r="A6" s="1">
        <v>45622</v>
      </c>
      <c r="B6" s="34" t="s">
        <v>11</v>
      </c>
      <c r="C6" s="34" t="s">
        <v>13</v>
      </c>
      <c r="D6" s="34" t="s">
        <v>14</v>
      </c>
      <c r="E6" s="34" t="s">
        <v>43</v>
      </c>
      <c r="F6" s="34">
        <v>200</v>
      </c>
      <c r="G6" s="35">
        <v>7.31</v>
      </c>
      <c r="H6" s="35">
        <f t="shared" si="0"/>
        <v>14.62</v>
      </c>
      <c r="I6" s="34" t="s">
        <v>89</v>
      </c>
      <c r="J6" s="35">
        <f t="shared" si="1"/>
        <v>-7.31</v>
      </c>
      <c r="K6" s="34">
        <v>0</v>
      </c>
      <c r="L6" s="34"/>
    </row>
    <row r="7" spans="1:14" x14ac:dyDescent="0.25">
      <c r="A7" s="1">
        <v>45622</v>
      </c>
      <c r="B7" s="34" t="s">
        <v>11</v>
      </c>
      <c r="C7" s="34" t="s">
        <v>12</v>
      </c>
      <c r="D7" s="34" t="s">
        <v>14</v>
      </c>
      <c r="E7" s="34" t="s">
        <v>49</v>
      </c>
      <c r="F7" s="34">
        <v>-105</v>
      </c>
      <c r="G7" s="35">
        <v>10</v>
      </c>
      <c r="H7" s="35">
        <f t="shared" si="0"/>
        <v>9.5238095238095237</v>
      </c>
      <c r="I7" s="34" t="s">
        <v>90</v>
      </c>
      <c r="J7" s="35">
        <f t="shared" si="1"/>
        <v>9.5238095238095237</v>
      </c>
      <c r="K7" s="34">
        <v>3</v>
      </c>
      <c r="L7" s="34"/>
    </row>
    <row r="8" spans="1:14" x14ac:dyDescent="0.25">
      <c r="A8" s="1">
        <v>45622</v>
      </c>
      <c r="B8" s="34" t="s">
        <v>11</v>
      </c>
      <c r="C8" s="34" t="s">
        <v>18</v>
      </c>
      <c r="D8" s="34" t="s">
        <v>14</v>
      </c>
      <c r="E8" s="34" t="s">
        <v>23</v>
      </c>
      <c r="F8" s="34">
        <v>-110</v>
      </c>
      <c r="G8" s="35">
        <v>10</v>
      </c>
      <c r="H8" s="35">
        <f t="shared" si="0"/>
        <v>9.0909090909090899</v>
      </c>
      <c r="I8" s="34" t="s">
        <v>89</v>
      </c>
      <c r="J8" s="35">
        <f t="shared" si="1"/>
        <v>-10</v>
      </c>
      <c r="K8" s="34">
        <v>46</v>
      </c>
      <c r="L8" s="34"/>
    </row>
    <row r="9" spans="1:14" x14ac:dyDescent="0.25">
      <c r="A9" s="1">
        <v>45622</v>
      </c>
      <c r="B9" s="34" t="s">
        <v>11</v>
      </c>
      <c r="C9" s="34" t="s">
        <v>12</v>
      </c>
      <c r="D9" s="34" t="s">
        <v>45</v>
      </c>
      <c r="E9" s="34" t="s">
        <v>48</v>
      </c>
      <c r="F9" s="34">
        <v>-110</v>
      </c>
      <c r="G9" s="35">
        <v>10</v>
      </c>
      <c r="H9" s="35">
        <f t="shared" si="0"/>
        <v>9.0909090909090899</v>
      </c>
      <c r="I9" s="34" t="s">
        <v>89</v>
      </c>
      <c r="J9" s="35">
        <f t="shared" si="1"/>
        <v>-10</v>
      </c>
      <c r="K9" s="34">
        <v>9</v>
      </c>
      <c r="L9" s="34"/>
    </row>
    <row r="10" spans="1:14" x14ac:dyDescent="0.25">
      <c r="A10" s="1">
        <v>45624</v>
      </c>
      <c r="B10" s="34" t="s">
        <v>11</v>
      </c>
      <c r="C10" s="34" t="s">
        <v>18</v>
      </c>
      <c r="D10" s="34" t="s">
        <v>21</v>
      </c>
      <c r="E10" s="34" t="s">
        <v>22</v>
      </c>
      <c r="F10" s="34">
        <v>-110</v>
      </c>
      <c r="G10" s="35">
        <v>20</v>
      </c>
      <c r="H10" s="35">
        <f t="shared" si="0"/>
        <v>18.18181818181818</v>
      </c>
      <c r="I10" s="34" t="s">
        <v>89</v>
      </c>
      <c r="J10" s="35">
        <f t="shared" si="1"/>
        <v>-20</v>
      </c>
      <c r="K10" s="34">
        <v>43</v>
      </c>
      <c r="L10" s="34"/>
    </row>
    <row r="11" spans="1:14" x14ac:dyDescent="0.25">
      <c r="A11" s="1">
        <v>45621</v>
      </c>
      <c r="B11" s="34" t="s">
        <v>11</v>
      </c>
      <c r="C11" s="34" t="s">
        <v>12</v>
      </c>
      <c r="D11" s="34" t="s">
        <v>52</v>
      </c>
      <c r="E11" s="34" t="s">
        <v>53</v>
      </c>
      <c r="F11" s="34">
        <v>100</v>
      </c>
      <c r="G11" s="35">
        <v>10</v>
      </c>
      <c r="H11" s="35">
        <f t="shared" si="0"/>
        <v>10</v>
      </c>
      <c r="I11" s="34" t="s">
        <v>89</v>
      </c>
      <c r="J11" s="35">
        <f t="shared" si="1"/>
        <v>-10</v>
      </c>
      <c r="K11" s="34">
        <v>-1</v>
      </c>
      <c r="L11" s="34"/>
    </row>
    <row r="12" spans="1:14" x14ac:dyDescent="0.25">
      <c r="A12" s="1">
        <v>45621</v>
      </c>
      <c r="B12" s="34" t="s">
        <v>11</v>
      </c>
      <c r="C12" s="34" t="s">
        <v>18</v>
      </c>
      <c r="D12" s="34" t="s">
        <v>52</v>
      </c>
      <c r="E12" s="34" t="s">
        <v>54</v>
      </c>
      <c r="F12" s="34">
        <v>-110</v>
      </c>
      <c r="G12" s="35">
        <v>10</v>
      </c>
      <c r="H12" s="35">
        <f t="shared" si="0"/>
        <v>9.0909090909090899</v>
      </c>
      <c r="I12" s="34" t="s">
        <v>90</v>
      </c>
      <c r="J12" s="35">
        <f t="shared" si="1"/>
        <v>9.0909090909090899</v>
      </c>
      <c r="K12" s="34">
        <v>49</v>
      </c>
      <c r="L12" s="34"/>
    </row>
    <row r="13" spans="1:14" x14ac:dyDescent="0.25">
      <c r="A13" s="1">
        <v>45623</v>
      </c>
      <c r="B13" s="34" t="s">
        <v>11</v>
      </c>
      <c r="C13" s="34" t="s">
        <v>34</v>
      </c>
      <c r="D13" s="34" t="s">
        <v>40</v>
      </c>
      <c r="E13" s="34" t="s">
        <v>35</v>
      </c>
      <c r="F13" s="34">
        <v>115</v>
      </c>
      <c r="G13" s="35">
        <v>20</v>
      </c>
      <c r="H13" s="35">
        <f t="shared" si="0"/>
        <v>23</v>
      </c>
      <c r="I13" s="34" t="s">
        <v>89</v>
      </c>
      <c r="J13" s="35">
        <f t="shared" si="1"/>
        <v>-20</v>
      </c>
      <c r="K13" s="34">
        <v>4</v>
      </c>
      <c r="L13" s="34"/>
    </row>
    <row r="14" spans="1:14" x14ac:dyDescent="0.25">
      <c r="A14" s="1">
        <v>45622</v>
      </c>
      <c r="B14" s="34" t="s">
        <v>11</v>
      </c>
      <c r="C14" s="34" t="s">
        <v>18</v>
      </c>
      <c r="D14" s="34" t="s">
        <v>40</v>
      </c>
      <c r="E14" s="34" t="s">
        <v>23</v>
      </c>
      <c r="F14" s="34">
        <v>-110</v>
      </c>
      <c r="G14" s="35">
        <v>19</v>
      </c>
      <c r="H14" s="35">
        <f t="shared" si="0"/>
        <v>17.272727272727273</v>
      </c>
      <c r="I14" s="34" t="s">
        <v>89</v>
      </c>
      <c r="J14" s="35">
        <f t="shared" si="1"/>
        <v>-19</v>
      </c>
      <c r="K14" s="34">
        <v>30</v>
      </c>
      <c r="L14" s="34"/>
    </row>
    <row r="15" spans="1:14" x14ac:dyDescent="0.25">
      <c r="A15" s="1">
        <v>45623</v>
      </c>
      <c r="B15" s="34" t="s">
        <v>11</v>
      </c>
      <c r="C15" s="34" t="s">
        <v>25</v>
      </c>
      <c r="D15" s="34" t="s">
        <v>24</v>
      </c>
      <c r="E15" s="34" t="s">
        <v>26</v>
      </c>
      <c r="F15" s="34">
        <v>-105</v>
      </c>
      <c r="G15" s="35">
        <v>20</v>
      </c>
      <c r="H15" s="35">
        <f t="shared" si="0"/>
        <v>19.047619047619047</v>
      </c>
      <c r="I15" s="34" t="s">
        <v>89</v>
      </c>
      <c r="J15" s="35">
        <f t="shared" si="1"/>
        <v>-20</v>
      </c>
      <c r="K15" s="34">
        <v>-7</v>
      </c>
      <c r="L15" s="34"/>
    </row>
    <row r="16" spans="1:14" x14ac:dyDescent="0.25">
      <c r="A16" s="1">
        <v>45622</v>
      </c>
      <c r="B16" s="34" t="s">
        <v>11</v>
      </c>
      <c r="C16" s="34" t="s">
        <v>12</v>
      </c>
      <c r="D16" s="34" t="s">
        <v>24</v>
      </c>
      <c r="E16" s="34" t="s">
        <v>46</v>
      </c>
      <c r="F16" s="34">
        <v>-110</v>
      </c>
      <c r="G16" s="35">
        <v>10</v>
      </c>
      <c r="H16" s="35">
        <f t="shared" si="0"/>
        <v>9.0909090909090899</v>
      </c>
      <c r="I16" s="34" t="s">
        <v>89</v>
      </c>
      <c r="J16" s="35">
        <f t="shared" si="1"/>
        <v>-10</v>
      </c>
      <c r="K16" s="34">
        <v>-2</v>
      </c>
      <c r="L16" s="34"/>
    </row>
    <row r="17" spans="1:12" x14ac:dyDescent="0.25">
      <c r="A17" s="1">
        <v>45625</v>
      </c>
      <c r="B17" s="34" t="s">
        <v>11</v>
      </c>
      <c r="C17" s="34" t="s">
        <v>16</v>
      </c>
      <c r="D17" s="34" t="s">
        <v>24</v>
      </c>
      <c r="E17" s="34" t="s">
        <v>79</v>
      </c>
      <c r="F17" s="34">
        <v>-130</v>
      </c>
      <c r="G17" s="35">
        <v>20</v>
      </c>
      <c r="H17" s="35">
        <f t="shared" si="0"/>
        <v>15.384615384615385</v>
      </c>
      <c r="I17" s="34" t="s">
        <v>89</v>
      </c>
      <c r="J17" s="35">
        <f t="shared" si="1"/>
        <v>-20</v>
      </c>
      <c r="K17" s="34">
        <v>19</v>
      </c>
      <c r="L17" s="34"/>
    </row>
    <row r="18" spans="1:12" x14ac:dyDescent="0.25">
      <c r="A18" s="1">
        <v>45625</v>
      </c>
      <c r="B18" s="34" t="s">
        <v>11</v>
      </c>
      <c r="C18" s="34" t="s">
        <v>80</v>
      </c>
      <c r="D18" s="34" t="s">
        <v>24</v>
      </c>
      <c r="E18" s="34" t="s">
        <v>81</v>
      </c>
      <c r="F18" s="34">
        <v>100</v>
      </c>
      <c r="G18" s="35">
        <v>25</v>
      </c>
      <c r="H18" s="35">
        <f t="shared" si="0"/>
        <v>25</v>
      </c>
      <c r="I18" s="34" t="s">
        <v>89</v>
      </c>
      <c r="J18" s="35">
        <f t="shared" si="1"/>
        <v>-25</v>
      </c>
      <c r="K18" s="34">
        <v>0</v>
      </c>
      <c r="L18" s="34" t="s">
        <v>82</v>
      </c>
    </row>
    <row r="19" spans="1:12" x14ac:dyDescent="0.25">
      <c r="A19" s="1">
        <v>45624</v>
      </c>
      <c r="B19" s="34" t="s">
        <v>11</v>
      </c>
      <c r="C19" s="34" t="s">
        <v>16</v>
      </c>
      <c r="D19" s="34" t="s">
        <v>17</v>
      </c>
      <c r="E19" s="34" t="s">
        <v>20</v>
      </c>
      <c r="F19" s="34">
        <v>-120</v>
      </c>
      <c r="G19" s="37">
        <v>10</v>
      </c>
      <c r="H19" s="35">
        <f t="shared" si="0"/>
        <v>8.3333333333333339</v>
      </c>
      <c r="I19" s="34" t="s">
        <v>90</v>
      </c>
      <c r="J19" s="35">
        <f t="shared" si="1"/>
        <v>8.3333333333333339</v>
      </c>
      <c r="K19" s="34">
        <v>30</v>
      </c>
      <c r="L19" s="34"/>
    </row>
    <row r="20" spans="1:12" x14ac:dyDescent="0.25">
      <c r="A20" s="1">
        <v>45623</v>
      </c>
      <c r="B20" s="34" t="s">
        <v>11</v>
      </c>
      <c r="C20" s="34" t="s">
        <v>80</v>
      </c>
      <c r="D20" s="34" t="s">
        <v>17</v>
      </c>
      <c r="E20" s="34" t="s">
        <v>33</v>
      </c>
      <c r="F20" s="34">
        <v>2000</v>
      </c>
      <c r="G20" s="35">
        <v>10</v>
      </c>
      <c r="H20" s="35">
        <f t="shared" si="0"/>
        <v>200</v>
      </c>
      <c r="I20" s="34" t="s">
        <v>89</v>
      </c>
      <c r="J20" s="35">
        <f t="shared" si="1"/>
        <v>-10</v>
      </c>
      <c r="K20" s="34">
        <v>0</v>
      </c>
      <c r="L20" s="34"/>
    </row>
    <row r="21" spans="1:12" x14ac:dyDescent="0.25">
      <c r="A21" s="1">
        <v>45622</v>
      </c>
      <c r="B21" s="34" t="s">
        <v>11</v>
      </c>
      <c r="C21" s="34" t="s">
        <v>18</v>
      </c>
      <c r="D21" s="34" t="s">
        <v>17</v>
      </c>
      <c r="E21" s="34" t="s">
        <v>37</v>
      </c>
      <c r="F21" s="34">
        <v>-110</v>
      </c>
      <c r="G21" s="35">
        <v>10</v>
      </c>
      <c r="H21" s="35">
        <f t="shared" si="0"/>
        <v>9.0909090909090899</v>
      </c>
      <c r="I21" s="34" t="s">
        <v>91</v>
      </c>
      <c r="J21" s="35">
        <f t="shared" si="1"/>
        <v>-10</v>
      </c>
      <c r="K21" s="34">
        <v>47</v>
      </c>
      <c r="L21" s="34"/>
    </row>
    <row r="22" spans="1:12" x14ac:dyDescent="0.25">
      <c r="A22" s="1">
        <v>45622</v>
      </c>
      <c r="B22" s="34" t="s">
        <v>11</v>
      </c>
      <c r="C22" s="34" t="s">
        <v>13</v>
      </c>
      <c r="D22" s="34" t="s">
        <v>17</v>
      </c>
      <c r="E22" s="34" t="s">
        <v>41</v>
      </c>
      <c r="F22" s="34">
        <v>500</v>
      </c>
      <c r="G22" s="35">
        <v>10</v>
      </c>
      <c r="H22" s="35">
        <f t="shared" si="0"/>
        <v>50</v>
      </c>
      <c r="I22" s="34" t="s">
        <v>89</v>
      </c>
      <c r="J22" s="35">
        <f t="shared" si="1"/>
        <v>-10</v>
      </c>
      <c r="K22" s="34">
        <v>0</v>
      </c>
      <c r="L22" s="34"/>
    </row>
    <row r="23" spans="1:12" x14ac:dyDescent="0.25">
      <c r="A23" s="1">
        <v>45622</v>
      </c>
      <c r="B23" s="34" t="s">
        <v>11</v>
      </c>
      <c r="C23" s="34" t="s">
        <v>18</v>
      </c>
      <c r="D23" s="34" t="s">
        <v>17</v>
      </c>
      <c r="E23" s="34" t="s">
        <v>37</v>
      </c>
      <c r="F23" s="34">
        <v>-110</v>
      </c>
      <c r="G23" s="35">
        <v>10</v>
      </c>
      <c r="H23" s="35">
        <f t="shared" si="0"/>
        <v>9.0909090909090899</v>
      </c>
      <c r="I23" s="34" t="s">
        <v>91</v>
      </c>
      <c r="J23" s="35">
        <f t="shared" si="1"/>
        <v>-10</v>
      </c>
      <c r="K23" s="34">
        <v>47</v>
      </c>
      <c r="L23" s="34"/>
    </row>
    <row r="24" spans="1:12" x14ac:dyDescent="0.25">
      <c r="A24" s="1">
        <v>45621</v>
      </c>
      <c r="B24" s="34" t="s">
        <v>11</v>
      </c>
      <c r="C24" s="34" t="s">
        <v>12</v>
      </c>
      <c r="D24" s="34" t="s">
        <v>17</v>
      </c>
      <c r="E24" s="34" t="s">
        <v>51</v>
      </c>
      <c r="F24" s="34">
        <v>-120</v>
      </c>
      <c r="G24" s="35">
        <v>10</v>
      </c>
      <c r="H24" s="35">
        <f t="shared" si="0"/>
        <v>8.3333333333333339</v>
      </c>
      <c r="I24" s="34" t="s">
        <v>90</v>
      </c>
      <c r="J24" s="35">
        <f t="shared" si="1"/>
        <v>8.3333333333333339</v>
      </c>
      <c r="K24" s="34">
        <v>-13</v>
      </c>
      <c r="L24" s="34"/>
    </row>
    <row r="25" spans="1:12" x14ac:dyDescent="0.25">
      <c r="A25" s="1">
        <v>45624</v>
      </c>
      <c r="B25" s="34" t="s">
        <v>11</v>
      </c>
      <c r="C25" s="34" t="s">
        <v>86</v>
      </c>
      <c r="D25" s="34" t="s">
        <v>17</v>
      </c>
      <c r="E25" s="34" t="s">
        <v>87</v>
      </c>
      <c r="F25" s="34">
        <v>450</v>
      </c>
      <c r="G25" s="35">
        <v>40</v>
      </c>
      <c r="H25" s="35">
        <f t="shared" si="0"/>
        <v>180</v>
      </c>
      <c r="I25" s="34" t="s">
        <v>89</v>
      </c>
      <c r="J25" s="35">
        <f t="shared" si="1"/>
        <v>-40</v>
      </c>
      <c r="K25" s="34" t="s">
        <v>92</v>
      </c>
      <c r="L25" s="34"/>
    </row>
    <row r="26" spans="1:12" x14ac:dyDescent="0.25">
      <c r="A26" s="1">
        <v>45624</v>
      </c>
      <c r="B26" s="34" t="s">
        <v>58</v>
      </c>
      <c r="C26" s="34" t="s">
        <v>13</v>
      </c>
      <c r="D26" s="34" t="s">
        <v>17</v>
      </c>
      <c r="E26" s="34" t="s">
        <v>88</v>
      </c>
      <c r="F26" s="34">
        <v>800</v>
      </c>
      <c r="G26" s="35">
        <v>10</v>
      </c>
      <c r="H26" s="35">
        <f t="shared" si="0"/>
        <v>80</v>
      </c>
      <c r="I26" s="34" t="s">
        <v>90</v>
      </c>
      <c r="J26" s="35">
        <f t="shared" si="1"/>
        <v>80</v>
      </c>
      <c r="K26" s="34">
        <v>1</v>
      </c>
      <c r="L26" s="34"/>
    </row>
    <row r="27" spans="1:12" x14ac:dyDescent="0.25">
      <c r="A27" s="1">
        <v>45623</v>
      </c>
      <c r="B27" s="34" t="s">
        <v>11</v>
      </c>
      <c r="C27" s="34" t="s">
        <v>18</v>
      </c>
      <c r="D27" s="34" t="s">
        <v>30</v>
      </c>
      <c r="E27" s="34" t="s">
        <v>31</v>
      </c>
      <c r="F27" s="34">
        <v>-115</v>
      </c>
      <c r="G27" s="35">
        <v>20</v>
      </c>
      <c r="H27" s="35">
        <f t="shared" si="0"/>
        <v>17.391304347826086</v>
      </c>
      <c r="I27" s="34" t="s">
        <v>90</v>
      </c>
      <c r="J27" s="35">
        <f t="shared" si="1"/>
        <v>17.391304347826086</v>
      </c>
      <c r="K27" s="34">
        <v>47</v>
      </c>
      <c r="L27" s="34"/>
    </row>
    <row r="28" spans="1:12" x14ac:dyDescent="0.25">
      <c r="A28" s="1">
        <v>45623</v>
      </c>
      <c r="B28" s="34" t="s">
        <v>11</v>
      </c>
      <c r="C28" s="34" t="s">
        <v>12</v>
      </c>
      <c r="D28" s="34" t="s">
        <v>30</v>
      </c>
      <c r="E28" s="34" t="s">
        <v>32</v>
      </c>
      <c r="F28" s="34">
        <v>-105</v>
      </c>
      <c r="G28" s="35">
        <v>10</v>
      </c>
      <c r="H28" s="35">
        <f t="shared" si="0"/>
        <v>9.5238095238095237</v>
      </c>
      <c r="I28" s="34" t="s">
        <v>89</v>
      </c>
      <c r="J28" s="35">
        <f t="shared" si="1"/>
        <v>-10</v>
      </c>
      <c r="K28" s="34">
        <v>7</v>
      </c>
      <c r="L28" s="34"/>
    </row>
    <row r="29" spans="1:12" x14ac:dyDescent="0.25">
      <c r="A29" s="1">
        <v>45622</v>
      </c>
      <c r="B29" s="34" t="s">
        <v>11</v>
      </c>
      <c r="C29" s="34" t="s">
        <v>18</v>
      </c>
      <c r="D29" s="34" t="s">
        <v>30</v>
      </c>
      <c r="E29" s="34" t="s">
        <v>31</v>
      </c>
      <c r="F29" s="34">
        <v>-110</v>
      </c>
      <c r="G29" s="35">
        <v>10</v>
      </c>
      <c r="H29" s="35">
        <f t="shared" si="0"/>
        <v>9.0909090909090899</v>
      </c>
      <c r="I29" s="34" t="s">
        <v>90</v>
      </c>
      <c r="J29" s="35">
        <f t="shared" si="1"/>
        <v>9.0909090909090899</v>
      </c>
      <c r="K29" s="34">
        <v>47</v>
      </c>
      <c r="L29" s="34"/>
    </row>
    <row r="30" spans="1:12" x14ac:dyDescent="0.25">
      <c r="A30" s="1">
        <v>45622</v>
      </c>
      <c r="B30" s="34" t="s">
        <v>11</v>
      </c>
      <c r="C30" s="34" t="s">
        <v>13</v>
      </c>
      <c r="D30" s="34" t="s">
        <v>30</v>
      </c>
      <c r="E30" s="34" t="s">
        <v>42</v>
      </c>
      <c r="F30" s="34">
        <v>-118</v>
      </c>
      <c r="G30" s="35">
        <v>10</v>
      </c>
      <c r="H30" s="35">
        <f t="shared" si="0"/>
        <v>8.4745762711864394</v>
      </c>
      <c r="I30" s="34" t="s">
        <v>90</v>
      </c>
      <c r="J30" s="35">
        <f t="shared" si="1"/>
        <v>8.4745762711864394</v>
      </c>
      <c r="K30" s="34">
        <v>54</v>
      </c>
      <c r="L30" s="34"/>
    </row>
    <row r="31" spans="1:12" x14ac:dyDescent="0.25">
      <c r="A31" s="1">
        <v>45622</v>
      </c>
      <c r="B31" s="34" t="s">
        <v>11</v>
      </c>
      <c r="C31" s="34" t="s">
        <v>13</v>
      </c>
      <c r="D31" s="34" t="s">
        <v>30</v>
      </c>
      <c r="E31" s="34" t="s">
        <v>50</v>
      </c>
      <c r="F31" s="34">
        <v>-115</v>
      </c>
      <c r="G31" s="35">
        <v>20</v>
      </c>
      <c r="H31" s="35">
        <f t="shared" si="0"/>
        <v>17.391304347826086</v>
      </c>
      <c r="I31" s="34" t="s">
        <v>90</v>
      </c>
      <c r="J31" s="35">
        <f t="shared" si="1"/>
        <v>17.391304347826086</v>
      </c>
      <c r="K31" s="34">
        <v>8</v>
      </c>
      <c r="L31" s="34"/>
    </row>
    <row r="32" spans="1:12" x14ac:dyDescent="0.25">
      <c r="A32" s="1">
        <v>45623</v>
      </c>
      <c r="B32" s="34" t="s">
        <v>11</v>
      </c>
      <c r="C32" s="34" t="s">
        <v>18</v>
      </c>
      <c r="D32" s="34" t="s">
        <v>28</v>
      </c>
      <c r="E32" s="34" t="s">
        <v>29</v>
      </c>
      <c r="F32" s="34">
        <v>-110</v>
      </c>
      <c r="G32" s="35">
        <v>10</v>
      </c>
      <c r="H32" s="35">
        <f t="shared" si="0"/>
        <v>9.0909090909090899</v>
      </c>
      <c r="I32" s="34" t="s">
        <v>90</v>
      </c>
      <c r="J32" s="35">
        <f t="shared" si="1"/>
        <v>9.0909090909090899</v>
      </c>
      <c r="K32" s="34">
        <v>43</v>
      </c>
      <c r="L32" s="34"/>
    </row>
    <row r="33" spans="1:12" x14ac:dyDescent="0.25">
      <c r="A33" s="1">
        <v>45623</v>
      </c>
      <c r="B33" s="34" t="s">
        <v>11</v>
      </c>
      <c r="C33" s="34" t="s">
        <v>12</v>
      </c>
      <c r="D33" s="34" t="s">
        <v>28</v>
      </c>
      <c r="E33" s="34" t="s">
        <v>36</v>
      </c>
      <c r="F33" s="34">
        <v>-105</v>
      </c>
      <c r="G33" s="35">
        <v>20</v>
      </c>
      <c r="H33" s="35">
        <f t="shared" si="0"/>
        <v>19.047619047619047</v>
      </c>
      <c r="I33" s="34" t="s">
        <v>90</v>
      </c>
      <c r="J33" s="35">
        <f t="shared" si="1"/>
        <v>19.047619047619047</v>
      </c>
      <c r="K33" s="34">
        <v>-5</v>
      </c>
      <c r="L33" s="34"/>
    </row>
    <row r="34" spans="1:12" x14ac:dyDescent="0.25">
      <c r="A34" s="1">
        <v>45622</v>
      </c>
      <c r="B34" s="34" t="s">
        <v>11</v>
      </c>
      <c r="C34" s="34" t="s">
        <v>12</v>
      </c>
      <c r="D34" s="34" t="s">
        <v>28</v>
      </c>
      <c r="E34" s="34" t="s">
        <v>36</v>
      </c>
      <c r="F34" s="34">
        <v>-105</v>
      </c>
      <c r="G34" s="35">
        <v>10</v>
      </c>
      <c r="H34" s="35">
        <f t="shared" si="0"/>
        <v>9.5238095238095237</v>
      </c>
      <c r="I34" s="34" t="s">
        <v>90</v>
      </c>
      <c r="J34" s="35">
        <f t="shared" si="1"/>
        <v>9.5238095238095237</v>
      </c>
      <c r="K34" s="34">
        <v>-5</v>
      </c>
      <c r="L34" s="34"/>
    </row>
    <row r="35" spans="1:12" x14ac:dyDescent="0.25">
      <c r="A35" s="1">
        <v>45622</v>
      </c>
      <c r="B35" s="34" t="s">
        <v>11</v>
      </c>
      <c r="C35" s="34" t="s">
        <v>12</v>
      </c>
      <c r="D35" s="34" t="s">
        <v>28</v>
      </c>
      <c r="E35" s="34" t="s">
        <v>36</v>
      </c>
      <c r="F35" s="34">
        <v>-105</v>
      </c>
      <c r="G35" s="35">
        <v>20</v>
      </c>
      <c r="H35" s="35">
        <f t="shared" si="0"/>
        <v>19.047619047619047</v>
      </c>
      <c r="I35" s="34" t="s">
        <v>90</v>
      </c>
      <c r="J35" s="35">
        <f t="shared" si="1"/>
        <v>19.047619047619047</v>
      </c>
      <c r="K35" s="34">
        <v>-5</v>
      </c>
      <c r="L35" s="34"/>
    </row>
    <row r="36" spans="1:12" x14ac:dyDescent="0.25">
      <c r="A36" s="1">
        <v>45622</v>
      </c>
      <c r="B36" s="34" t="s">
        <v>11</v>
      </c>
      <c r="C36" s="34" t="s">
        <v>12</v>
      </c>
      <c r="D36" s="34" t="s">
        <v>44</v>
      </c>
      <c r="E36" s="34" t="s">
        <v>47</v>
      </c>
      <c r="F36" s="34">
        <v>100</v>
      </c>
      <c r="G36" s="35">
        <v>10</v>
      </c>
      <c r="H36" s="35">
        <f t="shared" si="0"/>
        <v>10</v>
      </c>
      <c r="I36" s="34" t="s">
        <v>89</v>
      </c>
      <c r="J36" s="35">
        <f t="shared" si="1"/>
        <v>-10</v>
      </c>
      <c r="K36" s="34">
        <v>6</v>
      </c>
      <c r="L36" s="34"/>
    </row>
    <row r="37" spans="1:12" x14ac:dyDescent="0.25">
      <c r="A37" s="1">
        <v>45621</v>
      </c>
      <c r="B37" s="34" t="s">
        <v>11</v>
      </c>
      <c r="C37" s="34" t="s">
        <v>12</v>
      </c>
      <c r="D37" s="34" t="s">
        <v>55</v>
      </c>
      <c r="E37" s="34" t="s">
        <v>56</v>
      </c>
      <c r="F37" s="34">
        <v>-115</v>
      </c>
      <c r="G37" s="35">
        <v>10</v>
      </c>
      <c r="H37" s="35">
        <f t="shared" si="0"/>
        <v>8.695652173913043</v>
      </c>
      <c r="I37" s="34" t="s">
        <v>90</v>
      </c>
      <c r="J37" s="35">
        <f t="shared" si="1"/>
        <v>8.695652173913043</v>
      </c>
      <c r="K37" s="34">
        <v>-5</v>
      </c>
      <c r="L37" s="34"/>
    </row>
    <row r="38" spans="1:12" x14ac:dyDescent="0.25">
      <c r="A38" s="1">
        <v>45622</v>
      </c>
      <c r="B38" s="34" t="s">
        <v>11</v>
      </c>
      <c r="C38" s="34" t="s">
        <v>12</v>
      </c>
      <c r="D38" s="34" t="s">
        <v>38</v>
      </c>
      <c r="E38" s="34" t="s">
        <v>39</v>
      </c>
      <c r="F38" s="34">
        <v>-110</v>
      </c>
      <c r="G38" s="35">
        <v>10</v>
      </c>
      <c r="H38" s="35">
        <f t="shared" si="0"/>
        <v>9.0909090909090899</v>
      </c>
      <c r="I38" s="34" t="s">
        <v>89</v>
      </c>
      <c r="J38" s="35">
        <f t="shared" si="1"/>
        <v>-10</v>
      </c>
      <c r="K38" s="34">
        <v>-23</v>
      </c>
      <c r="L38" s="34"/>
    </row>
    <row r="39" spans="1:12" x14ac:dyDescent="0.25">
      <c r="A39" s="1">
        <v>45628</v>
      </c>
      <c r="B39" s="34" t="s">
        <v>11</v>
      </c>
      <c r="C39" s="34" t="s">
        <v>13</v>
      </c>
      <c r="D39" s="34" t="s">
        <v>45</v>
      </c>
      <c r="E39" s="34" t="s">
        <v>93</v>
      </c>
      <c r="F39" s="34">
        <v>-113</v>
      </c>
      <c r="G39" s="35">
        <v>10</v>
      </c>
      <c r="H39" s="35">
        <f t="shared" ref="H39:H42" si="2">IF(F39 &gt; 0, G39 * (F39 / 100), G39 * (100 / ABS(F39)))</f>
        <v>8.8495575221238951</v>
      </c>
      <c r="I39" s="34" t="s">
        <v>89</v>
      </c>
      <c r="J39" s="35">
        <f t="shared" si="1"/>
        <v>-10</v>
      </c>
      <c r="K39" s="34">
        <v>16</v>
      </c>
      <c r="L39" s="34"/>
    </row>
    <row r="40" spans="1:12" x14ac:dyDescent="0.25">
      <c r="A40" s="1">
        <v>45628</v>
      </c>
      <c r="B40" s="34" t="s">
        <v>11</v>
      </c>
      <c r="C40" s="34" t="s">
        <v>13</v>
      </c>
      <c r="D40" s="34" t="s">
        <v>45</v>
      </c>
      <c r="E40" s="34" t="s">
        <v>94</v>
      </c>
      <c r="F40" s="34">
        <v>-115</v>
      </c>
      <c r="G40" s="35">
        <v>5</v>
      </c>
      <c r="H40" s="35">
        <f t="shared" si="2"/>
        <v>4.3478260869565215</v>
      </c>
      <c r="I40" s="34" t="s">
        <v>89</v>
      </c>
      <c r="J40" s="35">
        <f t="shared" si="1"/>
        <v>-5</v>
      </c>
      <c r="K40" s="34">
        <v>16</v>
      </c>
      <c r="L40" s="34"/>
    </row>
    <row r="41" spans="1:12" x14ac:dyDescent="0.25">
      <c r="A41" s="1">
        <v>45628</v>
      </c>
      <c r="B41" s="34" t="s">
        <v>11</v>
      </c>
      <c r="C41" s="34" t="s">
        <v>13</v>
      </c>
      <c r="D41" s="34" t="s">
        <v>45</v>
      </c>
      <c r="E41" s="34" t="s">
        <v>95</v>
      </c>
      <c r="F41" s="34">
        <v>110</v>
      </c>
      <c r="G41" s="35">
        <v>10</v>
      </c>
      <c r="H41" s="35">
        <f t="shared" si="2"/>
        <v>11</v>
      </c>
      <c r="I41" s="34" t="s">
        <v>89</v>
      </c>
      <c r="J41" s="35">
        <f t="shared" si="1"/>
        <v>-10</v>
      </c>
      <c r="K41" s="34">
        <v>0</v>
      </c>
      <c r="L41" s="34"/>
    </row>
    <row r="42" spans="1:12" x14ac:dyDescent="0.25">
      <c r="A42" s="1">
        <v>45628</v>
      </c>
      <c r="B42" s="34" t="s">
        <v>11</v>
      </c>
      <c r="C42" s="34" t="s">
        <v>13</v>
      </c>
      <c r="D42" s="34" t="s">
        <v>45</v>
      </c>
      <c r="E42" s="34" t="s">
        <v>96</v>
      </c>
      <c r="F42" s="34">
        <v>115</v>
      </c>
      <c r="G42" s="35">
        <v>10</v>
      </c>
      <c r="H42" s="35">
        <f t="shared" si="2"/>
        <v>11.5</v>
      </c>
      <c r="I42" s="34" t="s">
        <v>90</v>
      </c>
      <c r="J42" s="35">
        <f t="shared" si="1"/>
        <v>11.5</v>
      </c>
      <c r="K42" s="34">
        <v>1</v>
      </c>
      <c r="L42" s="34"/>
    </row>
    <row r="43" spans="1:12" x14ac:dyDescent="0.25">
      <c r="A43" s="1">
        <v>45627</v>
      </c>
      <c r="B43" s="34" t="s">
        <v>11</v>
      </c>
      <c r="C43" s="34" t="s">
        <v>114</v>
      </c>
      <c r="D43" s="34" t="s">
        <v>107</v>
      </c>
      <c r="E43" s="34" t="s">
        <v>115</v>
      </c>
      <c r="F43" s="34">
        <v>450</v>
      </c>
      <c r="G43" s="37">
        <v>35</v>
      </c>
      <c r="H43" s="35">
        <f>IF(F43 &gt; 0, G43 * (F43 / 100), G43 * (100 / ABS(F43)))</f>
        <v>157.5</v>
      </c>
      <c r="I43" s="34" t="s">
        <v>90</v>
      </c>
      <c r="J43" s="35">
        <f t="shared" si="1"/>
        <v>157.5</v>
      </c>
      <c r="K43" s="34" t="s">
        <v>116</v>
      </c>
      <c r="L43" s="34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34F7-8D54-4882-BDA4-31BC056DF64D}">
  <dimension ref="A1:N3"/>
  <sheetViews>
    <sheetView workbookViewId="0">
      <selection activeCell="N2" sqref="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A57C-528F-4EC0-9411-F4B070487146}">
  <dimension ref="A1:K19"/>
  <sheetViews>
    <sheetView workbookViewId="0">
      <selection activeCell="H11" sqref="H11"/>
    </sheetView>
  </sheetViews>
  <sheetFormatPr defaultColWidth="10.140625" defaultRowHeight="15" x14ac:dyDescent="0.25"/>
  <cols>
    <col min="1" max="1" width="10.42578125" bestFit="1" customWidth="1"/>
    <col min="2" max="2" width="13.5703125" bestFit="1" customWidth="1"/>
    <col min="3" max="3" width="17.85546875" bestFit="1" customWidth="1"/>
    <col min="4" max="4" width="42.7109375" bestFit="1" customWidth="1"/>
    <col min="5" max="5" width="8" bestFit="1" customWidth="1"/>
    <col min="6" max="6" width="9" bestFit="1" customWidth="1"/>
    <col min="7" max="7" width="9.42578125" bestFit="1" customWidth="1"/>
    <col min="8" max="8" width="9.42578125" customWidth="1"/>
    <col min="9" max="9" width="9.140625" bestFit="1" customWidth="1"/>
  </cols>
  <sheetData>
    <row r="1" spans="1:11" x14ac:dyDescent="0.25">
      <c r="A1" t="s">
        <v>0</v>
      </c>
      <c r="B1" t="s">
        <v>1</v>
      </c>
      <c r="C1" t="s">
        <v>57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143</v>
      </c>
      <c r="K1" t="s">
        <v>144</v>
      </c>
    </row>
    <row r="2" spans="1:11" x14ac:dyDescent="0.25">
      <c r="A2" s="4">
        <v>45524</v>
      </c>
      <c r="B2" s="5" t="s">
        <v>58</v>
      </c>
      <c r="C2" s="5" t="s">
        <v>59</v>
      </c>
      <c r="D2" s="5" t="s">
        <v>60</v>
      </c>
      <c r="E2" s="5">
        <v>1400</v>
      </c>
      <c r="F2" s="7">
        <v>10</v>
      </c>
      <c r="G2" s="7">
        <f>IF(E2 &gt; 0, F2 * (E2 / 100), F2 * (100 / ABS(E2)))</f>
        <v>140</v>
      </c>
      <c r="H2" s="28"/>
      <c r="I2" s="40" t="str">
        <f>IF(H2="", "", IF(H2="Win", G2, -F2))</f>
        <v/>
      </c>
      <c r="K2" s="3">
        <f>SUM(I2:I19)</f>
        <v>211.17050691244239</v>
      </c>
    </row>
    <row r="3" spans="1:11" x14ac:dyDescent="0.25">
      <c r="A3" s="4">
        <v>45554</v>
      </c>
      <c r="B3" s="5" t="s">
        <v>58</v>
      </c>
      <c r="C3" s="5" t="s">
        <v>59</v>
      </c>
      <c r="D3" s="5" t="s">
        <v>61</v>
      </c>
      <c r="E3" s="5">
        <v>3000</v>
      </c>
      <c r="F3" s="7">
        <v>5</v>
      </c>
      <c r="G3" s="7">
        <f t="shared" ref="G3:G17" si="0">IF(E3 &gt; 0, F3 * (E3 / 100), F3 * (100 / ABS(E3)))</f>
        <v>150</v>
      </c>
      <c r="H3" s="28"/>
      <c r="I3" s="40" t="str">
        <f t="shared" ref="I3:I19" si="1">IF(H3="", "", IF(H3="Win", G3, -F3))</f>
        <v/>
      </c>
    </row>
    <row r="4" spans="1:11" x14ac:dyDescent="0.25">
      <c r="A4" s="4">
        <v>45607</v>
      </c>
      <c r="B4" s="5" t="s">
        <v>58</v>
      </c>
      <c r="C4" s="5" t="s">
        <v>59</v>
      </c>
      <c r="D4" s="5" t="s">
        <v>62</v>
      </c>
      <c r="E4" s="5">
        <v>1500</v>
      </c>
      <c r="F4" s="7">
        <v>20</v>
      </c>
      <c r="G4" s="7">
        <f t="shared" si="0"/>
        <v>300</v>
      </c>
      <c r="H4" s="28"/>
      <c r="I4" s="40" t="str">
        <f t="shared" si="1"/>
        <v/>
      </c>
    </row>
    <row r="5" spans="1:11" x14ac:dyDescent="0.25">
      <c r="A5" s="4">
        <v>45556</v>
      </c>
      <c r="B5" s="5" t="s">
        <v>58</v>
      </c>
      <c r="C5" s="5" t="s">
        <v>63</v>
      </c>
      <c r="D5" s="5" t="s">
        <v>64</v>
      </c>
      <c r="E5" s="5">
        <v>12900</v>
      </c>
      <c r="F5" s="7">
        <v>5</v>
      </c>
      <c r="G5" s="7">
        <f t="shared" si="0"/>
        <v>645</v>
      </c>
      <c r="H5" s="28" t="s">
        <v>89</v>
      </c>
      <c r="I5" s="40">
        <f t="shared" si="1"/>
        <v>-5</v>
      </c>
    </row>
    <row r="6" spans="1:11" x14ac:dyDescent="0.25">
      <c r="A6" s="4">
        <v>45556</v>
      </c>
      <c r="B6" s="5" t="s">
        <v>58</v>
      </c>
      <c r="C6" s="5" t="s">
        <v>63</v>
      </c>
      <c r="D6" s="5" t="s">
        <v>65</v>
      </c>
      <c r="E6" s="5">
        <v>8350</v>
      </c>
      <c r="F6" s="7">
        <v>5</v>
      </c>
      <c r="G6" s="7">
        <f t="shared" si="0"/>
        <v>417.5</v>
      </c>
      <c r="H6" s="28"/>
      <c r="I6" s="40" t="str">
        <f t="shared" si="1"/>
        <v/>
      </c>
    </row>
    <row r="7" spans="1:11" x14ac:dyDescent="0.25">
      <c r="A7" s="4">
        <v>45556</v>
      </c>
      <c r="B7" s="5" t="s">
        <v>58</v>
      </c>
      <c r="C7" s="5" t="s">
        <v>63</v>
      </c>
      <c r="D7" s="5" t="s">
        <v>66</v>
      </c>
      <c r="E7" s="5">
        <v>4450</v>
      </c>
      <c r="F7" s="7">
        <v>5</v>
      </c>
      <c r="G7" s="7">
        <f t="shared" si="0"/>
        <v>222.5</v>
      </c>
      <c r="H7" s="28"/>
      <c r="I7" s="40" t="str">
        <f t="shared" si="1"/>
        <v/>
      </c>
    </row>
    <row r="8" spans="1:11" x14ac:dyDescent="0.25">
      <c r="A8" s="4">
        <v>45524</v>
      </c>
      <c r="B8" s="5" t="s">
        <v>58</v>
      </c>
      <c r="C8" s="5" t="s">
        <v>67</v>
      </c>
      <c r="D8" s="5" t="s">
        <v>68</v>
      </c>
      <c r="E8" s="5">
        <v>100</v>
      </c>
      <c r="F8" s="7">
        <v>20</v>
      </c>
      <c r="G8" s="7">
        <f t="shared" si="0"/>
        <v>20</v>
      </c>
      <c r="H8" s="6" t="s">
        <v>90</v>
      </c>
      <c r="I8" s="40">
        <f t="shared" si="1"/>
        <v>20</v>
      </c>
    </row>
    <row r="9" spans="1:11" x14ac:dyDescent="0.25">
      <c r="A9" s="4">
        <v>45532</v>
      </c>
      <c r="B9" s="5" t="s">
        <v>58</v>
      </c>
      <c r="C9" s="5" t="s">
        <v>67</v>
      </c>
      <c r="D9" s="5" t="s">
        <v>69</v>
      </c>
      <c r="E9" s="5">
        <v>-112</v>
      </c>
      <c r="F9" s="7">
        <v>80</v>
      </c>
      <c r="G9" s="7">
        <f t="shared" si="0"/>
        <v>71.428571428571431</v>
      </c>
      <c r="H9" s="6" t="s">
        <v>90</v>
      </c>
      <c r="I9" s="40">
        <f t="shared" si="1"/>
        <v>71.428571428571431</v>
      </c>
    </row>
    <row r="10" spans="1:11" x14ac:dyDescent="0.25">
      <c r="A10" s="4">
        <v>45532</v>
      </c>
      <c r="B10" s="5" t="s">
        <v>58</v>
      </c>
      <c r="C10" s="5" t="s">
        <v>67</v>
      </c>
      <c r="D10" s="5" t="s">
        <v>70</v>
      </c>
      <c r="E10" s="5">
        <v>-124</v>
      </c>
      <c r="F10" s="7">
        <v>35</v>
      </c>
      <c r="G10" s="7">
        <f t="shared" si="0"/>
        <v>28.2258064516129</v>
      </c>
      <c r="H10" s="6" t="s">
        <v>90</v>
      </c>
      <c r="I10" s="40">
        <f t="shared" si="1"/>
        <v>28.2258064516129</v>
      </c>
    </row>
    <row r="11" spans="1:11" x14ac:dyDescent="0.25">
      <c r="A11" s="4">
        <v>45512</v>
      </c>
      <c r="B11" s="5" t="s">
        <v>58</v>
      </c>
      <c r="C11" s="5" t="s">
        <v>67</v>
      </c>
      <c r="D11" s="5" t="s">
        <v>71</v>
      </c>
      <c r="E11" s="5">
        <v>-124</v>
      </c>
      <c r="F11" s="7">
        <v>40</v>
      </c>
      <c r="G11" s="7">
        <f t="shared" si="0"/>
        <v>32.258064516129032</v>
      </c>
      <c r="H11" s="28" t="s">
        <v>90</v>
      </c>
      <c r="I11" s="40">
        <f t="shared" si="1"/>
        <v>32.258064516129032</v>
      </c>
    </row>
    <row r="12" spans="1:11" x14ac:dyDescent="0.25">
      <c r="A12" s="4">
        <v>45512</v>
      </c>
      <c r="B12" s="5" t="s">
        <v>58</v>
      </c>
      <c r="C12" s="5" t="s">
        <v>67</v>
      </c>
      <c r="D12" s="5" t="s">
        <v>72</v>
      </c>
      <c r="E12" s="5">
        <v>-124</v>
      </c>
      <c r="F12" s="7">
        <v>40</v>
      </c>
      <c r="G12" s="7">
        <f t="shared" si="0"/>
        <v>32.258064516129032</v>
      </c>
      <c r="H12" s="6" t="s">
        <v>90</v>
      </c>
      <c r="I12" s="40">
        <f t="shared" si="1"/>
        <v>32.258064516129032</v>
      </c>
    </row>
    <row r="13" spans="1:11" x14ac:dyDescent="0.25">
      <c r="A13" s="8">
        <v>45517</v>
      </c>
      <c r="B13" s="9" t="s">
        <v>58</v>
      </c>
      <c r="C13" s="9" t="s">
        <v>67</v>
      </c>
      <c r="D13" s="9" t="s">
        <v>73</v>
      </c>
      <c r="E13" s="9">
        <v>-130</v>
      </c>
      <c r="F13" s="10">
        <v>40</v>
      </c>
      <c r="G13" s="7">
        <f t="shared" si="0"/>
        <v>30.76923076923077</v>
      </c>
      <c r="H13" s="28"/>
      <c r="I13" s="40" t="str">
        <f t="shared" si="1"/>
        <v/>
      </c>
    </row>
    <row r="14" spans="1:11" x14ac:dyDescent="0.25">
      <c r="A14" s="4">
        <v>45517</v>
      </c>
      <c r="B14" s="5" t="s">
        <v>58</v>
      </c>
      <c r="C14" s="5" t="s">
        <v>67</v>
      </c>
      <c r="D14" s="5" t="s">
        <v>74</v>
      </c>
      <c r="E14" s="5">
        <v>-112</v>
      </c>
      <c r="F14" s="7">
        <v>40</v>
      </c>
      <c r="G14" s="7">
        <f t="shared" si="0"/>
        <v>35.714285714285715</v>
      </c>
      <c r="H14" s="28"/>
      <c r="I14" s="40" t="str">
        <f t="shared" si="1"/>
        <v/>
      </c>
    </row>
    <row r="15" spans="1:11" x14ac:dyDescent="0.25">
      <c r="A15" s="8">
        <v>45524</v>
      </c>
      <c r="B15" s="9" t="s">
        <v>58</v>
      </c>
      <c r="C15" s="9" t="s">
        <v>75</v>
      </c>
      <c r="D15" s="9" t="s">
        <v>76</v>
      </c>
      <c r="E15" s="9">
        <v>-177</v>
      </c>
      <c r="F15" s="10">
        <v>10</v>
      </c>
      <c r="G15" s="7">
        <f t="shared" si="0"/>
        <v>5.6497175141242941</v>
      </c>
      <c r="H15" s="28"/>
      <c r="I15" s="40" t="str">
        <f t="shared" si="1"/>
        <v/>
      </c>
    </row>
    <row r="16" spans="1:11" x14ac:dyDescent="0.25">
      <c r="A16" s="4">
        <v>45512</v>
      </c>
      <c r="B16" s="5" t="s">
        <v>58</v>
      </c>
      <c r="C16" s="5" t="s">
        <v>75</v>
      </c>
      <c r="D16" s="5" t="s">
        <v>77</v>
      </c>
      <c r="E16" s="5">
        <v>-125</v>
      </c>
      <c r="F16" s="7">
        <v>40</v>
      </c>
      <c r="G16" s="7">
        <f t="shared" si="0"/>
        <v>32</v>
      </c>
      <c r="H16" s="6" t="s">
        <v>90</v>
      </c>
      <c r="I16" s="40">
        <f t="shared" si="1"/>
        <v>32</v>
      </c>
    </row>
    <row r="17" spans="1:9" x14ac:dyDescent="0.25">
      <c r="A17" s="11">
        <v>45622</v>
      </c>
      <c r="B17" s="12" t="s">
        <v>11</v>
      </c>
      <c r="C17" s="12" t="s">
        <v>59</v>
      </c>
      <c r="D17" s="12" t="s">
        <v>78</v>
      </c>
      <c r="E17" s="12">
        <v>1400</v>
      </c>
      <c r="F17" s="13">
        <v>10</v>
      </c>
      <c r="G17" s="7">
        <f t="shared" si="0"/>
        <v>140</v>
      </c>
      <c r="H17" s="28"/>
      <c r="I17" s="40" t="str">
        <f t="shared" si="1"/>
        <v/>
      </c>
    </row>
    <row r="18" spans="1:9" x14ac:dyDescent="0.25">
      <c r="A18" s="4">
        <v>45644</v>
      </c>
      <c r="B18" s="5" t="s">
        <v>11</v>
      </c>
      <c r="C18" s="5" t="s">
        <v>208</v>
      </c>
      <c r="D18" s="5" t="s">
        <v>209</v>
      </c>
      <c r="E18" s="5">
        <v>350</v>
      </c>
      <c r="F18" s="7">
        <v>20</v>
      </c>
      <c r="G18" s="7">
        <f t="shared" ref="G18:G19" si="2">IF(E18 &gt; 0, F18 * (E18 / 100), F18 * (100 / ABS(E18)))</f>
        <v>70</v>
      </c>
      <c r="H18" s="28"/>
      <c r="I18" s="40" t="str">
        <f t="shared" si="1"/>
        <v/>
      </c>
    </row>
    <row r="19" spans="1:9" x14ac:dyDescent="0.25">
      <c r="A19" s="4">
        <v>45644</v>
      </c>
      <c r="B19" s="5" t="s">
        <v>11</v>
      </c>
      <c r="C19" s="5" t="s">
        <v>208</v>
      </c>
      <c r="D19" s="5" t="s">
        <v>210</v>
      </c>
      <c r="E19" s="5">
        <v>600</v>
      </c>
      <c r="F19" s="7">
        <v>20</v>
      </c>
      <c r="G19" s="7">
        <f t="shared" si="2"/>
        <v>120</v>
      </c>
      <c r="H19" s="28"/>
      <c r="I19" s="40" t="str">
        <f t="shared" si="1"/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775F-6E6C-4F0B-9182-AACC0EDC63FA}">
  <dimension ref="A1:N44"/>
  <sheetViews>
    <sheetView topLeftCell="A16"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13.42578125" customWidth="1"/>
    <col min="3" max="3" width="10.85546875" customWidth="1"/>
    <col min="4" max="4" width="10.140625" bestFit="1" customWidth="1"/>
    <col min="5" max="5" width="32.28515625" customWidth="1"/>
    <col min="8" max="8" width="9.28515625" customWidth="1"/>
    <col min="11" max="11" width="12.4257812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25">
      <c r="A2" s="15">
        <v>45628</v>
      </c>
      <c r="B2" s="16" t="s">
        <v>11</v>
      </c>
      <c r="C2" s="16" t="s">
        <v>12</v>
      </c>
      <c r="D2" s="16" t="s">
        <v>100</v>
      </c>
      <c r="E2" s="16" t="s">
        <v>101</v>
      </c>
      <c r="F2" s="16">
        <v>-110</v>
      </c>
      <c r="G2" s="17">
        <v>20</v>
      </c>
      <c r="H2" s="17">
        <f t="shared" ref="H2:H35" si="0">IF(F2 &gt; 0, G2 * (F2 / 100), G2 * (100 / ABS(F2)))</f>
        <v>18.18181818181818</v>
      </c>
      <c r="I2" s="16" t="s">
        <v>89</v>
      </c>
      <c r="J2" s="17">
        <f>IF(I2="", "", IF(I2="Win", H2, -G2))</f>
        <v>-20</v>
      </c>
      <c r="K2" s="29">
        <v>21</v>
      </c>
      <c r="L2" s="16"/>
      <c r="N2" s="3">
        <f>SUM(J2:J44)</f>
        <v>54.588788740838218</v>
      </c>
    </row>
    <row r="3" spans="1:14" x14ac:dyDescent="0.25">
      <c r="A3" s="15">
        <v>45632</v>
      </c>
      <c r="B3" s="16" t="s">
        <v>11</v>
      </c>
      <c r="C3" s="16" t="s">
        <v>123</v>
      </c>
      <c r="D3" s="16" t="s">
        <v>141</v>
      </c>
      <c r="E3" s="16" t="s">
        <v>130</v>
      </c>
      <c r="F3" s="16">
        <v>733</v>
      </c>
      <c r="G3" s="17">
        <v>5</v>
      </c>
      <c r="H3" s="17">
        <f t="shared" si="0"/>
        <v>36.65</v>
      </c>
      <c r="I3" s="16" t="s">
        <v>89</v>
      </c>
      <c r="J3" s="17">
        <f t="shared" ref="J3:J35" si="1">IF(I3="", "", IF(I3="Win", H3, -G3))</f>
        <v>-5</v>
      </c>
      <c r="K3" s="29">
        <v>95</v>
      </c>
      <c r="L3" s="16"/>
    </row>
    <row r="4" spans="1:14" x14ac:dyDescent="0.25">
      <c r="A4" s="18">
        <v>45632</v>
      </c>
      <c r="B4" s="19" t="s">
        <v>11</v>
      </c>
      <c r="C4" s="19" t="s">
        <v>13</v>
      </c>
      <c r="D4" s="19" t="s">
        <v>141</v>
      </c>
      <c r="E4" s="19" t="s">
        <v>140</v>
      </c>
      <c r="F4" s="19">
        <v>-115</v>
      </c>
      <c r="G4" s="20">
        <v>25</v>
      </c>
      <c r="H4" s="20">
        <f t="shared" si="0"/>
        <v>21.739130434782609</v>
      </c>
      <c r="I4" s="19" t="s">
        <v>90</v>
      </c>
      <c r="J4" s="17">
        <f t="shared" si="1"/>
        <v>21.739130434782609</v>
      </c>
      <c r="K4" s="29">
        <v>95</v>
      </c>
      <c r="L4" s="19"/>
    </row>
    <row r="5" spans="1:14" x14ac:dyDescent="0.25">
      <c r="A5" s="18">
        <v>45632</v>
      </c>
      <c r="B5" s="19" t="s">
        <v>11</v>
      </c>
      <c r="C5" s="19" t="s">
        <v>123</v>
      </c>
      <c r="D5" s="19" t="s">
        <v>141</v>
      </c>
      <c r="E5" s="19" t="s">
        <v>128</v>
      </c>
      <c r="F5" s="19">
        <v>189</v>
      </c>
      <c r="G5" s="20">
        <v>5</v>
      </c>
      <c r="H5" s="20">
        <f t="shared" si="0"/>
        <v>9.4499999999999993</v>
      </c>
      <c r="I5" s="19" t="s">
        <v>90</v>
      </c>
      <c r="J5" s="17">
        <f t="shared" si="1"/>
        <v>9.4499999999999993</v>
      </c>
      <c r="K5" s="29">
        <v>95</v>
      </c>
      <c r="L5" s="19"/>
    </row>
    <row r="6" spans="1:14" x14ac:dyDescent="0.25">
      <c r="A6" s="18">
        <v>45632</v>
      </c>
      <c r="B6" s="19" t="s">
        <v>11</v>
      </c>
      <c r="C6" s="19" t="s">
        <v>123</v>
      </c>
      <c r="D6" s="19" t="s">
        <v>141</v>
      </c>
      <c r="E6" s="19" t="s">
        <v>129</v>
      </c>
      <c r="F6" s="19">
        <v>417</v>
      </c>
      <c r="G6" s="20">
        <v>5</v>
      </c>
      <c r="H6" s="20">
        <f t="shared" si="0"/>
        <v>20.85</v>
      </c>
      <c r="I6" s="19" t="s">
        <v>89</v>
      </c>
      <c r="J6" s="17">
        <f t="shared" si="1"/>
        <v>-5</v>
      </c>
      <c r="K6" s="29">
        <v>95</v>
      </c>
      <c r="L6" s="19"/>
    </row>
    <row r="7" spans="1:14" x14ac:dyDescent="0.25">
      <c r="A7" s="18">
        <v>45632</v>
      </c>
      <c r="B7" s="19" t="s">
        <v>11</v>
      </c>
      <c r="C7" s="19" t="s">
        <v>13</v>
      </c>
      <c r="D7" s="19" t="s">
        <v>137</v>
      </c>
      <c r="E7" s="19" t="s">
        <v>138</v>
      </c>
      <c r="F7" s="19">
        <v>-101</v>
      </c>
      <c r="G7" s="20">
        <v>15</v>
      </c>
      <c r="H7" s="20">
        <f t="shared" si="0"/>
        <v>14.85148514851485</v>
      </c>
      <c r="I7" s="19" t="s">
        <v>90</v>
      </c>
      <c r="J7" s="17">
        <f t="shared" si="1"/>
        <v>14.85148514851485</v>
      </c>
      <c r="K7" s="29">
        <v>20</v>
      </c>
      <c r="L7" s="19"/>
    </row>
    <row r="8" spans="1:14" x14ac:dyDescent="0.25">
      <c r="A8" s="18">
        <v>45632</v>
      </c>
      <c r="B8" s="19" t="s">
        <v>11</v>
      </c>
      <c r="C8" s="19" t="s">
        <v>13</v>
      </c>
      <c r="D8" s="19" t="s">
        <v>137</v>
      </c>
      <c r="E8" s="19" t="s">
        <v>139</v>
      </c>
      <c r="F8" s="19">
        <v>400</v>
      </c>
      <c r="G8" s="20">
        <v>5</v>
      </c>
      <c r="H8" s="20">
        <f t="shared" si="0"/>
        <v>20</v>
      </c>
      <c r="I8" s="19" t="s">
        <v>89</v>
      </c>
      <c r="J8" s="17">
        <f t="shared" si="1"/>
        <v>-5</v>
      </c>
      <c r="K8" s="38">
        <v>0</v>
      </c>
      <c r="L8" s="19"/>
    </row>
    <row r="9" spans="1:14" x14ac:dyDescent="0.25">
      <c r="A9" s="18">
        <v>45632</v>
      </c>
      <c r="B9" s="19" t="s">
        <v>11</v>
      </c>
      <c r="C9" s="19" t="s">
        <v>123</v>
      </c>
      <c r="D9" s="19" t="s">
        <v>124</v>
      </c>
      <c r="E9" s="19" t="s">
        <v>127</v>
      </c>
      <c r="F9" s="19">
        <v>188</v>
      </c>
      <c r="G9" s="20">
        <v>10</v>
      </c>
      <c r="H9" s="20">
        <f t="shared" si="0"/>
        <v>18.799999999999997</v>
      </c>
      <c r="I9" s="19" t="s">
        <v>89</v>
      </c>
      <c r="J9" s="17">
        <f t="shared" si="1"/>
        <v>-10</v>
      </c>
      <c r="K9" s="38">
        <v>13</v>
      </c>
      <c r="L9" s="19"/>
    </row>
    <row r="10" spans="1:14" x14ac:dyDescent="0.25">
      <c r="A10" s="18">
        <v>45632</v>
      </c>
      <c r="B10" s="19" t="s">
        <v>11</v>
      </c>
      <c r="C10" s="19" t="s">
        <v>123</v>
      </c>
      <c r="D10" s="19" t="s">
        <v>124</v>
      </c>
      <c r="E10" s="19" t="s">
        <v>125</v>
      </c>
      <c r="F10" s="19">
        <v>413</v>
      </c>
      <c r="G10" s="20">
        <v>5</v>
      </c>
      <c r="H10" s="20">
        <f t="shared" si="0"/>
        <v>20.65</v>
      </c>
      <c r="I10" s="19" t="s">
        <v>89</v>
      </c>
      <c r="J10" s="17">
        <f t="shared" si="1"/>
        <v>-5</v>
      </c>
      <c r="K10" s="38">
        <v>13</v>
      </c>
      <c r="L10" s="19"/>
    </row>
    <row r="11" spans="1:14" x14ac:dyDescent="0.25">
      <c r="A11" s="18">
        <v>45632</v>
      </c>
      <c r="B11" s="19" t="s">
        <v>11</v>
      </c>
      <c r="C11" s="19" t="s">
        <v>123</v>
      </c>
      <c r="D11" s="19" t="s">
        <v>124</v>
      </c>
      <c r="E11" s="19" t="s">
        <v>126</v>
      </c>
      <c r="F11" s="19">
        <v>966</v>
      </c>
      <c r="G11" s="20">
        <v>5</v>
      </c>
      <c r="H11" s="20">
        <f t="shared" si="0"/>
        <v>48.3</v>
      </c>
      <c r="I11" s="19" t="s">
        <v>89</v>
      </c>
      <c r="J11" s="17">
        <f t="shared" si="1"/>
        <v>-5</v>
      </c>
      <c r="K11" s="38">
        <v>13</v>
      </c>
      <c r="L11" s="19"/>
    </row>
    <row r="12" spans="1:14" x14ac:dyDescent="0.25">
      <c r="A12" s="18">
        <v>45624</v>
      </c>
      <c r="B12" s="19" t="s">
        <v>11</v>
      </c>
      <c r="C12" s="19" t="s">
        <v>12</v>
      </c>
      <c r="D12" s="19" t="s">
        <v>83</v>
      </c>
      <c r="E12" s="19" t="s">
        <v>84</v>
      </c>
      <c r="F12" s="16">
        <v>-115</v>
      </c>
      <c r="G12" s="17">
        <v>15</v>
      </c>
      <c r="H12" s="17">
        <f t="shared" si="0"/>
        <v>13.043478260869565</v>
      </c>
      <c r="I12" s="16" t="s">
        <v>90</v>
      </c>
      <c r="J12" s="17">
        <f t="shared" si="1"/>
        <v>13.043478260869565</v>
      </c>
      <c r="K12" s="29">
        <v>3</v>
      </c>
      <c r="L12" s="16"/>
    </row>
    <row r="13" spans="1:14" x14ac:dyDescent="0.25">
      <c r="A13" s="18">
        <v>45624</v>
      </c>
      <c r="B13" s="16" t="s">
        <v>11</v>
      </c>
      <c r="C13" s="16" t="s">
        <v>18</v>
      </c>
      <c r="D13" s="16" t="s">
        <v>83</v>
      </c>
      <c r="E13" s="16" t="s">
        <v>85</v>
      </c>
      <c r="F13" s="16">
        <v>-110</v>
      </c>
      <c r="G13" s="17">
        <v>10</v>
      </c>
      <c r="H13" s="17">
        <f t="shared" si="0"/>
        <v>9.0909090909090899</v>
      </c>
      <c r="I13" s="16" t="s">
        <v>90</v>
      </c>
      <c r="J13" s="17">
        <f t="shared" si="1"/>
        <v>9.0909090909090899</v>
      </c>
      <c r="K13" s="29">
        <v>65</v>
      </c>
      <c r="L13" s="16"/>
    </row>
    <row r="14" spans="1:14" x14ac:dyDescent="0.25">
      <c r="A14" s="18">
        <v>45628</v>
      </c>
      <c r="B14" s="19" t="s">
        <v>11</v>
      </c>
      <c r="C14" s="19" t="s">
        <v>34</v>
      </c>
      <c r="D14" s="19" t="s">
        <v>83</v>
      </c>
      <c r="E14" s="19" t="s">
        <v>97</v>
      </c>
      <c r="F14" s="19">
        <v>163</v>
      </c>
      <c r="G14" s="20">
        <v>5</v>
      </c>
      <c r="H14" s="20">
        <f t="shared" si="0"/>
        <v>8.1499999999999986</v>
      </c>
      <c r="I14" s="19" t="s">
        <v>89</v>
      </c>
      <c r="J14" s="17">
        <f t="shared" si="1"/>
        <v>-5</v>
      </c>
      <c r="K14" s="38">
        <v>0</v>
      </c>
      <c r="L14" s="19"/>
    </row>
    <row r="15" spans="1:14" x14ac:dyDescent="0.25">
      <c r="A15" s="18">
        <v>45628</v>
      </c>
      <c r="B15" s="19" t="s">
        <v>11</v>
      </c>
      <c r="C15" s="19" t="s">
        <v>18</v>
      </c>
      <c r="D15" s="19" t="s">
        <v>83</v>
      </c>
      <c r="E15" s="19" t="s">
        <v>85</v>
      </c>
      <c r="F15" s="19">
        <v>-110</v>
      </c>
      <c r="G15" s="20">
        <v>10</v>
      </c>
      <c r="H15" s="20">
        <f t="shared" si="0"/>
        <v>9.0909090909090899</v>
      </c>
      <c r="I15" s="19" t="s">
        <v>90</v>
      </c>
      <c r="J15" s="17">
        <f t="shared" si="1"/>
        <v>9.0909090909090899</v>
      </c>
      <c r="K15" s="38">
        <v>65</v>
      </c>
      <c r="L15" s="19"/>
    </row>
    <row r="16" spans="1:14" x14ac:dyDescent="0.25">
      <c r="A16" s="18">
        <v>45628</v>
      </c>
      <c r="B16" s="19" t="s">
        <v>11</v>
      </c>
      <c r="C16" s="19" t="s">
        <v>18</v>
      </c>
      <c r="D16" s="19" t="s">
        <v>83</v>
      </c>
      <c r="E16" s="19" t="s">
        <v>85</v>
      </c>
      <c r="F16" s="19">
        <v>-110</v>
      </c>
      <c r="G16" s="20">
        <v>20</v>
      </c>
      <c r="H16" s="20">
        <f t="shared" si="0"/>
        <v>18.18181818181818</v>
      </c>
      <c r="I16" s="19" t="s">
        <v>90</v>
      </c>
      <c r="J16" s="17">
        <f t="shared" si="1"/>
        <v>18.18181818181818</v>
      </c>
      <c r="K16" s="38">
        <v>65</v>
      </c>
      <c r="L16" s="19"/>
    </row>
    <row r="17" spans="1:12" x14ac:dyDescent="0.25">
      <c r="A17" s="18">
        <v>45630</v>
      </c>
      <c r="B17" s="19" t="s">
        <v>11</v>
      </c>
      <c r="C17" s="19" t="s">
        <v>13</v>
      </c>
      <c r="D17" s="19" t="s">
        <v>83</v>
      </c>
      <c r="E17" s="19" t="s">
        <v>110</v>
      </c>
      <c r="F17" s="19">
        <v>181</v>
      </c>
      <c r="G17" s="20">
        <v>20</v>
      </c>
      <c r="H17" s="20">
        <f t="shared" si="0"/>
        <v>36.200000000000003</v>
      </c>
      <c r="I17" s="19" t="s">
        <v>90</v>
      </c>
      <c r="J17" s="17">
        <f t="shared" si="1"/>
        <v>36.200000000000003</v>
      </c>
      <c r="K17" s="38">
        <v>23</v>
      </c>
      <c r="L17" s="19"/>
    </row>
    <row r="18" spans="1:12" x14ac:dyDescent="0.25">
      <c r="A18" s="15">
        <v>45630</v>
      </c>
      <c r="B18" s="16" t="s">
        <v>11</v>
      </c>
      <c r="C18" s="16" t="s">
        <v>86</v>
      </c>
      <c r="D18" s="16" t="s">
        <v>83</v>
      </c>
      <c r="E18" s="16" t="s">
        <v>111</v>
      </c>
      <c r="F18" s="16">
        <v>15000</v>
      </c>
      <c r="G18" s="17">
        <v>5</v>
      </c>
      <c r="H18" s="17">
        <f t="shared" si="0"/>
        <v>750</v>
      </c>
      <c r="I18" s="16" t="s">
        <v>89</v>
      </c>
      <c r="J18" s="17">
        <f t="shared" si="1"/>
        <v>-5</v>
      </c>
      <c r="K18" s="29" t="s">
        <v>118</v>
      </c>
      <c r="L18" s="16"/>
    </row>
    <row r="19" spans="1:12" x14ac:dyDescent="0.25">
      <c r="A19" s="15">
        <v>45630</v>
      </c>
      <c r="B19" s="16" t="s">
        <v>11</v>
      </c>
      <c r="C19" s="16" t="s">
        <v>13</v>
      </c>
      <c r="D19" s="16" t="s">
        <v>83</v>
      </c>
      <c r="E19" s="16" t="s">
        <v>109</v>
      </c>
      <c r="F19" s="16">
        <v>129</v>
      </c>
      <c r="G19" s="17">
        <v>10</v>
      </c>
      <c r="H19" s="17">
        <f t="shared" si="0"/>
        <v>12.9</v>
      </c>
      <c r="I19" s="16" t="s">
        <v>90</v>
      </c>
      <c r="J19" s="17">
        <f t="shared" si="1"/>
        <v>12.9</v>
      </c>
      <c r="K19" s="29">
        <v>54</v>
      </c>
      <c r="L19" s="16"/>
    </row>
    <row r="20" spans="1:12" x14ac:dyDescent="0.25">
      <c r="A20" s="18">
        <v>45630</v>
      </c>
      <c r="B20" s="16" t="s">
        <v>11</v>
      </c>
      <c r="C20" s="19" t="s">
        <v>13</v>
      </c>
      <c r="D20" s="19" t="s">
        <v>83</v>
      </c>
      <c r="E20" s="19" t="s">
        <v>112</v>
      </c>
      <c r="F20" s="19">
        <v>204</v>
      </c>
      <c r="G20" s="20">
        <v>10</v>
      </c>
      <c r="H20" s="20">
        <f t="shared" si="0"/>
        <v>20.399999999999999</v>
      </c>
      <c r="I20" s="19" t="s">
        <v>89</v>
      </c>
      <c r="J20" s="17">
        <f t="shared" si="1"/>
        <v>-10</v>
      </c>
      <c r="K20" s="38">
        <v>0</v>
      </c>
      <c r="L20" s="19"/>
    </row>
    <row r="21" spans="1:12" x14ac:dyDescent="0.25">
      <c r="A21" s="18">
        <v>45630</v>
      </c>
      <c r="B21" s="16" t="s">
        <v>58</v>
      </c>
      <c r="C21" s="19" t="s">
        <v>13</v>
      </c>
      <c r="D21" s="19" t="s">
        <v>83</v>
      </c>
      <c r="E21" s="19" t="s">
        <v>117</v>
      </c>
      <c r="F21" s="19">
        <v>1300</v>
      </c>
      <c r="G21" s="20">
        <v>14</v>
      </c>
      <c r="H21" s="20">
        <f t="shared" si="0"/>
        <v>182</v>
      </c>
      <c r="I21" s="19" t="s">
        <v>89</v>
      </c>
      <c r="J21" s="17">
        <f t="shared" si="1"/>
        <v>-14</v>
      </c>
      <c r="K21" s="38">
        <v>0</v>
      </c>
      <c r="L21" s="19"/>
    </row>
    <row r="22" spans="1:12" x14ac:dyDescent="0.25">
      <c r="A22" s="18">
        <v>45628</v>
      </c>
      <c r="B22" s="16" t="s">
        <v>11</v>
      </c>
      <c r="C22" s="19" t="s">
        <v>12</v>
      </c>
      <c r="D22" s="19" t="s">
        <v>98</v>
      </c>
      <c r="E22" s="19" t="s">
        <v>99</v>
      </c>
      <c r="F22" s="19">
        <v>-110</v>
      </c>
      <c r="G22" s="20">
        <v>22.63</v>
      </c>
      <c r="H22" s="20">
        <f t="shared" si="0"/>
        <v>20.572727272727271</v>
      </c>
      <c r="I22" s="19" t="s">
        <v>89</v>
      </c>
      <c r="J22" s="17">
        <f t="shared" si="1"/>
        <v>-22.63</v>
      </c>
      <c r="K22" s="38">
        <v>-2</v>
      </c>
      <c r="L22" s="19"/>
    </row>
    <row r="23" spans="1:12" x14ac:dyDescent="0.25">
      <c r="A23" s="18">
        <v>45629</v>
      </c>
      <c r="B23" s="16" t="s">
        <v>11</v>
      </c>
      <c r="C23" s="19" t="s">
        <v>12</v>
      </c>
      <c r="D23" s="19" t="s">
        <v>98</v>
      </c>
      <c r="E23" s="19" t="s">
        <v>113</v>
      </c>
      <c r="F23" s="19">
        <v>-110</v>
      </c>
      <c r="G23" s="20">
        <v>21.5</v>
      </c>
      <c r="H23" s="20">
        <f t="shared" si="0"/>
        <v>19.545454545454543</v>
      </c>
      <c r="I23" s="19" t="s">
        <v>89</v>
      </c>
      <c r="J23" s="17">
        <f t="shared" si="1"/>
        <v>-21.5</v>
      </c>
      <c r="K23" s="38">
        <v>-2</v>
      </c>
      <c r="L23" s="19"/>
    </row>
    <row r="24" spans="1:12" x14ac:dyDescent="0.25">
      <c r="A24" s="18">
        <v>45633</v>
      </c>
      <c r="B24" s="16" t="s">
        <v>11</v>
      </c>
      <c r="C24" s="19" t="s">
        <v>13</v>
      </c>
      <c r="D24" s="19" t="s">
        <v>121</v>
      </c>
      <c r="E24" s="19" t="s">
        <v>122</v>
      </c>
      <c r="F24" s="19">
        <v>-114</v>
      </c>
      <c r="G24" s="20">
        <v>20</v>
      </c>
      <c r="H24" s="20">
        <f t="shared" si="0"/>
        <v>17.543859649122805</v>
      </c>
      <c r="I24" s="19" t="s">
        <v>89</v>
      </c>
      <c r="J24" s="17">
        <f t="shared" si="1"/>
        <v>-20</v>
      </c>
      <c r="K24" s="38">
        <v>13</v>
      </c>
      <c r="L24" s="19"/>
    </row>
    <row r="25" spans="1:12" x14ac:dyDescent="0.25">
      <c r="A25" s="18">
        <v>45632</v>
      </c>
      <c r="B25" s="16" t="s">
        <v>11</v>
      </c>
      <c r="C25" s="19" t="s">
        <v>18</v>
      </c>
      <c r="D25" s="19" t="s">
        <v>121</v>
      </c>
      <c r="E25" s="19" t="s">
        <v>136</v>
      </c>
      <c r="F25" s="19">
        <v>-110</v>
      </c>
      <c r="G25" s="20">
        <v>10</v>
      </c>
      <c r="H25" s="20">
        <f t="shared" si="0"/>
        <v>9.0909090909090899</v>
      </c>
      <c r="I25" s="19" t="s">
        <v>89</v>
      </c>
      <c r="J25" s="17">
        <f t="shared" si="1"/>
        <v>-10</v>
      </c>
      <c r="K25" s="38">
        <v>41</v>
      </c>
      <c r="L25" s="19"/>
    </row>
    <row r="26" spans="1:12" x14ac:dyDescent="0.25">
      <c r="A26" s="18">
        <v>45634</v>
      </c>
      <c r="B26" s="16" t="s">
        <v>11</v>
      </c>
      <c r="C26" s="19" t="s">
        <v>16</v>
      </c>
      <c r="D26" s="19" t="s">
        <v>121</v>
      </c>
      <c r="E26" s="19" t="s">
        <v>142</v>
      </c>
      <c r="F26" s="19">
        <v>-125</v>
      </c>
      <c r="G26" s="20">
        <v>11.25</v>
      </c>
      <c r="H26" s="20">
        <f t="shared" si="0"/>
        <v>9</v>
      </c>
      <c r="I26" s="19" t="s">
        <v>90</v>
      </c>
      <c r="J26" s="17">
        <f t="shared" si="1"/>
        <v>9</v>
      </c>
      <c r="K26" s="38">
        <v>28</v>
      </c>
      <c r="L26" s="19"/>
    </row>
    <row r="27" spans="1:12" x14ac:dyDescent="0.25">
      <c r="A27" s="18">
        <v>45630</v>
      </c>
      <c r="B27" s="16" t="s">
        <v>11</v>
      </c>
      <c r="C27" s="19" t="s">
        <v>106</v>
      </c>
      <c r="D27" s="19" t="s">
        <v>107</v>
      </c>
      <c r="E27" s="19" t="s">
        <v>108</v>
      </c>
      <c r="F27" s="19">
        <v>-130</v>
      </c>
      <c r="G27" s="20">
        <v>40</v>
      </c>
      <c r="H27" s="20">
        <f t="shared" si="0"/>
        <v>30.76923076923077</v>
      </c>
      <c r="I27" s="19" t="s">
        <v>90</v>
      </c>
      <c r="J27" s="17">
        <f t="shared" si="1"/>
        <v>30.76923076923077</v>
      </c>
      <c r="K27" s="38" t="s">
        <v>145</v>
      </c>
      <c r="L27" s="19"/>
    </row>
    <row r="28" spans="1:12" x14ac:dyDescent="0.25">
      <c r="A28" s="18">
        <v>45630</v>
      </c>
      <c r="B28" s="16" t="s">
        <v>11</v>
      </c>
      <c r="C28" s="19" t="s">
        <v>18</v>
      </c>
      <c r="D28" s="19" t="s">
        <v>104</v>
      </c>
      <c r="E28" s="19" t="s">
        <v>105</v>
      </c>
      <c r="F28" s="19">
        <v>-115</v>
      </c>
      <c r="G28" s="20">
        <v>20</v>
      </c>
      <c r="H28" s="20">
        <f t="shared" si="0"/>
        <v>17.391304347826086</v>
      </c>
      <c r="I28" s="19" t="s">
        <v>90</v>
      </c>
      <c r="J28" s="17">
        <f t="shared" si="1"/>
        <v>17.391304347826086</v>
      </c>
      <c r="K28" s="38">
        <v>58</v>
      </c>
      <c r="L28" s="19"/>
    </row>
    <row r="29" spans="1:12" x14ac:dyDescent="0.25">
      <c r="A29" s="18">
        <v>45630</v>
      </c>
      <c r="B29" s="16" t="s">
        <v>11</v>
      </c>
      <c r="C29" s="19" t="s">
        <v>18</v>
      </c>
      <c r="D29" s="19" t="s">
        <v>104</v>
      </c>
      <c r="E29" s="19" t="s">
        <v>105</v>
      </c>
      <c r="F29" s="19">
        <v>-110</v>
      </c>
      <c r="G29" s="20">
        <v>20</v>
      </c>
      <c r="H29" s="20">
        <f t="shared" si="0"/>
        <v>18.18181818181818</v>
      </c>
      <c r="I29" s="19" t="s">
        <v>90</v>
      </c>
      <c r="J29" s="17">
        <f t="shared" si="1"/>
        <v>18.18181818181818</v>
      </c>
      <c r="K29" s="38">
        <v>58</v>
      </c>
      <c r="L29" s="19"/>
    </row>
    <row r="30" spans="1:12" x14ac:dyDescent="0.25">
      <c r="A30" s="18">
        <v>45632</v>
      </c>
      <c r="B30" s="16" t="s">
        <v>11</v>
      </c>
      <c r="C30" s="19" t="s">
        <v>123</v>
      </c>
      <c r="D30" s="19" t="s">
        <v>102</v>
      </c>
      <c r="E30" s="19" t="s">
        <v>133</v>
      </c>
      <c r="F30" s="19">
        <v>187</v>
      </c>
      <c r="G30" s="20">
        <v>5</v>
      </c>
      <c r="H30" s="20">
        <f t="shared" si="0"/>
        <v>9.3500000000000014</v>
      </c>
      <c r="I30" s="19" t="s">
        <v>89</v>
      </c>
      <c r="J30" s="17">
        <f t="shared" si="1"/>
        <v>-5</v>
      </c>
      <c r="K30" s="38">
        <v>233</v>
      </c>
      <c r="L30" s="19"/>
    </row>
    <row r="31" spans="1:12" x14ac:dyDescent="0.25">
      <c r="A31" s="18">
        <v>45632</v>
      </c>
      <c r="B31" s="16" t="s">
        <v>11</v>
      </c>
      <c r="C31" s="19" t="s">
        <v>123</v>
      </c>
      <c r="D31" s="19" t="s">
        <v>102</v>
      </c>
      <c r="E31" s="19" t="s">
        <v>134</v>
      </c>
      <c r="F31" s="19">
        <v>517</v>
      </c>
      <c r="G31" s="20">
        <v>5</v>
      </c>
      <c r="H31" s="20">
        <f t="shared" si="0"/>
        <v>25.85</v>
      </c>
      <c r="I31" s="19" t="s">
        <v>89</v>
      </c>
      <c r="J31" s="17">
        <f t="shared" si="1"/>
        <v>-5</v>
      </c>
      <c r="K31" s="38">
        <v>233</v>
      </c>
      <c r="L31" s="19"/>
    </row>
    <row r="32" spans="1:12" x14ac:dyDescent="0.25">
      <c r="A32" s="18">
        <v>45632</v>
      </c>
      <c r="B32" s="16" t="s">
        <v>11</v>
      </c>
      <c r="C32" s="19" t="s">
        <v>123</v>
      </c>
      <c r="D32" s="19" t="s">
        <v>102</v>
      </c>
      <c r="E32" s="19" t="s">
        <v>135</v>
      </c>
      <c r="F32" s="19">
        <v>1628</v>
      </c>
      <c r="G32" s="20">
        <v>5</v>
      </c>
      <c r="H32" s="20">
        <f t="shared" si="0"/>
        <v>81.400000000000006</v>
      </c>
      <c r="I32" s="19" t="s">
        <v>89</v>
      </c>
      <c r="J32" s="17">
        <f t="shared" si="1"/>
        <v>-5</v>
      </c>
      <c r="K32" s="38">
        <v>233</v>
      </c>
      <c r="L32" s="19"/>
    </row>
    <row r="33" spans="1:12" x14ac:dyDescent="0.25">
      <c r="A33" s="18">
        <v>45632</v>
      </c>
      <c r="B33" s="16" t="s">
        <v>11</v>
      </c>
      <c r="C33" s="19" t="s">
        <v>18</v>
      </c>
      <c r="D33" s="19" t="s">
        <v>102</v>
      </c>
      <c r="E33" s="19" t="s">
        <v>132</v>
      </c>
      <c r="F33" s="19">
        <v>-110</v>
      </c>
      <c r="G33" s="20">
        <v>10</v>
      </c>
      <c r="H33" s="20">
        <f t="shared" si="0"/>
        <v>9.0909090909090899</v>
      </c>
      <c r="I33" s="19" t="s">
        <v>90</v>
      </c>
      <c r="J33" s="17">
        <f t="shared" si="1"/>
        <v>9.0909090909090899</v>
      </c>
      <c r="K33" s="38">
        <v>48</v>
      </c>
      <c r="L33" s="19"/>
    </row>
    <row r="34" spans="1:12" x14ac:dyDescent="0.25">
      <c r="A34" s="18">
        <v>45628</v>
      </c>
      <c r="B34" s="16" t="s">
        <v>11</v>
      </c>
      <c r="C34" s="19" t="s">
        <v>12</v>
      </c>
      <c r="D34" s="19" t="s">
        <v>102</v>
      </c>
      <c r="E34" s="19" t="s">
        <v>103</v>
      </c>
      <c r="F34" s="19">
        <v>-120</v>
      </c>
      <c r="G34" s="20">
        <v>40</v>
      </c>
      <c r="H34" s="20">
        <f t="shared" si="0"/>
        <v>33.333333333333336</v>
      </c>
      <c r="I34" s="19" t="s">
        <v>90</v>
      </c>
      <c r="J34" s="17">
        <f t="shared" si="1"/>
        <v>33.333333333333336</v>
      </c>
      <c r="K34" s="38">
        <v>-12</v>
      </c>
      <c r="L34" s="19"/>
    </row>
    <row r="35" spans="1:12" x14ac:dyDescent="0.25">
      <c r="A35" s="15">
        <v>45632</v>
      </c>
      <c r="B35" s="16" t="s">
        <v>11</v>
      </c>
      <c r="C35" s="16" t="s">
        <v>16</v>
      </c>
      <c r="D35" s="16" t="s">
        <v>102</v>
      </c>
      <c r="E35" s="16" t="s">
        <v>131</v>
      </c>
      <c r="F35" s="16">
        <v>-125</v>
      </c>
      <c r="G35" s="17">
        <v>10</v>
      </c>
      <c r="H35" s="17">
        <f t="shared" si="0"/>
        <v>8</v>
      </c>
      <c r="I35" s="16" t="s">
        <v>90</v>
      </c>
      <c r="J35" s="17">
        <f t="shared" si="1"/>
        <v>8</v>
      </c>
      <c r="K35" s="29">
        <v>30</v>
      </c>
      <c r="L35" s="16"/>
    </row>
    <row r="36" spans="1:12" x14ac:dyDescent="0.25">
      <c r="A36" s="15">
        <v>45635</v>
      </c>
      <c r="B36" s="16" t="s">
        <v>11</v>
      </c>
      <c r="C36" s="16" t="s">
        <v>13</v>
      </c>
      <c r="D36" s="16" t="s">
        <v>149</v>
      </c>
      <c r="E36" s="16" t="s">
        <v>150</v>
      </c>
      <c r="F36" s="16">
        <v>1800</v>
      </c>
      <c r="G36" s="17">
        <v>5</v>
      </c>
      <c r="H36" s="17">
        <f t="shared" ref="H36:H39" si="2">IF(F36 &gt; 0, G36 * (F36 / 100), G36 * (100 / ABS(F36)))</f>
        <v>90</v>
      </c>
      <c r="I36" s="16" t="s">
        <v>89</v>
      </c>
      <c r="J36" s="20">
        <f t="shared" ref="J36:J39" si="3">IF(I36="", "", IF(I36="Win", H36, -G36))</f>
        <v>-5</v>
      </c>
      <c r="K36" s="29">
        <v>0</v>
      </c>
      <c r="L36" s="16"/>
    </row>
    <row r="37" spans="1:12" x14ac:dyDescent="0.25">
      <c r="A37" s="15">
        <v>45635</v>
      </c>
      <c r="B37" s="16" t="s">
        <v>11</v>
      </c>
      <c r="C37" s="16" t="s">
        <v>13</v>
      </c>
      <c r="D37" s="16" t="s">
        <v>149</v>
      </c>
      <c r="E37" s="19" t="s">
        <v>151</v>
      </c>
      <c r="F37" s="19">
        <v>800</v>
      </c>
      <c r="G37" s="20">
        <v>5</v>
      </c>
      <c r="H37" s="20">
        <f t="shared" si="2"/>
        <v>40</v>
      </c>
      <c r="I37" s="19" t="s">
        <v>89</v>
      </c>
      <c r="J37" s="20">
        <f t="shared" si="3"/>
        <v>-5</v>
      </c>
      <c r="K37" s="38">
        <v>0</v>
      </c>
      <c r="L37" s="19"/>
    </row>
    <row r="38" spans="1:12" x14ac:dyDescent="0.25">
      <c r="A38" s="15">
        <v>45635</v>
      </c>
      <c r="B38" s="16" t="s">
        <v>11</v>
      </c>
      <c r="C38" s="16" t="s">
        <v>13</v>
      </c>
      <c r="D38" s="16" t="s">
        <v>149</v>
      </c>
      <c r="E38" s="19" t="s">
        <v>152</v>
      </c>
      <c r="F38" s="19">
        <v>3300</v>
      </c>
      <c r="G38" s="20">
        <v>5.86</v>
      </c>
      <c r="H38" s="20">
        <f t="shared" si="2"/>
        <v>193.38000000000002</v>
      </c>
      <c r="I38" s="19" t="s">
        <v>89</v>
      </c>
      <c r="J38" s="20">
        <f t="shared" si="3"/>
        <v>-5.86</v>
      </c>
      <c r="K38" s="38">
        <v>0</v>
      </c>
      <c r="L38" s="19"/>
    </row>
    <row r="39" spans="1:12" x14ac:dyDescent="0.25">
      <c r="A39" s="15">
        <v>45635</v>
      </c>
      <c r="B39" s="16" t="s">
        <v>11</v>
      </c>
      <c r="C39" s="16" t="s">
        <v>13</v>
      </c>
      <c r="D39" s="16" t="s">
        <v>149</v>
      </c>
      <c r="E39" s="19" t="s">
        <v>158</v>
      </c>
      <c r="F39" s="19">
        <v>600</v>
      </c>
      <c r="G39" s="20">
        <v>5</v>
      </c>
      <c r="H39" s="20">
        <f t="shared" si="2"/>
        <v>30</v>
      </c>
      <c r="I39" s="19" t="s">
        <v>89</v>
      </c>
      <c r="J39" s="20">
        <f t="shared" si="3"/>
        <v>-5</v>
      </c>
      <c r="K39" s="38">
        <v>0</v>
      </c>
      <c r="L39" s="19"/>
    </row>
    <row r="40" spans="1:12" x14ac:dyDescent="0.25">
      <c r="A40" s="15">
        <v>45635</v>
      </c>
      <c r="B40" s="16" t="s">
        <v>11</v>
      </c>
      <c r="C40" s="16" t="s">
        <v>123</v>
      </c>
      <c r="D40" s="16" t="s">
        <v>149</v>
      </c>
      <c r="E40" s="16" t="s">
        <v>153</v>
      </c>
      <c r="F40" s="16">
        <v>500</v>
      </c>
      <c r="G40" s="17">
        <v>5</v>
      </c>
      <c r="H40" s="17">
        <f t="shared" ref="H40:H43" si="4">IF(F40 &gt; 0, G40 * (F40 / 100), G40 * (100 / ABS(F40)))</f>
        <v>25</v>
      </c>
      <c r="I40" s="19" t="s">
        <v>89</v>
      </c>
      <c r="J40" s="20">
        <f t="shared" ref="J40:J43" si="5">IF(I40="", "", IF(I40="Win", H40, -G40))</f>
        <v>-5</v>
      </c>
      <c r="K40" s="29">
        <v>16</v>
      </c>
      <c r="L40" s="16"/>
    </row>
    <row r="41" spans="1:12" x14ac:dyDescent="0.25">
      <c r="A41" s="15">
        <v>45635</v>
      </c>
      <c r="B41" s="16" t="s">
        <v>11</v>
      </c>
      <c r="C41" s="16" t="s">
        <v>123</v>
      </c>
      <c r="D41" s="16" t="s">
        <v>149</v>
      </c>
      <c r="E41" s="16" t="s">
        <v>154</v>
      </c>
      <c r="F41" s="19">
        <v>246</v>
      </c>
      <c r="G41" s="20">
        <v>5</v>
      </c>
      <c r="H41" s="20">
        <f t="shared" si="4"/>
        <v>12.3</v>
      </c>
      <c r="I41" s="19" t="s">
        <v>89</v>
      </c>
      <c r="J41" s="20">
        <f t="shared" si="5"/>
        <v>-5</v>
      </c>
      <c r="K41" s="38">
        <v>16</v>
      </c>
      <c r="L41" s="19"/>
    </row>
    <row r="42" spans="1:12" x14ac:dyDescent="0.25">
      <c r="A42" s="15">
        <v>45635</v>
      </c>
      <c r="B42" s="16" t="s">
        <v>11</v>
      </c>
      <c r="C42" s="16" t="s">
        <v>13</v>
      </c>
      <c r="D42" s="16" t="s">
        <v>149</v>
      </c>
      <c r="E42" s="16" t="s">
        <v>155</v>
      </c>
      <c r="F42" s="19">
        <v>-115</v>
      </c>
      <c r="G42" s="20">
        <v>10</v>
      </c>
      <c r="H42" s="20">
        <f t="shared" si="4"/>
        <v>8.695652173913043</v>
      </c>
      <c r="I42" s="19" t="s">
        <v>89</v>
      </c>
      <c r="J42" s="20">
        <f t="shared" si="5"/>
        <v>-10</v>
      </c>
      <c r="K42" s="38">
        <v>16</v>
      </c>
      <c r="L42" s="19"/>
    </row>
    <row r="43" spans="1:12" x14ac:dyDescent="0.25">
      <c r="A43" s="15">
        <v>45635</v>
      </c>
      <c r="B43" s="16" t="s">
        <v>11</v>
      </c>
      <c r="C43" s="16" t="s">
        <v>80</v>
      </c>
      <c r="D43" s="16" t="s">
        <v>149</v>
      </c>
      <c r="E43" s="19" t="s">
        <v>156</v>
      </c>
      <c r="F43" s="19">
        <v>4500</v>
      </c>
      <c r="G43" s="20">
        <v>5</v>
      </c>
      <c r="H43" s="20">
        <f t="shared" si="4"/>
        <v>225</v>
      </c>
      <c r="I43" s="19" t="s">
        <v>89</v>
      </c>
      <c r="J43" s="20">
        <f t="shared" si="5"/>
        <v>-5</v>
      </c>
      <c r="K43" s="38">
        <v>16</v>
      </c>
      <c r="L43" s="19"/>
    </row>
    <row r="44" spans="1:12" x14ac:dyDescent="0.25">
      <c r="A44" s="15">
        <v>45634</v>
      </c>
      <c r="B44" s="16" t="s">
        <v>11</v>
      </c>
      <c r="C44" s="16" t="s">
        <v>13</v>
      </c>
      <c r="D44" s="16" t="s">
        <v>149</v>
      </c>
      <c r="E44" s="16" t="s">
        <v>157</v>
      </c>
      <c r="F44" s="16">
        <v>-121</v>
      </c>
      <c r="G44" s="17">
        <v>10</v>
      </c>
      <c r="H44" s="17">
        <f>IF(F44 &gt; 0, G44 * (F44 / 100), G44 * (100 / ABS(F44)))</f>
        <v>8.2644628099173563</v>
      </c>
      <c r="I44" s="16" t="s">
        <v>90</v>
      </c>
      <c r="J44" s="20">
        <f>IF(I44="", "", IF(I44="Win", H44, -G44))</f>
        <v>8.2644628099173563</v>
      </c>
      <c r="K44" s="29">
        <v>65</v>
      </c>
      <c r="L44" s="16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DAE0-9D3A-4C1E-ACF9-2134F1394640}">
  <dimension ref="A1:N29"/>
  <sheetViews>
    <sheetView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13.42578125" customWidth="1"/>
    <col min="3" max="3" width="10.85546875" customWidth="1"/>
    <col min="5" max="5" width="30.28515625" bestFit="1" customWidth="1"/>
    <col min="7" max="7" width="10.140625" bestFit="1" customWidth="1"/>
    <col min="8" max="8" width="9.28515625" customWidth="1"/>
    <col min="11" max="11" width="12.4257812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25">
      <c r="A2" s="30">
        <v>45635</v>
      </c>
      <c r="B2" s="25" t="s">
        <v>11</v>
      </c>
      <c r="C2" s="25" t="s">
        <v>12</v>
      </c>
      <c r="D2" s="25" t="s">
        <v>146</v>
      </c>
      <c r="E2" s="25" t="s">
        <v>147</v>
      </c>
      <c r="F2" s="25">
        <v>-110</v>
      </c>
      <c r="G2" s="26">
        <v>20</v>
      </c>
      <c r="H2" s="26">
        <f t="shared" ref="H2:H29" si="0">IF(F2 &gt; 0, G2 * (F2 / 100), G2 * (100 / ABS(F2)))</f>
        <v>18.18181818181818</v>
      </c>
      <c r="I2" s="25" t="s">
        <v>90</v>
      </c>
      <c r="J2" s="26">
        <f t="shared" ref="J2:J26" si="1">IF(I2="", "", IF(I2="Win", H2, -G2))</f>
        <v>18.18181818181818</v>
      </c>
      <c r="K2" s="25">
        <v>-6</v>
      </c>
      <c r="L2" s="25"/>
      <c r="N2" s="3">
        <f>SUM(J2:J42)</f>
        <v>-59.508882928665543</v>
      </c>
    </row>
    <row r="3" spans="1:14" x14ac:dyDescent="0.25">
      <c r="A3" s="31">
        <v>45642</v>
      </c>
      <c r="B3" s="32" t="s">
        <v>11</v>
      </c>
      <c r="C3" s="32" t="s">
        <v>13</v>
      </c>
      <c r="D3" s="32" t="s">
        <v>146</v>
      </c>
      <c r="E3" s="32" t="s">
        <v>183</v>
      </c>
      <c r="F3" s="32">
        <v>5500</v>
      </c>
      <c r="G3" s="33">
        <v>5</v>
      </c>
      <c r="H3" s="26">
        <f t="shared" si="0"/>
        <v>275</v>
      </c>
      <c r="I3" s="32" t="s">
        <v>89</v>
      </c>
      <c r="J3" s="33">
        <f t="shared" si="1"/>
        <v>-5</v>
      </c>
      <c r="K3" s="32">
        <v>0</v>
      </c>
      <c r="L3" s="32"/>
    </row>
    <row r="4" spans="1:14" x14ac:dyDescent="0.25">
      <c r="A4" s="30">
        <v>45642</v>
      </c>
      <c r="B4" s="25" t="s">
        <v>11</v>
      </c>
      <c r="C4" s="25" t="s">
        <v>13</v>
      </c>
      <c r="D4" s="25" t="s">
        <v>146</v>
      </c>
      <c r="E4" s="25" t="s">
        <v>184</v>
      </c>
      <c r="F4" s="25">
        <v>3500</v>
      </c>
      <c r="G4" s="26">
        <v>5</v>
      </c>
      <c r="H4" s="26">
        <f t="shared" si="0"/>
        <v>175</v>
      </c>
      <c r="I4" s="32" t="s">
        <v>89</v>
      </c>
      <c r="J4" s="26">
        <f t="shared" si="1"/>
        <v>-5</v>
      </c>
      <c r="K4" s="25">
        <v>0</v>
      </c>
      <c r="L4" s="25"/>
    </row>
    <row r="5" spans="1:14" x14ac:dyDescent="0.25">
      <c r="A5" s="30">
        <v>45642</v>
      </c>
      <c r="B5" s="25" t="s">
        <v>11</v>
      </c>
      <c r="C5" s="32" t="s">
        <v>13</v>
      </c>
      <c r="D5" s="25" t="s">
        <v>146</v>
      </c>
      <c r="E5" s="25" t="s">
        <v>187</v>
      </c>
      <c r="F5" s="25">
        <v>800</v>
      </c>
      <c r="G5" s="26">
        <v>5</v>
      </c>
      <c r="H5" s="26">
        <f t="shared" si="0"/>
        <v>40</v>
      </c>
      <c r="I5" s="32" t="s">
        <v>89</v>
      </c>
      <c r="J5" s="26">
        <f t="shared" si="1"/>
        <v>-5</v>
      </c>
      <c r="K5" s="25">
        <v>0</v>
      </c>
      <c r="L5" s="25"/>
    </row>
    <row r="6" spans="1:14" x14ac:dyDescent="0.25">
      <c r="A6" s="30">
        <v>45642</v>
      </c>
      <c r="B6" s="25" t="s">
        <v>11</v>
      </c>
      <c r="C6" s="32" t="s">
        <v>13</v>
      </c>
      <c r="D6" s="25" t="s">
        <v>146</v>
      </c>
      <c r="E6" s="25" t="s">
        <v>189</v>
      </c>
      <c r="F6" s="25">
        <v>3800</v>
      </c>
      <c r="G6" s="26">
        <v>5</v>
      </c>
      <c r="H6" s="26">
        <f t="shared" si="0"/>
        <v>190</v>
      </c>
      <c r="I6" s="32" t="s">
        <v>89</v>
      </c>
      <c r="J6" s="26">
        <f t="shared" si="1"/>
        <v>-5</v>
      </c>
      <c r="K6" s="25">
        <v>0</v>
      </c>
      <c r="L6" s="25"/>
    </row>
    <row r="7" spans="1:14" x14ac:dyDescent="0.25">
      <c r="A7" s="30">
        <v>45642</v>
      </c>
      <c r="B7" s="25" t="s">
        <v>11</v>
      </c>
      <c r="C7" s="32" t="s">
        <v>16</v>
      </c>
      <c r="D7" s="25" t="s">
        <v>146</v>
      </c>
      <c r="E7" s="25" t="s">
        <v>191</v>
      </c>
      <c r="F7" s="25">
        <v>-150</v>
      </c>
      <c r="G7" s="26">
        <v>40</v>
      </c>
      <c r="H7" s="26">
        <f t="shared" si="0"/>
        <v>26.666666666666664</v>
      </c>
      <c r="I7" s="32" t="s">
        <v>89</v>
      </c>
      <c r="J7" s="26">
        <f t="shared" si="1"/>
        <v>-40</v>
      </c>
      <c r="K7" s="25">
        <v>15</v>
      </c>
      <c r="L7" s="25"/>
    </row>
    <row r="8" spans="1:14" x14ac:dyDescent="0.25">
      <c r="A8" s="31">
        <v>45640</v>
      </c>
      <c r="B8" s="32" t="s">
        <v>11</v>
      </c>
      <c r="C8" s="32" t="s">
        <v>176</v>
      </c>
      <c r="D8" s="32" t="s">
        <v>177</v>
      </c>
      <c r="E8" s="32" t="s">
        <v>178</v>
      </c>
      <c r="F8" s="32">
        <v>-105</v>
      </c>
      <c r="G8" s="33">
        <v>20</v>
      </c>
      <c r="H8" s="26">
        <f t="shared" si="0"/>
        <v>19.047619047619047</v>
      </c>
      <c r="I8" s="32" t="s">
        <v>90</v>
      </c>
      <c r="J8" s="33">
        <f t="shared" si="1"/>
        <v>19.047619047619047</v>
      </c>
      <c r="K8" s="32">
        <v>14</v>
      </c>
      <c r="L8" s="32"/>
    </row>
    <row r="9" spans="1:14" x14ac:dyDescent="0.25">
      <c r="A9" s="30">
        <v>45642</v>
      </c>
      <c r="B9" s="25" t="s">
        <v>11</v>
      </c>
      <c r="C9" s="25" t="s">
        <v>13</v>
      </c>
      <c r="D9" s="25" t="s">
        <v>182</v>
      </c>
      <c r="E9" s="25" t="s">
        <v>185</v>
      </c>
      <c r="F9" s="25">
        <v>1800</v>
      </c>
      <c r="G9" s="26">
        <v>5</v>
      </c>
      <c r="H9" s="26">
        <f t="shared" si="0"/>
        <v>90</v>
      </c>
      <c r="I9" s="32" t="s">
        <v>89</v>
      </c>
      <c r="J9" s="26">
        <f t="shared" si="1"/>
        <v>-5</v>
      </c>
      <c r="K9" s="25">
        <v>0</v>
      </c>
      <c r="L9" s="25"/>
    </row>
    <row r="10" spans="1:14" x14ac:dyDescent="0.25">
      <c r="A10" s="30">
        <v>45642</v>
      </c>
      <c r="B10" s="25" t="s">
        <v>11</v>
      </c>
      <c r="C10" s="25" t="s">
        <v>13</v>
      </c>
      <c r="D10" s="25" t="s">
        <v>182</v>
      </c>
      <c r="E10" s="25" t="s">
        <v>186</v>
      </c>
      <c r="F10" s="25">
        <v>1800</v>
      </c>
      <c r="G10" s="26">
        <v>5</v>
      </c>
      <c r="H10" s="26">
        <f t="shared" si="0"/>
        <v>90</v>
      </c>
      <c r="I10" s="32" t="s">
        <v>89</v>
      </c>
      <c r="J10" s="26">
        <f t="shared" si="1"/>
        <v>-5</v>
      </c>
      <c r="K10" s="25">
        <v>0</v>
      </c>
      <c r="L10" s="25"/>
    </row>
    <row r="11" spans="1:14" x14ac:dyDescent="0.25">
      <c r="A11" s="30">
        <v>45642</v>
      </c>
      <c r="B11" s="25" t="s">
        <v>11</v>
      </c>
      <c r="C11" s="25" t="s">
        <v>13</v>
      </c>
      <c r="D11" s="25" t="s">
        <v>182</v>
      </c>
      <c r="E11" s="25" t="s">
        <v>188</v>
      </c>
      <c r="F11" s="25">
        <v>2800</v>
      </c>
      <c r="G11" s="26">
        <v>5</v>
      </c>
      <c r="H11" s="26">
        <f t="shared" si="0"/>
        <v>140</v>
      </c>
      <c r="I11" s="32" t="s">
        <v>89</v>
      </c>
      <c r="J11" s="26">
        <f t="shared" si="1"/>
        <v>-5</v>
      </c>
      <c r="K11" s="25">
        <v>0</v>
      </c>
      <c r="L11" s="25"/>
    </row>
    <row r="12" spans="1:14" x14ac:dyDescent="0.25">
      <c r="A12" s="30">
        <v>45642</v>
      </c>
      <c r="B12" s="25" t="s">
        <v>11</v>
      </c>
      <c r="C12" s="25" t="s">
        <v>13</v>
      </c>
      <c r="D12" s="25" t="s">
        <v>182</v>
      </c>
      <c r="E12" s="25" t="s">
        <v>190</v>
      </c>
      <c r="F12" s="32">
        <v>11000</v>
      </c>
      <c r="G12" s="33">
        <v>5</v>
      </c>
      <c r="H12" s="33">
        <f t="shared" si="0"/>
        <v>550</v>
      </c>
      <c r="I12" s="32" t="s">
        <v>89</v>
      </c>
      <c r="J12" s="33">
        <f t="shared" si="1"/>
        <v>-5</v>
      </c>
      <c r="K12" s="32">
        <v>0</v>
      </c>
      <c r="L12" s="32"/>
    </row>
    <row r="13" spans="1:14" x14ac:dyDescent="0.25">
      <c r="A13" s="30">
        <v>45632</v>
      </c>
      <c r="B13" s="25" t="s">
        <v>11</v>
      </c>
      <c r="C13" s="25" t="s">
        <v>12</v>
      </c>
      <c r="D13" s="25" t="s">
        <v>119</v>
      </c>
      <c r="E13" s="25" t="s">
        <v>120</v>
      </c>
      <c r="F13" s="25">
        <v>-110</v>
      </c>
      <c r="G13" s="26">
        <v>20</v>
      </c>
      <c r="H13" s="26">
        <f t="shared" si="0"/>
        <v>18.18181818181818</v>
      </c>
      <c r="I13" s="25" t="s">
        <v>90</v>
      </c>
      <c r="J13" s="26">
        <f t="shared" si="1"/>
        <v>18.18181818181818</v>
      </c>
      <c r="K13" s="25">
        <v>-10</v>
      </c>
      <c r="L13" s="25"/>
    </row>
    <row r="14" spans="1:14" x14ac:dyDescent="0.25">
      <c r="A14" s="30">
        <v>45637</v>
      </c>
      <c r="B14" s="25" t="s">
        <v>11</v>
      </c>
      <c r="C14" s="25" t="s">
        <v>18</v>
      </c>
      <c r="D14" s="25" t="s">
        <v>164</v>
      </c>
      <c r="E14" s="25" t="s">
        <v>165</v>
      </c>
      <c r="F14" s="32">
        <v>-105</v>
      </c>
      <c r="G14" s="33">
        <v>20</v>
      </c>
      <c r="H14" s="33">
        <f t="shared" si="0"/>
        <v>19.047619047619047</v>
      </c>
      <c r="I14" s="32" t="s">
        <v>89</v>
      </c>
      <c r="J14" s="33">
        <f t="shared" si="1"/>
        <v>-20</v>
      </c>
      <c r="K14" s="32">
        <v>43</v>
      </c>
      <c r="L14" s="32"/>
    </row>
    <row r="15" spans="1:14" x14ac:dyDescent="0.25">
      <c r="A15" s="30">
        <v>45638</v>
      </c>
      <c r="B15" s="25" t="s">
        <v>11</v>
      </c>
      <c r="C15" s="25" t="s">
        <v>18</v>
      </c>
      <c r="D15" s="25" t="s">
        <v>164</v>
      </c>
      <c r="E15" s="32" t="s">
        <v>165</v>
      </c>
      <c r="F15" s="32">
        <v>-105</v>
      </c>
      <c r="G15" s="33">
        <v>20</v>
      </c>
      <c r="H15" s="33">
        <f t="shared" si="0"/>
        <v>19.047619047619047</v>
      </c>
      <c r="I15" s="32" t="s">
        <v>89</v>
      </c>
      <c r="J15" s="33">
        <f t="shared" si="1"/>
        <v>-20</v>
      </c>
      <c r="K15" s="32">
        <v>43</v>
      </c>
      <c r="L15" s="32"/>
    </row>
    <row r="16" spans="1:14" x14ac:dyDescent="0.25">
      <c r="A16" s="31">
        <v>45636</v>
      </c>
      <c r="B16" s="32" t="s">
        <v>11</v>
      </c>
      <c r="C16" s="32" t="s">
        <v>12</v>
      </c>
      <c r="D16" s="32" t="s">
        <v>161</v>
      </c>
      <c r="E16" s="32" t="s">
        <v>113</v>
      </c>
      <c r="F16" s="32">
        <v>-110</v>
      </c>
      <c r="G16" s="33">
        <v>20</v>
      </c>
      <c r="H16" s="33">
        <f t="shared" si="0"/>
        <v>18.18181818181818</v>
      </c>
      <c r="I16" s="32" t="s">
        <v>90</v>
      </c>
      <c r="J16" s="33">
        <f t="shared" si="1"/>
        <v>18.18181818181818</v>
      </c>
      <c r="K16" s="32">
        <v>-14</v>
      </c>
      <c r="L16" s="32"/>
    </row>
    <row r="17" spans="1:12" x14ac:dyDescent="0.25">
      <c r="A17" s="30">
        <v>45638</v>
      </c>
      <c r="B17" s="32" t="s">
        <v>11</v>
      </c>
      <c r="C17" s="25" t="s">
        <v>13</v>
      </c>
      <c r="D17" s="25" t="s">
        <v>166</v>
      </c>
      <c r="E17" s="25" t="s">
        <v>167</v>
      </c>
      <c r="F17" s="25">
        <v>-125</v>
      </c>
      <c r="G17" s="26">
        <v>18.3</v>
      </c>
      <c r="H17" s="26">
        <f t="shared" si="0"/>
        <v>14.64</v>
      </c>
      <c r="I17" s="25" t="s">
        <v>89</v>
      </c>
      <c r="J17" s="26">
        <f t="shared" si="1"/>
        <v>-18.3</v>
      </c>
      <c r="K17" s="25">
        <v>3</v>
      </c>
      <c r="L17" s="25"/>
    </row>
    <row r="18" spans="1:12" x14ac:dyDescent="0.25">
      <c r="A18" s="30">
        <v>45638</v>
      </c>
      <c r="B18" s="32" t="s">
        <v>11</v>
      </c>
      <c r="C18" s="32" t="s">
        <v>123</v>
      </c>
      <c r="D18" s="32" t="s">
        <v>166</v>
      </c>
      <c r="E18" s="32" t="s">
        <v>168</v>
      </c>
      <c r="F18" s="32">
        <v>363</v>
      </c>
      <c r="G18" s="33">
        <v>5</v>
      </c>
      <c r="H18" s="33">
        <f t="shared" si="0"/>
        <v>18.149999999999999</v>
      </c>
      <c r="I18" s="32" t="s">
        <v>89</v>
      </c>
      <c r="J18" s="33">
        <f t="shared" si="1"/>
        <v>-5</v>
      </c>
      <c r="K18" s="32">
        <v>3</v>
      </c>
      <c r="L18" s="32"/>
    </row>
    <row r="19" spans="1:12" x14ac:dyDescent="0.25">
      <c r="A19" s="30">
        <v>45638</v>
      </c>
      <c r="B19" s="25" t="s">
        <v>11</v>
      </c>
      <c r="C19" s="25" t="s">
        <v>123</v>
      </c>
      <c r="D19" s="25" t="s">
        <v>166</v>
      </c>
      <c r="E19" s="25" t="s">
        <v>169</v>
      </c>
      <c r="F19" s="25">
        <v>220</v>
      </c>
      <c r="G19" s="26">
        <v>5</v>
      </c>
      <c r="H19" s="26">
        <f t="shared" si="0"/>
        <v>11</v>
      </c>
      <c r="I19" s="25" t="s">
        <v>89</v>
      </c>
      <c r="J19" s="26">
        <f t="shared" si="1"/>
        <v>-5</v>
      </c>
      <c r="K19" s="25">
        <v>3</v>
      </c>
      <c r="L19" s="25"/>
    </row>
    <row r="20" spans="1:12" x14ac:dyDescent="0.25">
      <c r="A20" s="30">
        <v>45638</v>
      </c>
      <c r="B20" s="25" t="s">
        <v>11</v>
      </c>
      <c r="C20" s="32" t="s">
        <v>13</v>
      </c>
      <c r="D20" s="32" t="s">
        <v>166</v>
      </c>
      <c r="E20" s="32" t="s">
        <v>167</v>
      </c>
      <c r="F20" s="32">
        <v>-125</v>
      </c>
      <c r="G20" s="33">
        <v>10</v>
      </c>
      <c r="H20" s="33">
        <f t="shared" si="0"/>
        <v>8</v>
      </c>
      <c r="I20" s="32" t="s">
        <v>89</v>
      </c>
      <c r="J20" s="33">
        <f t="shared" si="1"/>
        <v>-10</v>
      </c>
      <c r="K20" s="32">
        <v>3</v>
      </c>
      <c r="L20" s="32"/>
    </row>
    <row r="21" spans="1:12" x14ac:dyDescent="0.25">
      <c r="A21" s="30">
        <v>45638</v>
      </c>
      <c r="B21" s="25" t="s">
        <v>11</v>
      </c>
      <c r="C21" s="25" t="s">
        <v>123</v>
      </c>
      <c r="D21" s="25" t="s">
        <v>166</v>
      </c>
      <c r="E21" s="25" t="s">
        <v>170</v>
      </c>
      <c r="F21" s="25">
        <v>134</v>
      </c>
      <c r="G21" s="26">
        <v>5</v>
      </c>
      <c r="H21" s="26">
        <f t="shared" si="0"/>
        <v>6.7</v>
      </c>
      <c r="I21" s="25" t="s">
        <v>89</v>
      </c>
      <c r="J21" s="26">
        <f t="shared" si="1"/>
        <v>-5</v>
      </c>
      <c r="K21" s="25">
        <v>3</v>
      </c>
      <c r="L21" s="25"/>
    </row>
    <row r="22" spans="1:12" x14ac:dyDescent="0.25">
      <c r="A22" s="30">
        <v>45638</v>
      </c>
      <c r="B22" s="25" t="s">
        <v>11</v>
      </c>
      <c r="C22" s="25" t="s">
        <v>13</v>
      </c>
      <c r="D22" s="25" t="s">
        <v>166</v>
      </c>
      <c r="E22" s="25" t="s">
        <v>171</v>
      </c>
      <c r="F22" s="25">
        <v>-115</v>
      </c>
      <c r="G22" s="26">
        <v>16.7</v>
      </c>
      <c r="H22" s="26">
        <f t="shared" si="0"/>
        <v>14.521739130434781</v>
      </c>
      <c r="I22" s="25" t="s">
        <v>90</v>
      </c>
      <c r="J22" s="26">
        <f t="shared" si="1"/>
        <v>14.521739130434781</v>
      </c>
      <c r="K22" s="25">
        <v>57</v>
      </c>
      <c r="L22" s="25"/>
    </row>
    <row r="23" spans="1:12" x14ac:dyDescent="0.25">
      <c r="A23" s="30">
        <v>45638</v>
      </c>
      <c r="B23" s="25" t="s">
        <v>11</v>
      </c>
      <c r="C23" s="25" t="s">
        <v>18</v>
      </c>
      <c r="D23" s="25" t="s">
        <v>166</v>
      </c>
      <c r="E23" s="25" t="s">
        <v>172</v>
      </c>
      <c r="F23" s="25">
        <v>-110</v>
      </c>
      <c r="G23" s="26">
        <v>25</v>
      </c>
      <c r="H23" s="26">
        <f t="shared" si="0"/>
        <v>22.727272727272727</v>
      </c>
      <c r="I23" s="25" t="s">
        <v>89</v>
      </c>
      <c r="J23" s="26">
        <f t="shared" si="1"/>
        <v>-25</v>
      </c>
      <c r="K23" s="25">
        <v>18</v>
      </c>
      <c r="L23" s="25" t="s">
        <v>173</v>
      </c>
    </row>
    <row r="24" spans="1:12" x14ac:dyDescent="0.25">
      <c r="A24" s="30">
        <v>45640</v>
      </c>
      <c r="B24" s="25" t="s">
        <v>11</v>
      </c>
      <c r="C24" s="25" t="s">
        <v>12</v>
      </c>
      <c r="D24" s="25" t="s">
        <v>174</v>
      </c>
      <c r="E24" s="25" t="s">
        <v>175</v>
      </c>
      <c r="F24" s="25">
        <v>100</v>
      </c>
      <c r="G24" s="26">
        <v>20</v>
      </c>
      <c r="H24" s="26">
        <f t="shared" si="0"/>
        <v>20</v>
      </c>
      <c r="I24" s="25" t="s">
        <v>90</v>
      </c>
      <c r="J24" s="26">
        <f t="shared" si="1"/>
        <v>20</v>
      </c>
      <c r="K24" s="25">
        <v>-8</v>
      </c>
      <c r="L24" s="25"/>
    </row>
    <row r="25" spans="1:12" x14ac:dyDescent="0.25">
      <c r="A25" s="30">
        <v>45641</v>
      </c>
      <c r="B25" s="25" t="s">
        <v>11</v>
      </c>
      <c r="C25" s="25" t="s">
        <v>13</v>
      </c>
      <c r="D25" s="32" t="s">
        <v>174</v>
      </c>
      <c r="E25" s="32" t="s">
        <v>179</v>
      </c>
      <c r="F25" s="32">
        <v>110</v>
      </c>
      <c r="G25" s="33">
        <v>39.35</v>
      </c>
      <c r="H25" s="33">
        <f t="shared" si="0"/>
        <v>43.285000000000004</v>
      </c>
      <c r="I25" s="32" t="s">
        <v>90</v>
      </c>
      <c r="J25" s="33">
        <f t="shared" si="1"/>
        <v>43.285000000000004</v>
      </c>
      <c r="K25" s="32">
        <v>1</v>
      </c>
      <c r="L25" s="32"/>
    </row>
    <row r="26" spans="1:12" x14ac:dyDescent="0.25">
      <c r="A26" s="30">
        <v>45641</v>
      </c>
      <c r="B26" s="25" t="s">
        <v>11</v>
      </c>
      <c r="C26" s="25" t="s">
        <v>123</v>
      </c>
      <c r="D26" s="32" t="s">
        <v>174</v>
      </c>
      <c r="E26" s="25" t="s">
        <v>180</v>
      </c>
      <c r="F26" s="25">
        <v>400</v>
      </c>
      <c r="G26" s="26">
        <v>20</v>
      </c>
      <c r="H26" s="26">
        <f t="shared" si="0"/>
        <v>80</v>
      </c>
      <c r="I26" s="25" t="s">
        <v>89</v>
      </c>
      <c r="J26" s="26">
        <f t="shared" si="1"/>
        <v>-20</v>
      </c>
      <c r="K26" s="25">
        <v>1</v>
      </c>
      <c r="L26" s="25"/>
    </row>
    <row r="27" spans="1:12" x14ac:dyDescent="0.25">
      <c r="A27" s="30">
        <v>45635</v>
      </c>
      <c r="B27" s="25" t="s">
        <v>11</v>
      </c>
      <c r="C27" s="25" t="s">
        <v>106</v>
      </c>
      <c r="D27" s="32" t="s">
        <v>107</v>
      </c>
      <c r="E27" s="25" t="s">
        <v>148</v>
      </c>
      <c r="F27" s="25">
        <v>-130</v>
      </c>
      <c r="G27" s="26">
        <v>20</v>
      </c>
      <c r="H27" s="26">
        <f t="shared" si="0"/>
        <v>15.384615384615385</v>
      </c>
      <c r="I27" s="25" t="s">
        <v>91</v>
      </c>
      <c r="J27" s="26">
        <v>0</v>
      </c>
      <c r="K27" s="39" t="s">
        <v>181</v>
      </c>
      <c r="L27" s="25"/>
    </row>
    <row r="28" spans="1:12" x14ac:dyDescent="0.25">
      <c r="A28" s="30">
        <v>45636</v>
      </c>
      <c r="B28" s="25" t="s">
        <v>11</v>
      </c>
      <c r="C28" s="25" t="s">
        <v>12</v>
      </c>
      <c r="D28" s="32" t="s">
        <v>159</v>
      </c>
      <c r="E28" s="25" t="s">
        <v>160</v>
      </c>
      <c r="F28" s="25">
        <v>-115</v>
      </c>
      <c r="G28" s="26">
        <v>20</v>
      </c>
      <c r="H28" s="26">
        <f t="shared" si="0"/>
        <v>17.391304347826086</v>
      </c>
      <c r="I28" s="25" t="s">
        <v>90</v>
      </c>
      <c r="J28" s="26">
        <f>IF(I28="", "", IF(I28="Win", H28, -G28))</f>
        <v>17.391304347826086</v>
      </c>
      <c r="K28" s="25">
        <v>-14</v>
      </c>
      <c r="L28" s="25"/>
    </row>
    <row r="29" spans="1:12" ht="15.75" customHeight="1" x14ac:dyDescent="0.25">
      <c r="A29" s="30">
        <v>45636</v>
      </c>
      <c r="B29" s="25" t="s">
        <v>11</v>
      </c>
      <c r="C29" s="25" t="s">
        <v>12</v>
      </c>
      <c r="D29" s="32" t="s">
        <v>162</v>
      </c>
      <c r="E29" s="25" t="s">
        <v>163</v>
      </c>
      <c r="F29" s="25">
        <v>-115</v>
      </c>
      <c r="G29" s="26">
        <v>20</v>
      </c>
      <c r="H29" s="26">
        <f t="shared" si="0"/>
        <v>17.391304347826086</v>
      </c>
      <c r="I29" s="25" t="s">
        <v>89</v>
      </c>
      <c r="J29" s="26">
        <f>IF(I29="", "", IF(I29="Win", H29, -G29))</f>
        <v>-20</v>
      </c>
      <c r="K29" s="25">
        <v>-1</v>
      </c>
      <c r="L29" s="2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32C-8E28-4AF3-A227-0E5B0D99767C}">
  <dimension ref="A1:N19"/>
  <sheetViews>
    <sheetView tabSelected="1" workbookViewId="0">
      <selection activeCell="G8" sqref="G8"/>
    </sheetView>
  </sheetViews>
  <sheetFormatPr defaultRowHeight="15" x14ac:dyDescent="0.25"/>
  <cols>
    <col min="1" max="1" width="10.42578125" bestFit="1" customWidth="1"/>
    <col min="2" max="2" width="13.42578125" customWidth="1"/>
    <col min="3" max="3" width="10.85546875" customWidth="1"/>
    <col min="5" max="5" width="37.42578125" bestFit="1" customWidth="1"/>
    <col min="6" max="6" width="8" bestFit="1" customWidth="1"/>
    <col min="8" max="8" width="9.28515625" customWidth="1"/>
    <col min="11" max="11" width="12.4257812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143</v>
      </c>
      <c r="K1" s="14" t="s">
        <v>9</v>
      </c>
      <c r="L1" s="14" t="s">
        <v>10</v>
      </c>
      <c r="N1" t="s">
        <v>144</v>
      </c>
    </row>
    <row r="2" spans="1:14" x14ac:dyDescent="0.25">
      <c r="A2" s="30">
        <v>45642</v>
      </c>
      <c r="B2" s="25" t="s">
        <v>11</v>
      </c>
      <c r="C2" s="25" t="s">
        <v>12</v>
      </c>
      <c r="D2" s="25" t="s">
        <v>192</v>
      </c>
      <c r="E2" s="25" t="s">
        <v>193</v>
      </c>
      <c r="F2" s="25">
        <v>-110</v>
      </c>
      <c r="G2" s="26">
        <v>20</v>
      </c>
      <c r="H2" s="26">
        <f>IF(F2 &gt; 0, G2 * (F2 / 100), G2 * (100 / ABS(F2)))</f>
        <v>18.18181818181818</v>
      </c>
      <c r="I2" s="25"/>
      <c r="J2" s="25"/>
      <c r="K2" s="25"/>
      <c r="L2" s="25"/>
      <c r="N2" s="3">
        <f>SUM(J2:J30)</f>
        <v>0</v>
      </c>
    </row>
    <row r="3" spans="1:14" x14ac:dyDescent="0.25">
      <c r="A3" s="31">
        <v>45640</v>
      </c>
      <c r="B3" s="32" t="s">
        <v>11</v>
      </c>
      <c r="C3" s="32" t="s">
        <v>12</v>
      </c>
      <c r="D3" s="32" t="s">
        <v>194</v>
      </c>
      <c r="E3" s="32" t="s">
        <v>195</v>
      </c>
      <c r="F3" s="32">
        <v>-105</v>
      </c>
      <c r="G3" s="33">
        <v>20</v>
      </c>
      <c r="H3" s="26">
        <f t="shared" ref="H3:H4" si="0">IF(F3 &gt; 0, G3 * (F3 / 100), G3 * (100 / ABS(F3)))</f>
        <v>19.047619047619047</v>
      </c>
      <c r="I3" s="32"/>
      <c r="J3" s="32"/>
      <c r="K3" s="32"/>
      <c r="L3" s="32"/>
    </row>
    <row r="4" spans="1:14" x14ac:dyDescent="0.25">
      <c r="A4" s="30">
        <v>45640</v>
      </c>
      <c r="B4" s="25" t="s">
        <v>11</v>
      </c>
      <c r="C4" s="25" t="s">
        <v>18</v>
      </c>
      <c r="D4" s="25" t="s">
        <v>196</v>
      </c>
      <c r="E4" s="25" t="s">
        <v>136</v>
      </c>
      <c r="F4" s="25">
        <v>-110</v>
      </c>
      <c r="G4" s="26">
        <v>10</v>
      </c>
      <c r="H4" s="26">
        <f t="shared" si="0"/>
        <v>9.0909090909090899</v>
      </c>
      <c r="I4" s="25"/>
      <c r="J4" s="25"/>
      <c r="K4" s="25"/>
      <c r="L4" s="25"/>
    </row>
    <row r="5" spans="1:14" x14ac:dyDescent="0.25">
      <c r="A5" s="30">
        <v>45644</v>
      </c>
      <c r="B5" s="25" t="s">
        <v>11</v>
      </c>
      <c r="C5" s="25" t="s">
        <v>13</v>
      </c>
      <c r="D5" s="25" t="s">
        <v>194</v>
      </c>
      <c r="E5" s="25" t="s">
        <v>197</v>
      </c>
      <c r="F5" s="25">
        <v>200</v>
      </c>
      <c r="G5" s="26">
        <v>20</v>
      </c>
      <c r="H5" s="26">
        <f t="shared" ref="H5:H12" si="1">IF(F5 &gt; 0, G5 * (F5 / 100), G5 * (100 / ABS(F5)))</f>
        <v>40</v>
      </c>
      <c r="I5" s="25"/>
      <c r="J5" s="25"/>
      <c r="K5" s="25"/>
      <c r="L5" s="25"/>
    </row>
    <row r="6" spans="1:14" x14ac:dyDescent="0.25">
      <c r="A6" s="30">
        <v>45643</v>
      </c>
      <c r="B6" s="25" t="s">
        <v>11</v>
      </c>
      <c r="C6" s="25" t="s">
        <v>34</v>
      </c>
      <c r="D6" s="25" t="s">
        <v>198</v>
      </c>
      <c r="E6" s="25" t="s">
        <v>199</v>
      </c>
      <c r="F6" s="25">
        <v>-110</v>
      </c>
      <c r="G6" s="26">
        <v>20</v>
      </c>
      <c r="H6" s="26">
        <f t="shared" si="1"/>
        <v>18.18181818181818</v>
      </c>
      <c r="I6" s="25"/>
      <c r="J6" s="25"/>
      <c r="K6" s="25"/>
      <c r="L6" s="25"/>
    </row>
    <row r="7" spans="1:14" x14ac:dyDescent="0.25">
      <c r="A7" s="30">
        <v>45643</v>
      </c>
      <c r="B7" s="25" t="s">
        <v>11</v>
      </c>
      <c r="C7" s="25" t="s">
        <v>106</v>
      </c>
      <c r="D7" s="25" t="s">
        <v>107</v>
      </c>
      <c r="E7" s="25" t="s">
        <v>200</v>
      </c>
      <c r="F7" s="25">
        <v>160</v>
      </c>
      <c r="G7" s="26">
        <v>49</v>
      </c>
      <c r="H7" s="26">
        <f t="shared" si="1"/>
        <v>78.400000000000006</v>
      </c>
      <c r="I7" s="25"/>
      <c r="J7" s="25"/>
      <c r="K7" s="25"/>
      <c r="L7" s="25"/>
    </row>
    <row r="8" spans="1:14" x14ac:dyDescent="0.25">
      <c r="A8" s="30">
        <v>45644</v>
      </c>
      <c r="B8" s="25" t="s">
        <v>11</v>
      </c>
      <c r="C8" s="25" t="s">
        <v>18</v>
      </c>
      <c r="D8" s="25" t="s">
        <v>201</v>
      </c>
      <c r="E8" s="25" t="s">
        <v>23</v>
      </c>
      <c r="F8" s="25">
        <v>-110</v>
      </c>
      <c r="G8" s="26">
        <v>20</v>
      </c>
      <c r="H8" s="26">
        <f t="shared" si="1"/>
        <v>18.18181818181818</v>
      </c>
      <c r="I8" s="25"/>
      <c r="J8" s="25"/>
      <c r="K8" s="25"/>
      <c r="L8" s="25"/>
    </row>
    <row r="9" spans="1:14" x14ac:dyDescent="0.25">
      <c r="A9" s="30">
        <v>45644</v>
      </c>
      <c r="B9" s="25" t="s">
        <v>11</v>
      </c>
      <c r="C9" s="25" t="s">
        <v>18</v>
      </c>
      <c r="D9" s="25" t="s">
        <v>192</v>
      </c>
      <c r="E9" s="25" t="s">
        <v>202</v>
      </c>
      <c r="F9" s="25">
        <v>-110</v>
      </c>
      <c r="G9" s="26">
        <v>10</v>
      </c>
      <c r="H9" s="26">
        <f t="shared" si="1"/>
        <v>9.0909090909090899</v>
      </c>
      <c r="I9" s="25"/>
      <c r="J9" s="25"/>
      <c r="K9" s="25"/>
      <c r="L9" s="25"/>
    </row>
    <row r="10" spans="1:14" x14ac:dyDescent="0.25">
      <c r="A10" s="30">
        <v>45644</v>
      </c>
      <c r="B10" s="25" t="s">
        <v>11</v>
      </c>
      <c r="C10" s="25" t="s">
        <v>13</v>
      </c>
      <c r="D10" s="25" t="s">
        <v>192</v>
      </c>
      <c r="E10" s="25" t="s">
        <v>203</v>
      </c>
      <c r="F10" s="25">
        <v>-115</v>
      </c>
      <c r="G10" s="26">
        <v>10</v>
      </c>
      <c r="H10" s="26">
        <f t="shared" si="1"/>
        <v>8.695652173913043</v>
      </c>
      <c r="I10" s="25"/>
      <c r="J10" s="25"/>
      <c r="K10" s="25"/>
      <c r="L10" s="25"/>
    </row>
    <row r="11" spans="1:14" x14ac:dyDescent="0.25">
      <c r="A11" s="30">
        <v>45644</v>
      </c>
      <c r="B11" s="25" t="s">
        <v>11</v>
      </c>
      <c r="C11" s="25" t="s">
        <v>13</v>
      </c>
      <c r="D11" s="25" t="s">
        <v>192</v>
      </c>
      <c r="E11" s="25" t="s">
        <v>204</v>
      </c>
      <c r="F11" s="25">
        <v>-114</v>
      </c>
      <c r="G11" s="26">
        <v>10</v>
      </c>
      <c r="H11" s="26">
        <f t="shared" si="1"/>
        <v>8.7719298245614024</v>
      </c>
      <c r="I11" s="25"/>
      <c r="J11" s="25"/>
      <c r="K11" s="25"/>
      <c r="L11" s="25"/>
    </row>
    <row r="12" spans="1:14" x14ac:dyDescent="0.25">
      <c r="A12" s="31">
        <v>45644</v>
      </c>
      <c r="B12" s="32" t="s">
        <v>11</v>
      </c>
      <c r="C12" s="32" t="s">
        <v>18</v>
      </c>
      <c r="D12" s="32" t="s">
        <v>205</v>
      </c>
      <c r="E12" s="32" t="s">
        <v>202</v>
      </c>
      <c r="F12" s="32">
        <v>-110</v>
      </c>
      <c r="G12" s="33">
        <v>20</v>
      </c>
      <c r="H12" s="33">
        <f t="shared" si="1"/>
        <v>18.18181818181818</v>
      </c>
      <c r="I12" s="32"/>
      <c r="J12" s="32"/>
      <c r="K12" s="32"/>
      <c r="L12" s="32"/>
    </row>
    <row r="13" spans="1:14" x14ac:dyDescent="0.25">
      <c r="A13" s="30">
        <v>45644</v>
      </c>
      <c r="B13" s="25" t="s">
        <v>11</v>
      </c>
      <c r="C13" s="25" t="s">
        <v>13</v>
      </c>
      <c r="D13" s="25" t="s">
        <v>194</v>
      </c>
      <c r="E13" s="25" t="s">
        <v>206</v>
      </c>
      <c r="F13" s="25">
        <v>700</v>
      </c>
      <c r="G13" s="26">
        <v>5</v>
      </c>
      <c r="H13" s="26">
        <f t="shared" ref="H13:H19" si="2">IF(F13 &gt; 0, G13 * (F13 / 100), G13 * (100 / ABS(F13)))</f>
        <v>35</v>
      </c>
      <c r="I13" s="25"/>
      <c r="J13" s="25"/>
      <c r="K13" s="25"/>
      <c r="L13" s="25"/>
    </row>
    <row r="14" spans="1:14" x14ac:dyDescent="0.25">
      <c r="A14" s="30">
        <v>45644</v>
      </c>
      <c r="B14" s="25" t="s">
        <v>11</v>
      </c>
      <c r="C14" s="25" t="s">
        <v>18</v>
      </c>
      <c r="D14" s="25" t="s">
        <v>207</v>
      </c>
      <c r="E14" s="25" t="s">
        <v>136</v>
      </c>
      <c r="F14" s="25">
        <v>-110</v>
      </c>
      <c r="G14" s="26">
        <v>20</v>
      </c>
      <c r="H14" s="26">
        <f t="shared" si="2"/>
        <v>18.18181818181818</v>
      </c>
      <c r="I14" s="25"/>
      <c r="J14" s="25"/>
      <c r="K14" s="25"/>
      <c r="L14" s="25"/>
    </row>
    <row r="15" spans="1:14" x14ac:dyDescent="0.25">
      <c r="A15" s="30">
        <v>45644</v>
      </c>
      <c r="B15" s="25" t="s">
        <v>11</v>
      </c>
      <c r="C15" s="25" t="s">
        <v>12</v>
      </c>
      <c r="D15" s="25" t="s">
        <v>205</v>
      </c>
      <c r="E15" s="25" t="s">
        <v>211</v>
      </c>
      <c r="F15" s="25">
        <v>-11</v>
      </c>
      <c r="G15" s="26">
        <v>20</v>
      </c>
      <c r="H15" s="26">
        <f t="shared" si="2"/>
        <v>181.81818181818184</v>
      </c>
      <c r="I15" s="25"/>
      <c r="J15" s="25"/>
      <c r="K15" s="25"/>
      <c r="L15" s="25"/>
    </row>
    <row r="16" spans="1:14" x14ac:dyDescent="0.25">
      <c r="A16" s="30">
        <v>45644</v>
      </c>
      <c r="B16" s="25" t="s">
        <v>11</v>
      </c>
      <c r="C16" s="25" t="s">
        <v>34</v>
      </c>
      <c r="D16" s="25" t="s">
        <v>192</v>
      </c>
      <c r="E16" s="25" t="s">
        <v>212</v>
      </c>
      <c r="F16" s="25">
        <v>125</v>
      </c>
      <c r="G16" s="26">
        <v>16.309999999999999</v>
      </c>
      <c r="H16" s="26">
        <f t="shared" si="2"/>
        <v>20.387499999999999</v>
      </c>
      <c r="I16" s="25"/>
      <c r="J16" s="25"/>
      <c r="K16" s="25"/>
      <c r="L16" s="25"/>
    </row>
    <row r="17" spans="1:12" x14ac:dyDescent="0.25">
      <c r="A17" s="30">
        <v>45645</v>
      </c>
      <c r="B17" s="25" t="s">
        <v>11</v>
      </c>
      <c r="C17" s="25" t="s">
        <v>13</v>
      </c>
      <c r="D17" s="25" t="s">
        <v>192</v>
      </c>
      <c r="E17" s="25" t="s">
        <v>213</v>
      </c>
      <c r="F17" s="25">
        <v>1800</v>
      </c>
      <c r="G17" s="26">
        <v>5.69</v>
      </c>
      <c r="H17" s="26">
        <f t="shared" si="2"/>
        <v>102.42</v>
      </c>
      <c r="I17" s="25"/>
      <c r="J17" s="25"/>
      <c r="K17" s="25"/>
      <c r="L17" s="25"/>
    </row>
    <row r="18" spans="1:12" x14ac:dyDescent="0.25">
      <c r="A18" s="30"/>
      <c r="B18" s="25"/>
      <c r="C18" s="25"/>
      <c r="D18" s="25"/>
      <c r="E18" s="25"/>
      <c r="F18" s="25"/>
      <c r="G18" s="26"/>
      <c r="H18" s="26" t="e">
        <f t="shared" si="2"/>
        <v>#DIV/0!</v>
      </c>
      <c r="I18" s="25"/>
      <c r="J18" s="25"/>
      <c r="K18" s="25"/>
      <c r="L18" s="25"/>
    </row>
    <row r="19" spans="1:12" x14ac:dyDescent="0.25">
      <c r="A19" s="31"/>
      <c r="B19" s="32"/>
      <c r="C19" s="32"/>
      <c r="D19" s="32"/>
      <c r="E19" s="32"/>
      <c r="F19" s="32"/>
      <c r="G19" s="33"/>
      <c r="H19" s="33" t="e">
        <f t="shared" si="2"/>
        <v>#DIV/0!</v>
      </c>
      <c r="I19" s="32"/>
      <c r="J19" s="32"/>
      <c r="K19" s="32"/>
      <c r="L19" s="32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25BF-4CEC-4EBC-BCEB-9D3D9EFD3789}">
  <dimension ref="A1:N3"/>
  <sheetViews>
    <sheetView workbookViewId="0">
      <selection activeCell="N1" sqref="N1: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F621-A941-462F-BA02-EB93DD74684C}">
  <dimension ref="A1:N3"/>
  <sheetViews>
    <sheetView workbookViewId="0">
      <selection activeCell="N1" sqref="N1: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421D-8238-4413-A1D0-196363741CD9}">
  <dimension ref="A1:N3"/>
  <sheetViews>
    <sheetView workbookViewId="0">
      <selection activeCell="N1" sqref="N1: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AD9E-BE35-411E-9C4C-355D87D7F052}">
  <dimension ref="A1:N3"/>
  <sheetViews>
    <sheetView workbookViewId="0">
      <selection activeCell="N1" sqref="N1: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B-12D6-4EDE-B91A-90B927186044}">
  <dimension ref="A1:N3"/>
  <sheetViews>
    <sheetView workbookViewId="0">
      <selection activeCell="N1" sqref="N1:N2"/>
    </sheetView>
  </sheetViews>
  <sheetFormatPr defaultRowHeight="15" x14ac:dyDescent="0.25"/>
  <sheetData>
    <row r="1" spans="1:14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143</v>
      </c>
      <c r="K1" s="22" t="s">
        <v>9</v>
      </c>
      <c r="L1" s="23" t="s">
        <v>10</v>
      </c>
      <c r="N1" t="s">
        <v>144</v>
      </c>
    </row>
    <row r="2" spans="1:14" x14ac:dyDescent="0.25">
      <c r="A2" s="24"/>
      <c r="B2" s="25"/>
      <c r="C2" s="25"/>
      <c r="D2" s="25"/>
      <c r="E2" s="25"/>
      <c r="F2" s="25"/>
      <c r="G2" s="26"/>
      <c r="H2" s="26" t="e">
        <f>IF(F6 &gt; 0, G6 * (F6 / 100), G6 * (100 / ABS(F6)))</f>
        <v>#DIV/0!</v>
      </c>
      <c r="I2" s="25"/>
      <c r="J2" s="25"/>
      <c r="K2" s="25"/>
      <c r="L2" s="27"/>
      <c r="N2" s="3">
        <f>SUM(J2:J43)</f>
        <v>0</v>
      </c>
    </row>
    <row r="3" spans="1:14" x14ac:dyDescent="0.25">
      <c r="A3" s="24"/>
      <c r="B3" s="25"/>
      <c r="C3" s="25"/>
      <c r="D3" s="25"/>
      <c r="E3" s="25"/>
      <c r="F3" s="25"/>
      <c r="G3" s="26"/>
      <c r="H3" s="26"/>
      <c r="I3" s="25"/>
      <c r="J3" s="25"/>
      <c r="K3" s="25"/>
      <c r="L3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13</vt:lpstr>
      <vt:lpstr>Week 14</vt:lpstr>
      <vt:lpstr>Week 15</vt:lpstr>
      <vt:lpstr>Week 16</vt:lpstr>
      <vt:lpstr>Week 17</vt:lpstr>
      <vt:lpstr>Week 18</vt:lpstr>
      <vt:lpstr>Wild Card</vt:lpstr>
      <vt:lpstr>Divisional</vt:lpstr>
      <vt:lpstr>Championship</vt:lpstr>
      <vt:lpstr>Super Bowl</vt:lpstr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Oliver</dc:creator>
  <cp:lastModifiedBy>John Oliver</cp:lastModifiedBy>
  <dcterms:created xsi:type="dcterms:W3CDTF">2024-11-28T15:37:46Z</dcterms:created>
  <dcterms:modified xsi:type="dcterms:W3CDTF">2024-12-19T23:55:23Z</dcterms:modified>
</cp:coreProperties>
</file>