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Messdaten\SMPS\sucrose\"/>
    </mc:Choice>
  </mc:AlternateContent>
  <xr:revisionPtr revIDLastSave="0" documentId="13_ncr:1_{F8329217-36D8-4B11-81EA-8BFB5AC1D542}" xr6:coauthVersionLast="45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Data" sheetId="1" r:id="rId1"/>
    <sheet name="k_0500" sheetId="6" r:id="rId2"/>
    <sheet name="k_1500" sheetId="4" r:id="rId3"/>
    <sheet name="k_2000" sheetId="2" r:id="rId4"/>
    <sheet name="k_2500" sheetId="5" r:id="rId5"/>
    <sheet name="k_500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4" l="1"/>
  <c r="D28" i="4"/>
  <c r="E20" i="4"/>
  <c r="D20" i="4"/>
  <c r="E13" i="4"/>
  <c r="D13" i="4"/>
  <c r="E43" i="2"/>
  <c r="D43" i="2"/>
  <c r="E35" i="2"/>
  <c r="D35" i="2"/>
  <c r="E28" i="2"/>
  <c r="D28" i="2"/>
  <c r="E18" i="2"/>
  <c r="D18" i="2"/>
  <c r="E14" i="2"/>
  <c r="D14" i="2"/>
  <c r="E7" i="2"/>
  <c r="D7" i="2"/>
  <c r="D2" i="1"/>
  <c r="K2" i="1" s="1"/>
  <c r="G2" i="1"/>
  <c r="E28" i="7"/>
  <c r="D28" i="7"/>
  <c r="E21" i="7"/>
  <c r="D21" i="7"/>
  <c r="E13" i="7"/>
  <c r="D13" i="7"/>
  <c r="E7" i="7"/>
  <c r="D7" i="7"/>
  <c r="E64" i="5"/>
  <c r="D64" i="5"/>
  <c r="E58" i="5"/>
  <c r="D58" i="5"/>
  <c r="E51" i="5"/>
  <c r="D51" i="5"/>
  <c r="E44" i="5"/>
  <c r="D44" i="5"/>
  <c r="E34" i="5"/>
  <c r="D34" i="5"/>
  <c r="E27" i="5"/>
  <c r="D27" i="5"/>
  <c r="E17" i="5"/>
  <c r="D17" i="5"/>
  <c r="E9" i="5"/>
  <c r="D9" i="5"/>
  <c r="E4" i="5"/>
  <c r="D4" i="5"/>
  <c r="E41" i="4"/>
  <c r="D41" i="4"/>
  <c r="E34" i="4"/>
  <c r="D34" i="4"/>
  <c r="D5" i="4"/>
  <c r="E5" i="4"/>
  <c r="E34" i="6"/>
  <c r="D34" i="6"/>
  <c r="E29" i="6"/>
  <c r="D29" i="6"/>
  <c r="E23" i="6"/>
  <c r="D23" i="6"/>
  <c r="E17" i="6"/>
  <c r="D17" i="6"/>
  <c r="E8" i="6"/>
  <c r="D8" i="6"/>
  <c r="L2" i="1" l="1"/>
  <c r="D3" i="1"/>
  <c r="L3" i="1" s="1"/>
  <c r="D4" i="1"/>
  <c r="L4" i="1" s="1"/>
  <c r="D5" i="1"/>
  <c r="K5" i="1" s="1"/>
  <c r="D6" i="1"/>
  <c r="L6" i="1" s="1"/>
  <c r="D28" i="1"/>
  <c r="L28" i="1" s="1"/>
  <c r="D29" i="1"/>
  <c r="K29" i="1" s="1"/>
  <c r="D30" i="1"/>
  <c r="K30" i="1" s="1"/>
  <c r="D31" i="1"/>
  <c r="L31" i="1" s="1"/>
  <c r="G3" i="1"/>
  <c r="G4" i="1"/>
  <c r="G5" i="1"/>
  <c r="G6" i="1"/>
  <c r="G28" i="1"/>
  <c r="G29" i="1"/>
  <c r="G30" i="1"/>
  <c r="G31" i="1"/>
  <c r="K3" i="1"/>
  <c r="K4" i="1"/>
  <c r="D23" i="1"/>
  <c r="K23" i="1" s="1"/>
  <c r="D24" i="1"/>
  <c r="L24" i="1" s="1"/>
  <c r="D25" i="1"/>
  <c r="L25" i="1" s="1"/>
  <c r="D26" i="1"/>
  <c r="L26" i="1" s="1"/>
  <c r="D27" i="1"/>
  <c r="L27" i="1" s="1"/>
  <c r="G23" i="1"/>
  <c r="G24" i="1"/>
  <c r="G25" i="1"/>
  <c r="G26" i="1"/>
  <c r="G27" i="1"/>
  <c r="K25" i="1"/>
  <c r="D7" i="1"/>
  <c r="L7" i="1" s="1"/>
  <c r="D11" i="1"/>
  <c r="K11" i="1" s="1"/>
  <c r="D12" i="1"/>
  <c r="L12" i="1" s="1"/>
  <c r="G7" i="1"/>
  <c r="G11" i="1"/>
  <c r="G12" i="1"/>
  <c r="D14" i="1"/>
  <c r="L14" i="1" s="1"/>
  <c r="D15" i="1"/>
  <c r="K15" i="1" s="1"/>
  <c r="D17" i="1"/>
  <c r="K17" i="1" s="1"/>
  <c r="D18" i="1"/>
  <c r="L18" i="1" s="1"/>
  <c r="G14" i="1"/>
  <c r="G15" i="1"/>
  <c r="G17" i="1"/>
  <c r="G18" i="1"/>
  <c r="L15" i="1" l="1"/>
  <c r="K18" i="1"/>
  <c r="K14" i="1"/>
  <c r="L17" i="1"/>
  <c r="K26" i="1"/>
  <c r="K24" i="1"/>
  <c r="K27" i="1"/>
  <c r="L23" i="1"/>
  <c r="L5" i="1"/>
  <c r="L30" i="1"/>
  <c r="K31" i="1"/>
  <c r="L29" i="1"/>
  <c r="K28" i="1"/>
  <c r="K6" i="1"/>
  <c r="L11" i="1"/>
  <c r="K7" i="1"/>
  <c r="K12" i="1"/>
  <c r="G10" i="1"/>
  <c r="G13" i="1"/>
  <c r="G16" i="1"/>
  <c r="G8" i="1"/>
  <c r="G9" i="1"/>
  <c r="G19" i="1"/>
  <c r="G20" i="1"/>
  <c r="G21" i="1"/>
  <c r="G22" i="1"/>
  <c r="D10" i="1" l="1"/>
  <c r="L10" i="1" s="1"/>
  <c r="D13" i="1"/>
  <c r="L13" i="1" s="1"/>
  <c r="D16" i="1"/>
  <c r="K16" i="1" s="1"/>
  <c r="D8" i="1"/>
  <c r="L8" i="1" s="1"/>
  <c r="D9" i="1"/>
  <c r="L9" i="1" s="1"/>
  <c r="D19" i="1"/>
  <c r="L19" i="1" s="1"/>
  <c r="D20" i="1"/>
  <c r="L20" i="1" s="1"/>
  <c r="D21" i="1"/>
  <c r="L21" i="1" s="1"/>
  <c r="D22" i="1"/>
  <c r="L22" i="1" s="1"/>
  <c r="K22" i="1" l="1"/>
  <c r="K10" i="1"/>
  <c r="K19" i="1"/>
  <c r="K21" i="1"/>
  <c r="L16" i="1"/>
  <c r="K20" i="1"/>
  <c r="K9" i="1"/>
  <c r="K8" i="1"/>
  <c r="K13" i="1"/>
</calcChain>
</file>

<file path=xl/sharedStrings.xml><?xml version="1.0" encoding="utf-8"?>
<sst xmlns="http://schemas.openxmlformats.org/spreadsheetml/2006/main" count="106" uniqueCount="55">
  <si>
    <t>Sample name</t>
  </si>
  <si>
    <t>Measurement date</t>
  </si>
  <si>
    <t>Conductivity [S/m]</t>
  </si>
  <si>
    <t>Flow [nl/min]</t>
  </si>
  <si>
    <t>Particle Size  [nm]</t>
  </si>
  <si>
    <t>Droplet Size [nm]</t>
  </si>
  <si>
    <t>Concentration (V/V) [ml/ml]</t>
  </si>
  <si>
    <t>Repetions</t>
  </si>
  <si>
    <t>Deviation Droplets</t>
  </si>
  <si>
    <t>Deviation Particle</t>
  </si>
  <si>
    <t>k_1500_q_300</t>
  </si>
  <si>
    <t>Concentration (g/ml)</t>
  </si>
  <si>
    <t>k_2000_q_50</t>
  </si>
  <si>
    <t>k_2000_q_100</t>
  </si>
  <si>
    <t>k_2000_q_200</t>
  </si>
  <si>
    <t>k_2000_q_300</t>
  </si>
  <si>
    <t>k_1500_q_200</t>
  </si>
  <si>
    <t>k_1500_q_250</t>
  </si>
  <si>
    <t>k_2500_q_150</t>
  </si>
  <si>
    <t>k_2500_q_200</t>
  </si>
  <si>
    <t>k_2500_q_250</t>
  </si>
  <si>
    <t>k_2500_q_300</t>
  </si>
  <si>
    <t>k_2500_q_350</t>
  </si>
  <si>
    <t>Q/k</t>
  </si>
  <si>
    <t>run</t>
  </si>
  <si>
    <t>Median</t>
  </si>
  <si>
    <t>Date</t>
  </si>
  <si>
    <t>sigma_i</t>
  </si>
  <si>
    <t>k_2000_q_150</t>
  </si>
  <si>
    <t>k_2000_q_250</t>
  </si>
  <si>
    <t>k_1500_q_150</t>
  </si>
  <si>
    <t>k_1500_q_350</t>
  </si>
  <si>
    <t>k_1500_q_400</t>
  </si>
  <si>
    <t>k_2500_q_400</t>
  </si>
  <si>
    <t>k_2500_q_450</t>
  </si>
  <si>
    <t>k_2500_q_500</t>
  </si>
  <si>
    <t>k_2500_q_550</t>
  </si>
  <si>
    <t>k_5000_q_150</t>
  </si>
  <si>
    <t>k_5000_q_250</t>
  </si>
  <si>
    <t>k_5000_q_350</t>
  </si>
  <si>
    <t>k_5000_q_400</t>
  </si>
  <si>
    <t>k_500_q_100</t>
  </si>
  <si>
    <t>k_500_q_200</t>
  </si>
  <si>
    <t>k_500_q_150</t>
  </si>
  <si>
    <t>k_500_q_350</t>
  </si>
  <si>
    <t>k_500_q_450</t>
  </si>
  <si>
    <t>k_0500_q_150</t>
  </si>
  <si>
    <t>k_0500_q_200</t>
  </si>
  <si>
    <t>k_0500_q_350</t>
  </si>
  <si>
    <t>k_0500_q_450</t>
  </si>
  <si>
    <t>k_0500_q_100</t>
  </si>
  <si>
    <t>22.01.2021/11.02.2021</t>
  </si>
  <si>
    <t>k_2000_q_050</t>
  </si>
  <si>
    <t>21.01.2021/04.02.2021</t>
  </si>
  <si>
    <t>01.02.2021/15.02.2021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</si>
</sst>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6" fillId="0" borderId="0" xfId="0" applyFont="1" applyFill="1"/>
    <xf numFmtId="14" fontId="6" fillId="0" borderId="0" xfId="0" applyNumberFormat="1" applyFont="1" applyFill="1"/>
    <xf numFmtId="164" fontId="6" fillId="0" borderId="0" xfId="0" applyNumberFormat="1" applyFont="1" applyFill="1"/>
    <xf numFmtId="0" fontId="6" fillId="0" borderId="0" xfId="0" applyNumberFormat="1" applyFont="1" applyFill="1"/>
    <xf numFmtId="165" fontId="6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</cellXfs>
  <cellStyles count="1">
    <cellStyle name="Standard" xfId="0" builtinId="0"/>
  </cellStyles>
  <dxfs count="13">
    <dxf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0EE68-1D7B-4B83-B2A4-8018B16609C8}" name="Tabelle1" displayName="Tabelle1" ref="A1:L31" totalsRowShown="0" dataDxfId="0">
  <autoFilter ref="A1:L31" xr:uid="{49062C35-B54A-4C17-AB49-AA5A8262EA11}"/>
  <sortState xmlns:xlrd2="http://schemas.microsoft.com/office/spreadsheetml/2017/richdata2" ref="A2:L31">
    <sortCondition ref="A1:A31"/>
  </sortState>
  <tableColumns count="12">
    <tableColumn id="1" xr3:uid="{337D852C-D5A8-4BF7-A5B6-91ED956C340D}" name="Sample name" dataDxfId="12"/>
    <tableColumn id="7" xr3:uid="{B7D9AD6B-0E2B-40DD-9CFD-9063325986F3}" name="Measurement date" dataDxfId="11"/>
    <tableColumn id="9" xr3:uid="{D473E8B0-7BDA-4464-83D4-E8F0DF23B952}" name="Concentration (g/ml)" dataDxfId="10"/>
    <tableColumn id="8" xr3:uid="{5DDC1410-EB4E-4F13-9D76-D3E159D40168}" name="Concentration (V/V) [ml/ml]" dataDxfId="9">
      <calculatedColumnFormula>Tabelle1[[#This Row],[Concentration (g/ml)]]/(1.58)</calculatedColumnFormula>
    </tableColumn>
    <tableColumn id="2" xr3:uid="{55619954-958C-45A5-95D7-47F60C5A3D6F}" name="Conductivity [S/m]" dataDxfId="8"/>
    <tableColumn id="3" xr3:uid="{1C4D98B3-F14D-4DEF-9A2B-131BE935A54E}" name="Flow [nl/min]" dataDxfId="7"/>
    <tableColumn id="4" xr3:uid="{FFF52163-286F-47F5-AB15-15920D121761}" name="Q/k" dataDxfId="6">
      <calculatedColumnFormula>Tabelle1[[#This Row],[Flow '[nl/min']]]/Tabelle1[[#This Row],[Conductivity '[S/m']]]</calculatedColumnFormula>
    </tableColumn>
    <tableColumn id="10" xr3:uid="{CB02B4BF-4204-4E6C-9E47-72A8500FBD8C}" name="Repetions" dataDxfId="5"/>
    <tableColumn id="5" xr3:uid="{A38B2268-4B71-4BBC-9D11-4353C36325BF}" name="Particle Size  [nm]" dataDxfId="4"/>
    <tableColumn id="11" xr3:uid="{7F08CCE3-7CE7-4597-A0E2-9394E459918D}" name="Deviation Particle" dataDxfId="3"/>
    <tableColumn id="6" xr3:uid="{5DC8EB07-5C67-47F0-82A2-7C6CB19B2A3C}" name="Droplet Size [nm]" dataDxfId="2">
      <calculatedColumnFormula>Tabelle1[[#This Row],[Particle Size  '[nm']]]/POWER(Tabelle1[[#This Row],[Concentration (V/V) '[ml/ml']]],1/3)</calculatedColumnFormula>
    </tableColumn>
    <tableColumn id="13" xr3:uid="{D95FFD54-BE83-4FF8-8A13-CFEB60C62AC9}" name="Deviation Droplets" dataDxfId="1">
      <calculatedColumnFormula>Tabelle1[[#This Row],[Deviation Particle]]/POWER(Tabelle1[[#This Row],[Concentration (V/V) '[ml/ml']]],1/3)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H11" sqref="H11"/>
    </sheetView>
  </sheetViews>
  <sheetFormatPr baseColWidth="10" defaultColWidth="9.140625" defaultRowHeight="15" x14ac:dyDescent="0.25"/>
  <cols>
    <col min="1" max="1" width="15.140625" customWidth="1"/>
    <col min="2" max="2" width="20.42578125" bestFit="1" customWidth="1"/>
    <col min="3" max="3" width="23.85546875" bestFit="1" customWidth="1"/>
    <col min="4" max="4" width="28.85546875" bestFit="1" customWidth="1"/>
    <col min="5" max="5" width="22" bestFit="1" customWidth="1"/>
    <col min="6" max="6" width="15.42578125" bestFit="1" customWidth="1"/>
    <col min="7" max="7" width="12" bestFit="1" customWidth="1"/>
    <col min="8" max="8" width="12.28515625" bestFit="1" customWidth="1"/>
    <col min="9" max="9" width="19.28515625" bestFit="1" customWidth="1"/>
    <col min="10" max="10" width="19.28515625" customWidth="1"/>
    <col min="11" max="11" width="18.85546875" bestFit="1" customWidth="1"/>
    <col min="12" max="12" width="20" bestFit="1" customWidth="1"/>
    <col min="14" max="14" width="27.42578125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6</v>
      </c>
      <c r="E1" t="s">
        <v>2</v>
      </c>
      <c r="F1" t="s">
        <v>3</v>
      </c>
      <c r="G1" t="s">
        <v>23</v>
      </c>
      <c r="H1" t="s">
        <v>7</v>
      </c>
      <c r="I1" t="s">
        <v>4</v>
      </c>
      <c r="J1" t="s">
        <v>9</v>
      </c>
      <c r="K1" t="s">
        <v>5</v>
      </c>
      <c r="L1" t="s">
        <v>8</v>
      </c>
    </row>
    <row r="2" spans="1:14" x14ac:dyDescent="0.25">
      <c r="A2" s="14" t="s">
        <v>50</v>
      </c>
      <c r="B2" s="15">
        <v>44243</v>
      </c>
      <c r="C2" s="14">
        <v>1.58E-3</v>
      </c>
      <c r="D2" s="16">
        <f>Tabelle1[[#This Row],[Concentration (g/ml)]]/(1.58)</f>
        <v>1E-3</v>
      </c>
      <c r="E2" s="14">
        <v>5.7000000000000002E-2</v>
      </c>
      <c r="F2" s="14">
        <v>100</v>
      </c>
      <c r="G2" s="17">
        <f>Tabelle1[[#This Row],[Flow '[nl/min']]]/Tabelle1[[#This Row],[Conductivity '[S/m']]]</f>
        <v>1754.3859649122805</v>
      </c>
      <c r="H2" s="14">
        <v>5</v>
      </c>
      <c r="I2" s="18">
        <v>24.110000000000007</v>
      </c>
      <c r="J2" s="18"/>
      <c r="K2" s="18">
        <f>Tabelle1[[#This Row],[Particle Size  '[nm']]]/POWER(Tabelle1[[#This Row],[Concentration (V/V) '[ml/ml']]],1/3)</f>
        <v>241.10000000000002</v>
      </c>
      <c r="L2" s="18">
        <f>Tabelle1[[#This Row],[Deviation Particle]]/POWER(Tabelle1[[#This Row],[Concentration (V/V) '[ml/ml']]],1/3)</f>
        <v>0</v>
      </c>
    </row>
    <row r="3" spans="1:14" x14ac:dyDescent="0.25">
      <c r="A3" s="14" t="s">
        <v>46</v>
      </c>
      <c r="B3" s="15">
        <v>44243</v>
      </c>
      <c r="C3" s="14">
        <v>1.58E-3</v>
      </c>
      <c r="D3" s="16">
        <f>Tabelle1[[#This Row],[Concentration (g/ml)]]/(1.58)</f>
        <v>1E-3</v>
      </c>
      <c r="E3" s="14">
        <v>5.7000000000000002E-2</v>
      </c>
      <c r="F3" s="14">
        <v>150</v>
      </c>
      <c r="G3" s="17">
        <f>Tabelle1[[#This Row],[Flow '[nl/min']]]/Tabelle1[[#This Row],[Conductivity '[S/m']]]</f>
        <v>2631.5789473684208</v>
      </c>
      <c r="H3" s="14">
        <v>7</v>
      </c>
      <c r="I3" s="18">
        <v>29.434285714285714</v>
      </c>
      <c r="J3" s="18"/>
      <c r="K3" s="18">
        <f>Tabelle1[[#This Row],[Particle Size  '[nm']]]/POWER(Tabelle1[[#This Row],[Concentration (V/V) '[ml/ml']]],1/3)</f>
        <v>294.3428571428571</v>
      </c>
      <c r="L3" s="18">
        <f>Tabelle1[[#This Row],[Deviation Particle]]/POWER(Tabelle1[[#This Row],[Concentration (V/V) '[ml/ml']]],1/3)</f>
        <v>0</v>
      </c>
    </row>
    <row r="4" spans="1:14" x14ac:dyDescent="0.25">
      <c r="A4" s="14" t="s">
        <v>47</v>
      </c>
      <c r="B4" s="15">
        <v>44243</v>
      </c>
      <c r="C4" s="14">
        <v>1.58E-3</v>
      </c>
      <c r="D4" s="16">
        <f>Tabelle1[[#This Row],[Concentration (g/ml)]]/(1.58)</f>
        <v>1E-3</v>
      </c>
      <c r="E4" s="14">
        <v>5.7000000000000002E-2</v>
      </c>
      <c r="F4" s="14">
        <v>200</v>
      </c>
      <c r="G4" s="17">
        <f>Tabelle1[[#This Row],[Flow '[nl/min']]]/Tabelle1[[#This Row],[Conductivity '[S/m']]]</f>
        <v>3508.7719298245611</v>
      </c>
      <c r="H4" s="14">
        <v>4</v>
      </c>
      <c r="I4" s="18">
        <v>32.327500000000001</v>
      </c>
      <c r="J4" s="18"/>
      <c r="K4" s="18">
        <f>Tabelle1[[#This Row],[Particle Size  '[nm']]]/POWER(Tabelle1[[#This Row],[Concentration (V/V) '[ml/ml']]],1/3)</f>
        <v>323.27499999999992</v>
      </c>
      <c r="L4" s="18">
        <f>Tabelle1[[#This Row],[Deviation Particle]]/POWER(Tabelle1[[#This Row],[Concentration (V/V) '[ml/ml']]],1/3)</f>
        <v>0</v>
      </c>
    </row>
    <row r="5" spans="1:14" x14ac:dyDescent="0.25">
      <c r="A5" s="14" t="s">
        <v>48</v>
      </c>
      <c r="B5" s="15">
        <v>44243</v>
      </c>
      <c r="C5" s="14">
        <v>1.58E-3</v>
      </c>
      <c r="D5" s="16">
        <f>Tabelle1[[#This Row],[Concentration (g/ml)]]/(1.58)</f>
        <v>1E-3</v>
      </c>
      <c r="E5" s="14">
        <v>5.7000000000000002E-2</v>
      </c>
      <c r="F5" s="14">
        <v>350</v>
      </c>
      <c r="G5" s="17">
        <f>Tabelle1[[#This Row],[Flow '[nl/min']]]/Tabelle1[[#This Row],[Conductivity '[S/m']]]</f>
        <v>6140.3508771929819</v>
      </c>
      <c r="H5" s="14">
        <v>4</v>
      </c>
      <c r="I5" s="18">
        <v>32.977499999999999</v>
      </c>
      <c r="J5" s="18"/>
      <c r="K5" s="18">
        <f>Tabelle1[[#This Row],[Particle Size  '[nm']]]/POWER(Tabelle1[[#This Row],[Concentration (V/V) '[ml/ml']]],1/3)</f>
        <v>329.77499999999992</v>
      </c>
      <c r="L5" s="18">
        <f>Tabelle1[[#This Row],[Deviation Particle]]/POWER(Tabelle1[[#This Row],[Concentration (V/V) '[ml/ml']]],1/3)</f>
        <v>0</v>
      </c>
    </row>
    <row r="6" spans="1:14" x14ac:dyDescent="0.25">
      <c r="A6" s="14" t="s">
        <v>49</v>
      </c>
      <c r="B6" s="15">
        <v>44243</v>
      </c>
      <c r="C6" s="14">
        <v>1.58E-3</v>
      </c>
      <c r="D6" s="16">
        <f>Tabelle1[[#This Row],[Concentration (g/ml)]]/(1.58)</f>
        <v>1E-3</v>
      </c>
      <c r="E6" s="14">
        <v>5.7000000000000002E-2</v>
      </c>
      <c r="F6" s="14">
        <v>450</v>
      </c>
      <c r="G6" s="17">
        <f>Tabelle1[[#This Row],[Flow '[nl/min']]]/Tabelle1[[#This Row],[Conductivity '[S/m']]]</f>
        <v>7894.7368421052624</v>
      </c>
      <c r="H6" s="14">
        <v>3</v>
      </c>
      <c r="I6" s="18">
        <v>34.880000000000003</v>
      </c>
      <c r="J6" s="18"/>
      <c r="K6" s="18">
        <f>Tabelle1[[#This Row],[Particle Size  '[nm']]]/POWER(Tabelle1[[#This Row],[Concentration (V/V) '[ml/ml']]],1/3)</f>
        <v>348.79999999999995</v>
      </c>
      <c r="L6" s="18">
        <f>Tabelle1[[#This Row],[Deviation Particle]]/POWER(Tabelle1[[#This Row],[Concentration (V/V) '[ml/ml']]],1/3)</f>
        <v>0</v>
      </c>
      <c r="N6" s="3"/>
    </row>
    <row r="7" spans="1:14" x14ac:dyDescent="0.25">
      <c r="A7" s="9" t="s">
        <v>30</v>
      </c>
      <c r="B7" s="10">
        <v>44238</v>
      </c>
      <c r="C7" s="9">
        <v>1.58E-3</v>
      </c>
      <c r="D7" s="11">
        <f>Tabelle1[[#This Row],[Concentration (g/ml)]]/(1.58)</f>
        <v>1E-3</v>
      </c>
      <c r="E7" s="9">
        <v>0.14580000000000001</v>
      </c>
      <c r="F7" s="9">
        <v>150</v>
      </c>
      <c r="G7" s="12">
        <f>Tabelle1[[#This Row],[Flow '[nl/min']]]/Tabelle1[[#This Row],[Conductivity '[S/m']]]</f>
        <v>1028.8065843621398</v>
      </c>
      <c r="H7" s="9">
        <v>3</v>
      </c>
      <c r="I7" s="13">
        <v>8.08</v>
      </c>
      <c r="J7" s="13"/>
      <c r="K7" s="13">
        <f>Tabelle1[[#This Row],[Particle Size  '[nm']]]/POWER(Tabelle1[[#This Row],[Concentration (V/V) '[ml/ml']]],1/3)</f>
        <v>80.799999999999983</v>
      </c>
      <c r="L7" s="13">
        <f>Tabelle1[[#This Row],[Deviation Particle]]/POWER(Tabelle1[[#This Row],[Concentration (V/V) '[ml/ml']]],1/3)</f>
        <v>0</v>
      </c>
      <c r="N7" s="5"/>
    </row>
    <row r="8" spans="1:14" x14ac:dyDescent="0.25">
      <c r="A8" s="9" t="s">
        <v>16</v>
      </c>
      <c r="B8" s="10" t="s">
        <v>51</v>
      </c>
      <c r="C8" s="9">
        <v>1.58E-3</v>
      </c>
      <c r="D8" s="11">
        <f>Tabelle1[[#This Row],[Concentration (g/ml)]]/(1.58)</f>
        <v>1E-3</v>
      </c>
      <c r="E8" s="9">
        <v>0.14580000000000001</v>
      </c>
      <c r="F8" s="9">
        <v>200</v>
      </c>
      <c r="G8" s="9">
        <f>Tabelle1[[#This Row],[Flow '[nl/min']]]/Tabelle1[[#This Row],[Conductivity '[S/m']]]</f>
        <v>1371.7421124828531</v>
      </c>
      <c r="H8" s="9">
        <v>4</v>
      </c>
      <c r="I8" s="13">
        <v>11.2475</v>
      </c>
      <c r="J8" s="13"/>
      <c r="K8" s="13">
        <f>Tabelle1[[#This Row],[Particle Size  '[nm']]]/POWER(Tabelle1[[#This Row],[Concentration (V/V) '[ml/ml']]],1/3)</f>
        <v>112.47499999999998</v>
      </c>
      <c r="L8" s="13">
        <f>Tabelle1[[#This Row],[Deviation Particle]]/POWER(Tabelle1[[#This Row],[Concentration (V/V) '[ml/ml']]],1/3)</f>
        <v>0</v>
      </c>
      <c r="N8" s="5"/>
    </row>
    <row r="9" spans="1:14" x14ac:dyDescent="0.25">
      <c r="A9" s="9" t="s">
        <v>17</v>
      </c>
      <c r="B9" s="10" t="s">
        <v>51</v>
      </c>
      <c r="C9" s="9">
        <v>1.58E-3</v>
      </c>
      <c r="D9" s="11">
        <f>Tabelle1[[#This Row],[Concentration (g/ml)]]/(1.58)</f>
        <v>1E-3</v>
      </c>
      <c r="E9" s="9">
        <v>0.14580000000000001</v>
      </c>
      <c r="F9" s="9">
        <v>250</v>
      </c>
      <c r="G9" s="9">
        <f>Tabelle1[[#This Row],[Flow '[nl/min']]]/Tabelle1[[#This Row],[Conductivity '[S/m']]]</f>
        <v>1714.6776406035665</v>
      </c>
      <c r="H9" s="9">
        <v>3</v>
      </c>
      <c r="I9" s="13">
        <v>13.483333333333334</v>
      </c>
      <c r="J9" s="13"/>
      <c r="K9" s="13">
        <f>Tabelle1[[#This Row],[Particle Size  '[nm']]]/POWER(Tabelle1[[#This Row],[Concentration (V/V) '[ml/ml']]],1/3)</f>
        <v>134.83333333333331</v>
      </c>
      <c r="L9" s="13">
        <f>Tabelle1[[#This Row],[Deviation Particle]]/POWER(Tabelle1[[#This Row],[Concentration (V/V) '[ml/ml']]],1/3)</f>
        <v>0</v>
      </c>
    </row>
    <row r="10" spans="1:14" x14ac:dyDescent="0.25">
      <c r="A10" s="9" t="s">
        <v>10</v>
      </c>
      <c r="B10" s="10" t="s">
        <v>51</v>
      </c>
      <c r="C10" s="9">
        <v>1.58E-3</v>
      </c>
      <c r="D10" s="11">
        <f>Tabelle1[[#This Row],[Concentration (g/ml)]]/(1.58)</f>
        <v>1E-3</v>
      </c>
      <c r="E10" s="9">
        <v>0.14580000000000001</v>
      </c>
      <c r="F10" s="9">
        <v>300</v>
      </c>
      <c r="G10" s="9">
        <f>Tabelle1[[#This Row],[Flow '[nl/min']]]/Tabelle1[[#This Row],[Conductivity '[S/m']]]</f>
        <v>2057.6131687242796</v>
      </c>
      <c r="H10" s="9">
        <v>3</v>
      </c>
      <c r="I10" s="13">
        <v>12.266666666666667</v>
      </c>
      <c r="J10" s="13"/>
      <c r="K10" s="13">
        <f>Tabelle1[[#This Row],[Particle Size  '[nm']]]/POWER(Tabelle1[[#This Row],[Concentration (V/V) '[ml/ml']]],1/3)</f>
        <v>122.66666666666666</v>
      </c>
      <c r="L10" s="13">
        <f>Tabelle1[[#This Row],[Deviation Particle]]/POWER(Tabelle1[[#This Row],[Concentration (V/V) '[ml/ml']]],1/3)</f>
        <v>0</v>
      </c>
      <c r="N10" s="5"/>
    </row>
    <row r="11" spans="1:14" x14ac:dyDescent="0.25">
      <c r="A11" s="9" t="s">
        <v>31</v>
      </c>
      <c r="B11" s="10">
        <v>44238</v>
      </c>
      <c r="C11" s="9">
        <v>1.58E-3</v>
      </c>
      <c r="D11" s="11">
        <f>Tabelle1[[#This Row],[Concentration (g/ml)]]/(1.58)</f>
        <v>1E-3</v>
      </c>
      <c r="E11" s="9">
        <v>0.14580000000000001</v>
      </c>
      <c r="F11" s="9">
        <v>350</v>
      </c>
      <c r="G11" s="12">
        <f>Tabelle1[[#This Row],[Flow '[nl/min']]]/Tabelle1[[#This Row],[Conductivity '[S/m']]]</f>
        <v>2400.5486968449927</v>
      </c>
      <c r="H11" s="9">
        <v>4</v>
      </c>
      <c r="I11" s="13">
        <v>14.67</v>
      </c>
      <c r="J11" s="13"/>
      <c r="K11" s="13">
        <f>Tabelle1[[#This Row],[Particle Size  '[nm']]]/POWER(Tabelle1[[#This Row],[Concentration (V/V) '[ml/ml']]],1/3)</f>
        <v>146.69999999999996</v>
      </c>
      <c r="L11" s="13">
        <f>Tabelle1[[#This Row],[Deviation Particle]]/POWER(Tabelle1[[#This Row],[Concentration (V/V) '[ml/ml']]],1/3)</f>
        <v>0</v>
      </c>
    </row>
    <row r="12" spans="1:14" s="8" customFormat="1" x14ac:dyDescent="0.25">
      <c r="A12" s="9" t="s">
        <v>32</v>
      </c>
      <c r="B12" s="10">
        <v>44238</v>
      </c>
      <c r="C12" s="9">
        <v>1.58E-3</v>
      </c>
      <c r="D12" s="11">
        <f>Tabelle1[[#This Row],[Concentration (g/ml)]]/(1.58)</f>
        <v>1E-3</v>
      </c>
      <c r="E12" s="9">
        <v>0.14580000000000001</v>
      </c>
      <c r="F12" s="9">
        <v>400</v>
      </c>
      <c r="G12" s="12">
        <f>Tabelle1[[#This Row],[Flow '[nl/min']]]/Tabelle1[[#This Row],[Conductivity '[S/m']]]</f>
        <v>2743.4842249657063</v>
      </c>
      <c r="H12" s="9">
        <v>5</v>
      </c>
      <c r="I12" s="13">
        <v>17.64</v>
      </c>
      <c r="J12" s="13"/>
      <c r="K12" s="13">
        <f>Tabelle1[[#This Row],[Particle Size  '[nm']]]/POWER(Tabelle1[[#This Row],[Concentration (V/V) '[ml/ml']]],1/3)</f>
        <v>176.39999999999998</v>
      </c>
      <c r="L12" s="13">
        <f>Tabelle1[[#This Row],[Deviation Particle]]/POWER(Tabelle1[[#This Row],[Concentration (V/V) '[ml/ml']]],1/3)</f>
        <v>0</v>
      </c>
    </row>
    <row r="13" spans="1:14" x14ac:dyDescent="0.25">
      <c r="A13" s="9" t="s">
        <v>52</v>
      </c>
      <c r="B13" s="10" t="s">
        <v>53</v>
      </c>
      <c r="C13" s="9">
        <v>1.58E-3</v>
      </c>
      <c r="D13" s="11">
        <f>Tabelle1[[#This Row],[Concentration (g/ml)]]/(1.58)</f>
        <v>1E-3</v>
      </c>
      <c r="E13" s="9">
        <v>0.1903</v>
      </c>
      <c r="F13" s="9">
        <v>50</v>
      </c>
      <c r="G13" s="9">
        <f>Tabelle1[[#This Row],[Flow '[nl/min']]]/Tabelle1[[#This Row],[Conductivity '[S/m']]]</f>
        <v>262.74303730951129</v>
      </c>
      <c r="H13" s="9">
        <v>5</v>
      </c>
      <c r="I13" s="13">
        <v>12.886000000000001</v>
      </c>
      <c r="J13" s="13"/>
      <c r="K13" s="13">
        <f>Tabelle1[[#This Row],[Particle Size  '[nm']]]/POWER(Tabelle1[[#This Row],[Concentration (V/V) '[ml/ml']]],1/3)</f>
        <v>128.85999999999999</v>
      </c>
      <c r="L13" s="13">
        <f>Tabelle1[[#This Row],[Deviation Particle]]/POWER(Tabelle1[[#This Row],[Concentration (V/V) '[ml/ml']]],1/3)</f>
        <v>0</v>
      </c>
    </row>
    <row r="14" spans="1:14" x14ac:dyDescent="0.25">
      <c r="A14" s="9" t="s">
        <v>13</v>
      </c>
      <c r="B14" s="10">
        <v>44231</v>
      </c>
      <c r="C14" s="9">
        <v>1.58E-3</v>
      </c>
      <c r="D14" s="11">
        <f>Tabelle1[[#This Row],[Concentration (g/ml)]]/(1.58)</f>
        <v>1E-3</v>
      </c>
      <c r="E14" s="9">
        <v>0.1903</v>
      </c>
      <c r="F14" s="9">
        <v>100</v>
      </c>
      <c r="G14" s="12">
        <f>Tabelle1[[#This Row],[Flow '[nl/min']]]/Tabelle1[[#This Row],[Conductivity '[S/m']]]</f>
        <v>525.48607461902259</v>
      </c>
      <c r="H14" s="9">
        <v>5</v>
      </c>
      <c r="I14" s="13">
        <v>15.465999999999999</v>
      </c>
      <c r="J14" s="13"/>
      <c r="K14" s="13">
        <f>Tabelle1[[#This Row],[Particle Size  '[nm']]]/POWER(Tabelle1[[#This Row],[Concentration (V/V) '[ml/ml']]],1/3)</f>
        <v>154.65999999999997</v>
      </c>
      <c r="L14" s="13">
        <f>Tabelle1[[#This Row],[Deviation Particle]]/POWER(Tabelle1[[#This Row],[Concentration (V/V) '[ml/ml']]],1/3)</f>
        <v>0</v>
      </c>
    </row>
    <row r="15" spans="1:14" x14ac:dyDescent="0.25">
      <c r="A15" s="9" t="s">
        <v>28</v>
      </c>
      <c r="B15" s="10">
        <v>44231</v>
      </c>
      <c r="C15" s="9">
        <v>1.58E-3</v>
      </c>
      <c r="D15" s="11">
        <f>Tabelle1[[#This Row],[Concentration (g/ml)]]/(1.58)</f>
        <v>1E-3</v>
      </c>
      <c r="E15" s="9">
        <v>0.1903</v>
      </c>
      <c r="F15" s="9">
        <v>150</v>
      </c>
      <c r="G15" s="12">
        <f>Tabelle1[[#This Row],[Flow '[nl/min']]]/Tabelle1[[#This Row],[Conductivity '[S/m']]]</f>
        <v>788.22911192853394</v>
      </c>
      <c r="H15" s="9">
        <v>2</v>
      </c>
      <c r="I15" s="13">
        <v>15.025</v>
      </c>
      <c r="J15" s="13"/>
      <c r="K15" s="13">
        <f>Tabelle1[[#This Row],[Particle Size  '[nm']]]/POWER(Tabelle1[[#This Row],[Concentration (V/V) '[ml/ml']]],1/3)</f>
        <v>150.24999999999997</v>
      </c>
      <c r="L15" s="13">
        <f>Tabelle1[[#This Row],[Deviation Particle]]/POWER(Tabelle1[[#This Row],[Concentration (V/V) '[ml/ml']]],1/3)</f>
        <v>0</v>
      </c>
    </row>
    <row r="16" spans="1:14" x14ac:dyDescent="0.25">
      <c r="A16" s="9" t="s">
        <v>14</v>
      </c>
      <c r="B16" s="10" t="s">
        <v>53</v>
      </c>
      <c r="C16" s="9">
        <v>1.58E-3</v>
      </c>
      <c r="D16" s="11">
        <f>Tabelle1[[#This Row],[Concentration (g/ml)]]/(1.58)</f>
        <v>1E-3</v>
      </c>
      <c r="E16" s="9">
        <v>0.1903</v>
      </c>
      <c r="F16" s="9">
        <v>200</v>
      </c>
      <c r="G16" s="9">
        <f>Tabelle1[[#This Row],[Flow '[nl/min']]]/Tabelle1[[#This Row],[Conductivity '[S/m']]]</f>
        <v>1050.9721492380452</v>
      </c>
      <c r="H16" s="9">
        <v>8</v>
      </c>
      <c r="I16" s="13">
        <v>17.081249999999997</v>
      </c>
      <c r="J16" s="13"/>
      <c r="K16" s="13">
        <f>Tabelle1[[#This Row],[Particle Size  '[nm']]]/POWER(Tabelle1[[#This Row],[Concentration (V/V) '[ml/ml']]],1/3)</f>
        <v>170.81249999999994</v>
      </c>
      <c r="L16" s="13">
        <f>Tabelle1[[#This Row],[Deviation Particle]]/POWER(Tabelle1[[#This Row],[Concentration (V/V) '[ml/ml']]],1/3)</f>
        <v>0</v>
      </c>
    </row>
    <row r="17" spans="1:12" x14ac:dyDescent="0.25">
      <c r="A17" s="9" t="s">
        <v>29</v>
      </c>
      <c r="B17" s="10">
        <v>44231</v>
      </c>
      <c r="C17" s="9">
        <v>1.58E-3</v>
      </c>
      <c r="D17" s="11">
        <f>Tabelle1[[#This Row],[Concentration (g/ml)]]/(1.58)</f>
        <v>1E-3</v>
      </c>
      <c r="E17" s="9">
        <v>0.1903</v>
      </c>
      <c r="F17" s="9">
        <v>250</v>
      </c>
      <c r="G17" s="12">
        <f>Tabelle1[[#This Row],[Flow '[nl/min']]]/Tabelle1[[#This Row],[Conductivity '[S/m']]]</f>
        <v>1313.7151865475564</v>
      </c>
      <c r="H17" s="9">
        <v>5</v>
      </c>
      <c r="I17" s="13">
        <v>19.423999999999999</v>
      </c>
      <c r="J17" s="13"/>
      <c r="K17" s="13">
        <f>Tabelle1[[#This Row],[Particle Size  '[nm']]]/POWER(Tabelle1[[#This Row],[Concentration (V/V) '[ml/ml']]],1/3)</f>
        <v>194.23999999999995</v>
      </c>
      <c r="L17" s="13">
        <f>Tabelle1[[#This Row],[Deviation Particle]]/POWER(Tabelle1[[#This Row],[Concentration (V/V) '[ml/ml']]],1/3)</f>
        <v>0</v>
      </c>
    </row>
    <row r="18" spans="1:12" x14ac:dyDescent="0.25">
      <c r="A18" s="9" t="s">
        <v>15</v>
      </c>
      <c r="B18" s="10">
        <v>44231</v>
      </c>
      <c r="C18" s="9">
        <v>1.58E-3</v>
      </c>
      <c r="D18" s="11">
        <f>Tabelle1[[#This Row],[Concentration (g/ml)]]/(1.58)</f>
        <v>1E-3</v>
      </c>
      <c r="E18" s="9">
        <v>0.1903</v>
      </c>
      <c r="F18" s="9">
        <v>300</v>
      </c>
      <c r="G18" s="12">
        <f>Tabelle1[[#This Row],[Flow '[nl/min']]]/Tabelle1[[#This Row],[Conductivity '[S/m']]]</f>
        <v>1576.4582238570679</v>
      </c>
      <c r="H18" s="9">
        <v>6</v>
      </c>
      <c r="I18" s="13">
        <v>20.359999999999996</v>
      </c>
      <c r="J18" s="13"/>
      <c r="K18" s="13">
        <f>Tabelle1[[#This Row],[Particle Size  '[nm']]]/POWER(Tabelle1[[#This Row],[Concentration (V/V) '[ml/ml']]],1/3)</f>
        <v>203.59999999999991</v>
      </c>
      <c r="L18" s="13">
        <f>Tabelle1[[#This Row],[Deviation Particle]]/POWER(Tabelle1[[#This Row],[Concentration (V/V) '[ml/ml']]],1/3)</f>
        <v>0</v>
      </c>
    </row>
    <row r="19" spans="1:12" x14ac:dyDescent="0.25">
      <c r="A19" s="9" t="s">
        <v>18</v>
      </c>
      <c r="B19" s="10">
        <v>44228</v>
      </c>
      <c r="C19" s="9">
        <v>1.57E-3</v>
      </c>
      <c r="D19" s="11">
        <f>Tabelle1[[#This Row],[Concentration (g/ml)]]/(1.58)</f>
        <v>9.9367088607594926E-4</v>
      </c>
      <c r="E19" s="9">
        <v>0.255</v>
      </c>
      <c r="F19" s="9">
        <v>150</v>
      </c>
      <c r="G19" s="9">
        <f>Tabelle1[[#This Row],[Flow '[nl/min']]]/Tabelle1[[#This Row],[Conductivity '[S/m']]]</f>
        <v>588.23529411764707</v>
      </c>
      <c r="H19" s="9">
        <v>2</v>
      </c>
      <c r="I19" s="13">
        <v>7.18</v>
      </c>
      <c r="J19" s="13"/>
      <c r="K19" s="13">
        <f>Tabelle1[[#This Row],[Particle Size  '[nm']]]/POWER(Tabelle1[[#This Row],[Concentration (V/V) '[ml/ml']]],1/3)</f>
        <v>71.952119098793801</v>
      </c>
      <c r="L19" s="13">
        <f>Tabelle1[[#This Row],[Deviation Particle]]/POWER(Tabelle1[[#This Row],[Concentration (V/V) '[ml/ml']]],1/3)</f>
        <v>0</v>
      </c>
    </row>
    <row r="20" spans="1:12" x14ac:dyDescent="0.25">
      <c r="A20" s="9" t="s">
        <v>19</v>
      </c>
      <c r="B20" s="10">
        <v>44228</v>
      </c>
      <c r="C20" s="9">
        <v>1.57E-3</v>
      </c>
      <c r="D20" s="11">
        <f>Tabelle1[[#This Row],[Concentration (g/ml)]]/(1.58)</f>
        <v>9.9367088607594926E-4</v>
      </c>
      <c r="E20" s="9">
        <v>0.255</v>
      </c>
      <c r="F20" s="9">
        <v>200</v>
      </c>
      <c r="G20" s="9">
        <f>Tabelle1[[#This Row],[Flow '[nl/min']]]/Tabelle1[[#This Row],[Conductivity '[S/m']]]</f>
        <v>784.31372549019602</v>
      </c>
      <c r="H20" s="9">
        <v>3</v>
      </c>
      <c r="I20" s="13">
        <v>10.653333333333334</v>
      </c>
      <c r="J20" s="13"/>
      <c r="K20" s="13">
        <f>Tabelle1[[#This Row],[Particle Size  '[nm']]]/POWER(Tabelle1[[#This Row],[Concentration (V/V) '[ml/ml']]],1/3)</f>
        <v>106.75904022272285</v>
      </c>
      <c r="L20" s="13">
        <f>Tabelle1[[#This Row],[Deviation Particle]]/POWER(Tabelle1[[#This Row],[Concentration (V/V) '[ml/ml']]],1/3)</f>
        <v>0</v>
      </c>
    </row>
    <row r="21" spans="1:12" x14ac:dyDescent="0.25">
      <c r="A21" s="9" t="s">
        <v>20</v>
      </c>
      <c r="B21" s="10" t="s">
        <v>54</v>
      </c>
      <c r="C21" s="9">
        <v>1.57E-3</v>
      </c>
      <c r="D21" s="11">
        <f>Tabelle1[[#This Row],[Concentration (g/ml)]]/(1.58)</f>
        <v>9.9367088607594926E-4</v>
      </c>
      <c r="E21" s="9">
        <v>0.255</v>
      </c>
      <c r="F21" s="9">
        <v>250</v>
      </c>
      <c r="G21" s="9">
        <f>Tabelle1[[#This Row],[Flow '[nl/min']]]/Tabelle1[[#This Row],[Conductivity '[S/m']]]</f>
        <v>980.39215686274508</v>
      </c>
      <c r="H21" s="9">
        <v>6</v>
      </c>
      <c r="I21" s="13">
        <v>10.501666666666667</v>
      </c>
      <c r="J21" s="13"/>
      <c r="K21" s="13">
        <f>Tabelle1[[#This Row],[Particle Size  '[nm']]]/POWER(Tabelle1[[#This Row],[Concentration (V/V) '[ml/ml']]],1/3)</f>
        <v>105.23916026961462</v>
      </c>
      <c r="L21" s="13">
        <f>Tabelle1[[#This Row],[Deviation Particle]]/POWER(Tabelle1[[#This Row],[Concentration (V/V) '[ml/ml']]],1/3)</f>
        <v>0</v>
      </c>
    </row>
    <row r="22" spans="1:12" x14ac:dyDescent="0.25">
      <c r="A22" s="9" t="s">
        <v>21</v>
      </c>
      <c r="B22" s="10" t="s">
        <v>54</v>
      </c>
      <c r="C22" s="9">
        <v>1.57E-3</v>
      </c>
      <c r="D22" s="11">
        <f>Tabelle1[[#This Row],[Concentration (g/ml)]]/(1.58)</f>
        <v>9.9367088607594926E-4</v>
      </c>
      <c r="E22" s="9">
        <v>0.255</v>
      </c>
      <c r="F22" s="9">
        <v>300</v>
      </c>
      <c r="G22" s="9">
        <f>Tabelle1[[#This Row],[Flow '[nl/min']]]/Tabelle1[[#This Row],[Conductivity '[S/m']]]</f>
        <v>1176.4705882352941</v>
      </c>
      <c r="H22" s="9">
        <v>8</v>
      </c>
      <c r="I22" s="13">
        <v>21.204999999999998</v>
      </c>
      <c r="J22" s="13"/>
      <c r="K22" s="13">
        <f>Tabelle1[[#This Row],[Particle Size  '[nm']]]/POWER(Tabelle1[[#This Row],[Concentration (V/V) '[ml/ml']]],1/3)</f>
        <v>212.49925981753793</v>
      </c>
      <c r="L22" s="13">
        <f>Tabelle1[[#This Row],[Deviation Particle]]/POWER(Tabelle1[[#This Row],[Concentration (V/V) '[ml/ml']]],1/3)</f>
        <v>0</v>
      </c>
    </row>
    <row r="23" spans="1:12" x14ac:dyDescent="0.25">
      <c r="A23" s="9" t="s">
        <v>22</v>
      </c>
      <c r="B23" s="10">
        <v>44242</v>
      </c>
      <c r="C23" s="9">
        <v>1.5820000000000001E-2</v>
      </c>
      <c r="D23" s="11">
        <f>Tabelle1[[#This Row],[Concentration (g/ml)]]/(1.58)</f>
        <v>1.00126582278481E-2</v>
      </c>
      <c r="E23" s="9">
        <v>0.248</v>
      </c>
      <c r="F23" s="9">
        <v>350</v>
      </c>
      <c r="G23" s="12">
        <f>Tabelle1[[#This Row],[Flow '[nl/min']]]/Tabelle1[[#This Row],[Conductivity '[S/m']]]</f>
        <v>1411.2903225806451</v>
      </c>
      <c r="H23" s="9">
        <v>5</v>
      </c>
      <c r="I23" s="13">
        <v>27.568000000000001</v>
      </c>
      <c r="J23" s="13"/>
      <c r="K23" s="13">
        <f>Tabelle1[[#This Row],[Particle Size  '[nm']]]/POWER(Tabelle1[[#This Row],[Concentration (V/V) '[ml/ml']]],1/3)</f>
        <v>127.90537520781533</v>
      </c>
      <c r="L23" s="13">
        <f>Tabelle1[[#This Row],[Deviation Particle]]/POWER(Tabelle1[[#This Row],[Concentration (V/V) '[ml/ml']]],1/3)</f>
        <v>0</v>
      </c>
    </row>
    <row r="24" spans="1:12" x14ac:dyDescent="0.25">
      <c r="A24" s="9" t="s">
        <v>33</v>
      </c>
      <c r="B24" s="10">
        <v>44242</v>
      </c>
      <c r="C24" s="9">
        <v>1.5820000000000001E-2</v>
      </c>
      <c r="D24" s="11">
        <f>Tabelle1[[#This Row],[Concentration (g/ml)]]/(1.58)</f>
        <v>1.00126582278481E-2</v>
      </c>
      <c r="E24" s="9">
        <v>0.248</v>
      </c>
      <c r="F24" s="9">
        <v>400</v>
      </c>
      <c r="G24" s="12">
        <f>Tabelle1[[#This Row],[Flow '[nl/min']]]/Tabelle1[[#This Row],[Conductivity '[S/m']]]</f>
        <v>1612.9032258064517</v>
      </c>
      <c r="H24" s="9">
        <v>8</v>
      </c>
      <c r="I24" s="13">
        <v>27.845000000000002</v>
      </c>
      <c r="J24" s="13"/>
      <c r="K24" s="13">
        <f>Tabelle1[[#This Row],[Particle Size  '[nm']]]/POWER(Tabelle1[[#This Row],[Concentration (V/V) '[ml/ml']]],1/3)</f>
        <v>129.19055327414458</v>
      </c>
      <c r="L24" s="13">
        <f>Tabelle1[[#This Row],[Deviation Particle]]/POWER(Tabelle1[[#This Row],[Concentration (V/V) '[ml/ml']]],1/3)</f>
        <v>0</v>
      </c>
    </row>
    <row r="25" spans="1:12" x14ac:dyDescent="0.25">
      <c r="A25" s="9" t="s">
        <v>34</v>
      </c>
      <c r="B25" s="10">
        <v>44242</v>
      </c>
      <c r="C25" s="9">
        <v>1.5820000000000001E-2</v>
      </c>
      <c r="D25" s="11">
        <f>Tabelle1[[#This Row],[Concentration (g/ml)]]/(1.58)</f>
        <v>1.00126582278481E-2</v>
      </c>
      <c r="E25" s="9">
        <v>0.248</v>
      </c>
      <c r="F25" s="9">
        <v>450</v>
      </c>
      <c r="G25" s="12">
        <f>Tabelle1[[#This Row],[Flow '[nl/min']]]/Tabelle1[[#This Row],[Conductivity '[S/m']]]</f>
        <v>1814.516129032258</v>
      </c>
      <c r="H25" s="9">
        <v>5</v>
      </c>
      <c r="I25" s="13">
        <v>27.074000000000002</v>
      </c>
      <c r="J25" s="13"/>
      <c r="K25" s="13">
        <f>Tabelle1[[#This Row],[Particle Size  '[nm']]]/POWER(Tabelle1[[#This Row],[Concentration (V/V) '[ml/ml']]],1/3)</f>
        <v>125.61339699566135</v>
      </c>
      <c r="L25" s="13">
        <f>Tabelle1[[#This Row],[Deviation Particle]]/POWER(Tabelle1[[#This Row],[Concentration (V/V) '[ml/ml']]],1/3)</f>
        <v>0</v>
      </c>
    </row>
    <row r="26" spans="1:12" x14ac:dyDescent="0.25">
      <c r="A26" s="9" t="s">
        <v>35</v>
      </c>
      <c r="B26" s="10">
        <v>44242</v>
      </c>
      <c r="C26" s="9">
        <v>1.5820000000000001E-2</v>
      </c>
      <c r="D26" s="11">
        <f>Tabelle1[[#This Row],[Concentration (g/ml)]]/(1.58)</f>
        <v>1.00126582278481E-2</v>
      </c>
      <c r="E26" s="9">
        <v>0.248</v>
      </c>
      <c r="F26" s="9">
        <v>500</v>
      </c>
      <c r="G26" s="12">
        <f>Tabelle1[[#This Row],[Flow '[nl/min']]]/Tabelle1[[#This Row],[Conductivity '[S/m']]]</f>
        <v>2016.1290322580646</v>
      </c>
      <c r="H26" s="9">
        <v>5</v>
      </c>
      <c r="I26" s="13">
        <v>27.32</v>
      </c>
      <c r="J26" s="13"/>
      <c r="K26" s="13">
        <f>Tabelle1[[#This Row],[Particle Size  '[nm']]]/POWER(Tabelle1[[#This Row],[Concentration (V/V) '[ml/ml']]],1/3)</f>
        <v>126.75474646972992</v>
      </c>
      <c r="L26" s="13">
        <f>Tabelle1[[#This Row],[Deviation Particle]]/POWER(Tabelle1[[#This Row],[Concentration (V/V) '[ml/ml']]],1/3)</f>
        <v>0</v>
      </c>
    </row>
    <row r="27" spans="1:12" x14ac:dyDescent="0.25">
      <c r="A27" s="9" t="s">
        <v>36</v>
      </c>
      <c r="B27" s="10">
        <v>44242</v>
      </c>
      <c r="C27" s="9">
        <v>1.5820000000000001E-2</v>
      </c>
      <c r="D27" s="11">
        <f>Tabelle1[[#This Row],[Concentration (g/ml)]]/(1.58)</f>
        <v>1.00126582278481E-2</v>
      </c>
      <c r="E27" s="9">
        <v>0.248</v>
      </c>
      <c r="F27" s="9">
        <v>550</v>
      </c>
      <c r="G27" s="12">
        <f>Tabelle1[[#This Row],[Flow '[nl/min']]]/Tabelle1[[#This Row],[Conductivity '[S/m']]]</f>
        <v>2217.7419354838712</v>
      </c>
      <c r="H27" s="9">
        <v>4</v>
      </c>
      <c r="I27" s="13">
        <v>26.94</v>
      </c>
      <c r="J27" s="13"/>
      <c r="K27" s="13">
        <f>Tabelle1[[#This Row],[Particle Size  '[nm']]]/POWER(Tabelle1[[#This Row],[Concentration (V/V) '[ml/ml']]],1/3)</f>
        <v>124.99168630653456</v>
      </c>
      <c r="L27" s="13">
        <f>Tabelle1[[#This Row],[Deviation Particle]]/POWER(Tabelle1[[#This Row],[Concentration (V/V) '[ml/ml']]],1/3)</f>
        <v>0</v>
      </c>
    </row>
    <row r="28" spans="1:12" x14ac:dyDescent="0.25">
      <c r="A28" s="9" t="s">
        <v>37</v>
      </c>
      <c r="B28" s="10">
        <v>44245</v>
      </c>
      <c r="C28" s="9">
        <v>1.5820000000000001E-2</v>
      </c>
      <c r="D28" s="11">
        <f>Tabelle1[[#This Row],[Concentration (g/ml)]]/(1.58)</f>
        <v>1.00126582278481E-2</v>
      </c>
      <c r="E28" s="9">
        <v>0.49990000000000001</v>
      </c>
      <c r="F28" s="9">
        <v>150</v>
      </c>
      <c r="G28" s="12">
        <f>Tabelle1[[#This Row],[Flow '[nl/min']]]/Tabelle1[[#This Row],[Conductivity '[S/m']]]</f>
        <v>300.06001200240047</v>
      </c>
      <c r="H28" s="9">
        <v>4</v>
      </c>
      <c r="I28" s="13">
        <v>18.18</v>
      </c>
      <c r="J28" s="13"/>
      <c r="K28" s="13">
        <f>Tabelle1[[#This Row],[Particle Size  '[nm']]]/POWER(Tabelle1[[#This Row],[Concentration (V/V) '[ml/ml']]],1/3)</f>
        <v>84.348509912872984</v>
      </c>
      <c r="L28" s="13">
        <f>Tabelle1[[#This Row],[Deviation Particle]]/POWER(Tabelle1[[#This Row],[Concentration (V/V) '[ml/ml']]],1/3)</f>
        <v>0</v>
      </c>
    </row>
    <row r="29" spans="1:12" x14ac:dyDescent="0.25">
      <c r="A29" s="9" t="s">
        <v>38</v>
      </c>
      <c r="B29" s="10">
        <v>44245</v>
      </c>
      <c r="C29" s="9">
        <v>1.5820000000000001E-2</v>
      </c>
      <c r="D29" s="11">
        <f>Tabelle1[[#This Row],[Concentration (g/ml)]]/(1.58)</f>
        <v>1.00126582278481E-2</v>
      </c>
      <c r="E29" s="9">
        <v>0.49990000000000001</v>
      </c>
      <c r="F29" s="9">
        <v>250</v>
      </c>
      <c r="G29" s="12">
        <f>Tabelle1[[#This Row],[Flow '[nl/min']]]/Tabelle1[[#This Row],[Conductivity '[S/m']]]</f>
        <v>500.10002000400078</v>
      </c>
      <c r="H29" s="9">
        <v>4</v>
      </c>
      <c r="I29" s="13">
        <v>16.774999999999999</v>
      </c>
      <c r="J29" s="13"/>
      <c r="K29" s="13">
        <f>Tabelle1[[#This Row],[Particle Size  '[nm']]]/POWER(Tabelle1[[#This Row],[Concentration (V/V) '[ml/ml']]],1/3)</f>
        <v>77.829826941058542</v>
      </c>
      <c r="L29" s="13">
        <f>Tabelle1[[#This Row],[Deviation Particle]]/POWER(Tabelle1[[#This Row],[Concentration (V/V) '[ml/ml']]],1/3)</f>
        <v>0</v>
      </c>
    </row>
    <row r="30" spans="1:12" x14ac:dyDescent="0.25">
      <c r="A30" s="9" t="s">
        <v>39</v>
      </c>
      <c r="B30" s="10">
        <v>44245</v>
      </c>
      <c r="C30" s="9">
        <v>1.5820000000000001E-2</v>
      </c>
      <c r="D30" s="11">
        <f>Tabelle1[[#This Row],[Concentration (g/ml)]]/(1.58)</f>
        <v>1.00126582278481E-2</v>
      </c>
      <c r="E30" s="9">
        <v>0.49990000000000001</v>
      </c>
      <c r="F30" s="9">
        <v>350</v>
      </c>
      <c r="G30" s="12">
        <f>Tabelle1[[#This Row],[Flow '[nl/min']]]/Tabelle1[[#This Row],[Conductivity '[S/m']]]</f>
        <v>700.14002800560115</v>
      </c>
      <c r="H30" s="9">
        <v>6</v>
      </c>
      <c r="I30" s="13">
        <v>16.874999999999996</v>
      </c>
      <c r="J30" s="13"/>
      <c r="K30" s="13">
        <f>Tabelle1[[#This Row],[Particle Size  '[nm']]]/POWER(Tabelle1[[#This Row],[Concentration (V/V) '[ml/ml']]],1/3)</f>
        <v>78.293790141899407</v>
      </c>
      <c r="L30" s="13">
        <f>Tabelle1[[#This Row],[Deviation Particle]]/POWER(Tabelle1[[#This Row],[Concentration (V/V) '[ml/ml']]],1/3)</f>
        <v>0</v>
      </c>
    </row>
    <row r="31" spans="1:12" x14ac:dyDescent="0.25">
      <c r="A31" s="9" t="s">
        <v>40</v>
      </c>
      <c r="B31" s="10">
        <v>44245</v>
      </c>
      <c r="C31" s="9">
        <v>1.5820000000000001E-2</v>
      </c>
      <c r="D31" s="11">
        <f>Tabelle1[[#This Row],[Concentration (g/ml)]]/(1.58)</f>
        <v>1.00126582278481E-2</v>
      </c>
      <c r="E31" s="9">
        <v>0.49990000000000001</v>
      </c>
      <c r="F31" s="9">
        <v>400</v>
      </c>
      <c r="G31" s="12">
        <f>Tabelle1[[#This Row],[Flow '[nl/min']]]/Tabelle1[[#This Row],[Conductivity '[S/m']]]</f>
        <v>800.16003200640125</v>
      </c>
      <c r="H31" s="9">
        <v>5</v>
      </c>
      <c r="I31" s="13">
        <v>17.988</v>
      </c>
      <c r="J31" s="13"/>
      <c r="K31" s="13">
        <f>Tabelle1[[#This Row],[Particle Size  '[nm']]]/POWER(Tabelle1[[#This Row],[Concentration (V/V) '[ml/ml']]],1/3)</f>
        <v>83.457700567258485</v>
      </c>
      <c r="L31" s="13">
        <f>Tabelle1[[#This Row],[Deviation Particle]]/POWER(Tabelle1[[#This Row],[Concentration (V/V) '[ml/ml']]],1/3)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410B-8914-47DE-9BFE-47484D92E267}">
  <dimension ref="A1:E34"/>
  <sheetViews>
    <sheetView workbookViewId="0">
      <selection activeCell="B31" sqref="B31"/>
    </sheetView>
  </sheetViews>
  <sheetFormatPr baseColWidth="10" defaultRowHeight="15" x14ac:dyDescent="0.25"/>
  <cols>
    <col min="1" max="1" width="13" bestFit="1" customWidth="1"/>
    <col min="5" max="5" width="11.140625" bestFit="1" customWidth="1"/>
  </cols>
  <sheetData>
    <row r="1" spans="1:5" x14ac:dyDescent="0.25">
      <c r="A1" s="2" t="s">
        <v>0</v>
      </c>
      <c r="B1" s="2" t="s">
        <v>26</v>
      </c>
      <c r="C1" s="2" t="s">
        <v>24</v>
      </c>
      <c r="D1" s="2" t="s">
        <v>25</v>
      </c>
      <c r="E1" s="2" t="s">
        <v>27</v>
      </c>
    </row>
    <row r="3" spans="1:5" x14ac:dyDescent="0.25">
      <c r="A3" t="s">
        <v>41</v>
      </c>
      <c r="B3" s="1">
        <v>44243</v>
      </c>
      <c r="C3">
        <v>1</v>
      </c>
      <c r="D3">
        <v>24.76</v>
      </c>
      <c r="E3">
        <v>1.0900000000000001</v>
      </c>
    </row>
    <row r="4" spans="1:5" x14ac:dyDescent="0.25">
      <c r="C4">
        <v>2</v>
      </c>
      <c r="D4">
        <v>24.17</v>
      </c>
      <c r="E4">
        <v>1.1000000000000001</v>
      </c>
    </row>
    <row r="5" spans="1:5" x14ac:dyDescent="0.25">
      <c r="C5">
        <v>3</v>
      </c>
      <c r="D5">
        <v>23.71</v>
      </c>
      <c r="E5">
        <v>1.1000000000000001</v>
      </c>
    </row>
    <row r="6" spans="1:5" x14ac:dyDescent="0.25">
      <c r="C6">
        <v>4</v>
      </c>
      <c r="D6">
        <v>23.96</v>
      </c>
      <c r="E6">
        <v>1.1000000000000001</v>
      </c>
    </row>
    <row r="7" spans="1:5" x14ac:dyDescent="0.25">
      <c r="C7">
        <v>5</v>
      </c>
      <c r="D7">
        <v>23.95</v>
      </c>
      <c r="E7">
        <v>1.1000000000000001</v>
      </c>
    </row>
    <row r="8" spans="1:5" x14ac:dyDescent="0.25">
      <c r="D8" s="2">
        <f>AVERAGE(D3:D7)</f>
        <v>24.110000000000007</v>
      </c>
      <c r="E8" s="2">
        <f>AVERAGE(E3:E7)</f>
        <v>1.0980000000000001</v>
      </c>
    </row>
    <row r="10" spans="1:5" x14ac:dyDescent="0.25">
      <c r="A10" t="s">
        <v>43</v>
      </c>
      <c r="B10" s="1">
        <v>44243</v>
      </c>
      <c r="C10">
        <v>1</v>
      </c>
      <c r="D10">
        <v>29.16</v>
      </c>
      <c r="E10">
        <v>0.91</v>
      </c>
    </row>
    <row r="11" spans="1:5" x14ac:dyDescent="0.25">
      <c r="C11">
        <v>2</v>
      </c>
      <c r="D11">
        <v>29.46</v>
      </c>
      <c r="E11">
        <v>0.91</v>
      </c>
    </row>
    <row r="12" spans="1:5" x14ac:dyDescent="0.25">
      <c r="C12">
        <v>3</v>
      </c>
      <c r="D12">
        <v>29.5</v>
      </c>
      <c r="E12">
        <v>0.91</v>
      </c>
    </row>
    <row r="13" spans="1:5" x14ac:dyDescent="0.25">
      <c r="C13">
        <v>4</v>
      </c>
      <c r="D13">
        <v>29.67</v>
      </c>
      <c r="E13">
        <v>0.91</v>
      </c>
    </row>
    <row r="14" spans="1:5" x14ac:dyDescent="0.25">
      <c r="C14">
        <v>5</v>
      </c>
      <c r="D14">
        <v>29.58</v>
      </c>
      <c r="E14">
        <v>0.91</v>
      </c>
    </row>
    <row r="15" spans="1:5" x14ac:dyDescent="0.25">
      <c r="C15">
        <v>6</v>
      </c>
      <c r="D15">
        <v>29.07</v>
      </c>
      <c r="E15">
        <v>0.91</v>
      </c>
    </row>
    <row r="16" spans="1:5" x14ac:dyDescent="0.25">
      <c r="C16">
        <v>7</v>
      </c>
      <c r="D16">
        <v>29.6</v>
      </c>
      <c r="E16">
        <v>0.91</v>
      </c>
    </row>
    <row r="17" spans="1:5" x14ac:dyDescent="0.25">
      <c r="D17" s="2">
        <f>AVERAGE(D10:D16)</f>
        <v>29.434285714285714</v>
      </c>
      <c r="E17" s="2">
        <f>AVERAGE(E10:E16)</f>
        <v>0.91</v>
      </c>
    </row>
    <row r="19" spans="1:5" x14ac:dyDescent="0.25">
      <c r="A19" t="s">
        <v>42</v>
      </c>
      <c r="B19" s="1">
        <v>44243</v>
      </c>
      <c r="C19">
        <v>1</v>
      </c>
      <c r="D19">
        <v>32.04</v>
      </c>
      <c r="E19">
        <v>1.0900000000000001</v>
      </c>
    </row>
    <row r="20" spans="1:5" x14ac:dyDescent="0.25">
      <c r="C20">
        <v>2</v>
      </c>
      <c r="D20">
        <v>32.1</v>
      </c>
      <c r="E20">
        <v>1.0900000000000001</v>
      </c>
    </row>
    <row r="21" spans="1:5" x14ac:dyDescent="0.25">
      <c r="C21">
        <v>3</v>
      </c>
      <c r="D21">
        <v>32.47</v>
      </c>
      <c r="E21">
        <v>1.0900000000000001</v>
      </c>
    </row>
    <row r="22" spans="1:5" x14ac:dyDescent="0.25">
      <c r="C22">
        <v>4</v>
      </c>
      <c r="D22">
        <v>32.700000000000003</v>
      </c>
      <c r="E22">
        <v>1.08</v>
      </c>
    </row>
    <row r="23" spans="1:5" x14ac:dyDescent="0.25">
      <c r="D23" s="2">
        <f>AVERAGE(D19:D22)</f>
        <v>32.327500000000001</v>
      </c>
      <c r="E23" s="2">
        <f>AVERAGE(E19:E22)</f>
        <v>1.0875000000000001</v>
      </c>
    </row>
    <row r="25" spans="1:5" x14ac:dyDescent="0.25">
      <c r="A25" t="s">
        <v>44</v>
      </c>
      <c r="B25" s="1">
        <v>44243</v>
      </c>
      <c r="C25">
        <v>1</v>
      </c>
      <c r="D25">
        <v>32.67</v>
      </c>
      <c r="E25">
        <v>1.25</v>
      </c>
    </row>
    <row r="26" spans="1:5" x14ac:dyDescent="0.25">
      <c r="C26">
        <v>2</v>
      </c>
      <c r="D26">
        <v>33.03</v>
      </c>
      <c r="E26">
        <v>1.29</v>
      </c>
    </row>
    <row r="27" spans="1:5" x14ac:dyDescent="0.25">
      <c r="C27">
        <v>3</v>
      </c>
      <c r="D27">
        <v>32.549999999999997</v>
      </c>
      <c r="E27">
        <v>1.25</v>
      </c>
    </row>
    <row r="28" spans="1:5" x14ac:dyDescent="0.25">
      <c r="C28">
        <v>4</v>
      </c>
      <c r="D28">
        <v>33.659999999999997</v>
      </c>
      <c r="E28">
        <v>1.24</v>
      </c>
    </row>
    <row r="29" spans="1:5" x14ac:dyDescent="0.25">
      <c r="D29" s="2">
        <f>AVERAGE(D25:D28)</f>
        <v>32.977499999999999</v>
      </c>
      <c r="E29" s="2">
        <f>AVERAGE(E25:E28)</f>
        <v>1.2575000000000001</v>
      </c>
    </row>
    <row r="31" spans="1:5" x14ac:dyDescent="0.25">
      <c r="A31" t="s">
        <v>45</v>
      </c>
      <c r="B31" s="1">
        <v>44243</v>
      </c>
      <c r="C31">
        <v>1</v>
      </c>
      <c r="D31">
        <v>34.81</v>
      </c>
      <c r="E31">
        <v>1.28</v>
      </c>
    </row>
    <row r="32" spans="1:5" x14ac:dyDescent="0.25">
      <c r="C32">
        <v>2</v>
      </c>
      <c r="D32">
        <v>35.119999999999997</v>
      </c>
      <c r="E32">
        <v>1.28</v>
      </c>
    </row>
    <row r="33" spans="3:5" x14ac:dyDescent="0.25">
      <c r="C33">
        <v>3</v>
      </c>
      <c r="D33">
        <v>34.71</v>
      </c>
      <c r="E33">
        <v>1.27</v>
      </c>
    </row>
    <row r="34" spans="3:5" x14ac:dyDescent="0.25">
      <c r="D34" s="2">
        <f>AVERAGE(D31:D33)</f>
        <v>34.880000000000003</v>
      </c>
      <c r="E34" s="2">
        <f>AVERAGE(E31:E33)</f>
        <v>1.2766666666666666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7352-387A-4BCA-B621-0F74BA91BD98}">
  <dimension ref="A1:E41"/>
  <sheetViews>
    <sheetView tabSelected="1" workbookViewId="0">
      <selection activeCell="D28" sqref="D28"/>
    </sheetView>
  </sheetViews>
  <sheetFormatPr baseColWidth="10" defaultRowHeight="15" x14ac:dyDescent="0.25"/>
  <cols>
    <col min="1" max="1" width="13.140625" bestFit="1" customWidth="1"/>
    <col min="6" max="6" width="17.28515625" bestFit="1" customWidth="1"/>
  </cols>
  <sheetData>
    <row r="1" spans="1:5" x14ac:dyDescent="0.25">
      <c r="A1" s="2" t="s">
        <v>0</v>
      </c>
      <c r="B1" s="2" t="s">
        <v>26</v>
      </c>
      <c r="C1" s="2" t="s">
        <v>24</v>
      </c>
      <c r="D1" s="2" t="s">
        <v>25</v>
      </c>
      <c r="E1" s="2" t="s">
        <v>27</v>
      </c>
    </row>
    <row r="2" spans="1:5" x14ac:dyDescent="0.25">
      <c r="A2" t="s">
        <v>30</v>
      </c>
      <c r="B2" s="1">
        <v>44238</v>
      </c>
      <c r="C2">
        <v>1</v>
      </c>
      <c r="D2">
        <v>7.73</v>
      </c>
      <c r="E2">
        <v>1.17</v>
      </c>
    </row>
    <row r="3" spans="1:5" x14ac:dyDescent="0.25">
      <c r="C3">
        <v>2</v>
      </c>
      <c r="D3">
        <v>7.32</v>
      </c>
      <c r="E3">
        <v>1.22</v>
      </c>
    </row>
    <row r="4" spans="1:5" x14ac:dyDescent="0.25">
      <c r="C4">
        <v>3</v>
      </c>
      <c r="D4">
        <v>9.19</v>
      </c>
      <c r="E4">
        <v>1.18</v>
      </c>
    </row>
    <row r="5" spans="1:5" x14ac:dyDescent="0.25">
      <c r="D5" s="2">
        <f>AVERAGE(D2:D4)</f>
        <v>8.08</v>
      </c>
      <c r="E5" s="2">
        <f>AVERAGE(E2:E4)</f>
        <v>1.1899999999999997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t="s">
        <v>16</v>
      </c>
      <c r="B8" s="1">
        <v>44218</v>
      </c>
      <c r="C8">
        <v>2</v>
      </c>
      <c r="D8">
        <v>17.670000000000002</v>
      </c>
      <c r="E8">
        <v>1.23</v>
      </c>
    </row>
    <row r="9" spans="1:5" x14ac:dyDescent="0.25">
      <c r="B9" s="1">
        <v>44238</v>
      </c>
      <c r="C9">
        <v>1</v>
      </c>
      <c r="D9">
        <v>11.64</v>
      </c>
      <c r="E9">
        <v>1.1200000000000001</v>
      </c>
    </row>
    <row r="10" spans="1:5" x14ac:dyDescent="0.25">
      <c r="C10">
        <v>2</v>
      </c>
      <c r="D10">
        <v>11.09</v>
      </c>
      <c r="E10">
        <v>1.1399999999999999</v>
      </c>
    </row>
    <row r="11" spans="1:5" x14ac:dyDescent="0.25">
      <c r="C11">
        <v>3</v>
      </c>
      <c r="D11">
        <v>10.98</v>
      </c>
      <c r="E11">
        <v>1.1399999999999999</v>
      </c>
    </row>
    <row r="12" spans="1:5" x14ac:dyDescent="0.25">
      <c r="C12">
        <v>4</v>
      </c>
      <c r="D12">
        <v>11.28</v>
      </c>
      <c r="E12">
        <v>1.1399999999999999</v>
      </c>
    </row>
    <row r="13" spans="1:5" x14ac:dyDescent="0.25">
      <c r="D13" s="2">
        <f>AVERAGE(D9:D12)</f>
        <v>11.2475</v>
      </c>
      <c r="E13" s="2">
        <f>AVERAGE(E9:E12)</f>
        <v>1.1349999999999998</v>
      </c>
    </row>
    <row r="15" spans="1:5" x14ac:dyDescent="0.25">
      <c r="A15" t="s">
        <v>17</v>
      </c>
      <c r="B15" s="1">
        <v>44218</v>
      </c>
      <c r="C15">
        <v>1</v>
      </c>
      <c r="D15">
        <v>19.61</v>
      </c>
      <c r="E15">
        <v>1.19</v>
      </c>
    </row>
    <row r="16" spans="1:5" x14ac:dyDescent="0.25">
      <c r="C16">
        <v>2</v>
      </c>
      <c r="D16">
        <v>19.600000000000001</v>
      </c>
      <c r="E16">
        <v>1.2</v>
      </c>
    </row>
    <row r="17" spans="1:5" x14ac:dyDescent="0.25">
      <c r="B17" s="1">
        <v>44238</v>
      </c>
      <c r="C17">
        <v>1</v>
      </c>
      <c r="D17">
        <v>13.41</v>
      </c>
      <c r="E17">
        <v>1.1100000000000001</v>
      </c>
    </row>
    <row r="18" spans="1:5" x14ac:dyDescent="0.25">
      <c r="C18">
        <v>2</v>
      </c>
      <c r="D18">
        <v>13.36</v>
      </c>
      <c r="E18">
        <v>1.1299999999999999</v>
      </c>
    </row>
    <row r="19" spans="1:5" x14ac:dyDescent="0.25">
      <c r="C19">
        <v>3</v>
      </c>
      <c r="D19">
        <v>13.68</v>
      </c>
      <c r="E19">
        <v>1.1200000000000001</v>
      </c>
    </row>
    <row r="20" spans="1:5" x14ac:dyDescent="0.25">
      <c r="D20" s="2">
        <f>AVERAGE(D17:D19)</f>
        <v>13.483333333333334</v>
      </c>
      <c r="E20" s="2">
        <f>AVERAGE(E17:E19)</f>
        <v>1.1200000000000001</v>
      </c>
    </row>
    <row r="23" spans="1:5" x14ac:dyDescent="0.25">
      <c r="A23" t="s">
        <v>10</v>
      </c>
      <c r="B23" s="1">
        <v>44218</v>
      </c>
      <c r="C23">
        <v>1</v>
      </c>
      <c r="D23">
        <v>21.02</v>
      </c>
      <c r="E23">
        <v>1.2</v>
      </c>
    </row>
    <row r="24" spans="1:5" x14ac:dyDescent="0.25">
      <c r="C24">
        <v>2</v>
      </c>
      <c r="D24">
        <v>21.03</v>
      </c>
      <c r="E24">
        <v>1.2</v>
      </c>
    </row>
    <row r="25" spans="1:5" x14ac:dyDescent="0.25">
      <c r="A25" t="s">
        <v>10</v>
      </c>
      <c r="B25" s="1">
        <v>44238</v>
      </c>
      <c r="C25">
        <v>1</v>
      </c>
      <c r="D25">
        <v>11.96</v>
      </c>
      <c r="E25">
        <v>1.1200000000000001</v>
      </c>
    </row>
    <row r="26" spans="1:5" x14ac:dyDescent="0.25">
      <c r="C26">
        <v>2</v>
      </c>
      <c r="D26">
        <v>12.17</v>
      </c>
      <c r="E26">
        <v>1.1299999999999999</v>
      </c>
    </row>
    <row r="27" spans="1:5" x14ac:dyDescent="0.25">
      <c r="C27">
        <v>3</v>
      </c>
      <c r="D27">
        <v>12.67</v>
      </c>
      <c r="E27">
        <v>1.1299999999999999</v>
      </c>
    </row>
    <row r="28" spans="1:5" x14ac:dyDescent="0.25">
      <c r="C28" s="6"/>
      <c r="D28" s="2">
        <f>AVERAGE(D25:D27)</f>
        <v>12.266666666666667</v>
      </c>
      <c r="E28" s="2">
        <f>AVERAGE(E25:E27)</f>
        <v>1.1266666666666667</v>
      </c>
    </row>
    <row r="30" spans="1:5" x14ac:dyDescent="0.25">
      <c r="A30" t="s">
        <v>31</v>
      </c>
      <c r="B30" s="1">
        <v>44238</v>
      </c>
      <c r="C30">
        <v>1</v>
      </c>
      <c r="D30">
        <v>15.02</v>
      </c>
      <c r="E30">
        <v>1.1100000000000001</v>
      </c>
    </row>
    <row r="31" spans="1:5" x14ac:dyDescent="0.25">
      <c r="C31">
        <v>2</v>
      </c>
      <c r="D31">
        <v>14.5</v>
      </c>
      <c r="E31">
        <v>1.1200000000000001</v>
      </c>
    </row>
    <row r="32" spans="1:5" x14ac:dyDescent="0.25">
      <c r="C32">
        <v>3</v>
      </c>
      <c r="D32">
        <v>14.31</v>
      </c>
      <c r="E32">
        <v>1.1200000000000001</v>
      </c>
    </row>
    <row r="33" spans="1:5" x14ac:dyDescent="0.25">
      <c r="C33">
        <v>4</v>
      </c>
      <c r="D33">
        <v>14.85</v>
      </c>
      <c r="E33">
        <v>1.1200000000000001</v>
      </c>
    </row>
    <row r="34" spans="1:5" x14ac:dyDescent="0.25">
      <c r="D34" s="2">
        <f>AVERAGE(D30:D33)</f>
        <v>14.67</v>
      </c>
      <c r="E34" s="2">
        <f>AVERAGE(E30:E33)</f>
        <v>1.1175000000000002</v>
      </c>
    </row>
    <row r="36" spans="1:5" x14ac:dyDescent="0.25">
      <c r="A36" t="s">
        <v>32</v>
      </c>
      <c r="B36" s="1">
        <v>44238</v>
      </c>
      <c r="C36">
        <v>1</v>
      </c>
      <c r="D36">
        <v>17.5</v>
      </c>
      <c r="E36">
        <v>1.1000000000000001</v>
      </c>
    </row>
    <row r="37" spans="1:5" x14ac:dyDescent="0.25">
      <c r="C37">
        <v>2</v>
      </c>
      <c r="D37">
        <v>17.350000000000001</v>
      </c>
      <c r="E37">
        <v>1.1000000000000001</v>
      </c>
    </row>
    <row r="38" spans="1:5" x14ac:dyDescent="0.25">
      <c r="C38">
        <v>3</v>
      </c>
      <c r="D38">
        <v>17.82</v>
      </c>
      <c r="E38">
        <v>1.0900000000000001</v>
      </c>
    </row>
    <row r="39" spans="1:5" x14ac:dyDescent="0.25">
      <c r="C39">
        <v>4</v>
      </c>
      <c r="D39">
        <v>17.53</v>
      </c>
      <c r="E39">
        <v>1.1000000000000001</v>
      </c>
    </row>
    <row r="40" spans="1:5" x14ac:dyDescent="0.25">
      <c r="C40">
        <v>5</v>
      </c>
      <c r="D40">
        <v>18</v>
      </c>
      <c r="E40">
        <v>1.0900000000000001</v>
      </c>
    </row>
    <row r="41" spans="1:5" x14ac:dyDescent="0.25">
      <c r="D41" s="2">
        <f>AVERAGE(D36:D40)</f>
        <v>17.64</v>
      </c>
      <c r="E41" s="2">
        <f>AVERAGE(E36:E40)</f>
        <v>1.0960000000000001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8EE8-A91F-4B76-ACCA-883DCCB89A4B}">
  <dimension ref="A1:F46"/>
  <sheetViews>
    <sheetView topLeftCell="A7" workbookViewId="0">
      <selection activeCell="D38" sqref="D38:D40"/>
    </sheetView>
  </sheetViews>
  <sheetFormatPr baseColWidth="10" defaultRowHeight="15" x14ac:dyDescent="0.25"/>
  <cols>
    <col min="1" max="1" width="13.140625" bestFit="1" customWidth="1"/>
    <col min="2" max="2" width="13.140625" customWidth="1"/>
  </cols>
  <sheetData>
    <row r="1" spans="1:6" x14ac:dyDescent="0.25">
      <c r="A1" s="2" t="s">
        <v>0</v>
      </c>
      <c r="B1" s="2" t="s">
        <v>26</v>
      </c>
      <c r="C1" s="2" t="s">
        <v>24</v>
      </c>
      <c r="D1" s="2" t="s">
        <v>25</v>
      </c>
      <c r="E1" s="2" t="s">
        <v>27</v>
      </c>
    </row>
    <row r="2" spans="1:6" x14ac:dyDescent="0.25">
      <c r="A2" t="s">
        <v>12</v>
      </c>
      <c r="B2" s="1">
        <v>44217</v>
      </c>
      <c r="C2">
        <v>1</v>
      </c>
      <c r="D2">
        <v>12.23</v>
      </c>
      <c r="E2">
        <v>1.1200000000000001</v>
      </c>
      <c r="F2" s="3"/>
    </row>
    <row r="3" spans="1:6" x14ac:dyDescent="0.25">
      <c r="C3">
        <v>2</v>
      </c>
      <c r="D3">
        <v>12.43</v>
      </c>
      <c r="E3">
        <v>1.1200000000000001</v>
      </c>
      <c r="F3" s="3"/>
    </row>
    <row r="4" spans="1:6" x14ac:dyDescent="0.25">
      <c r="B4" s="1">
        <v>44231</v>
      </c>
      <c r="C4">
        <v>1</v>
      </c>
      <c r="D4">
        <v>12.9</v>
      </c>
      <c r="E4">
        <v>1.1100000000000001</v>
      </c>
    </row>
    <row r="5" spans="1:6" x14ac:dyDescent="0.25">
      <c r="C5">
        <v>2</v>
      </c>
      <c r="D5">
        <v>13.51</v>
      </c>
      <c r="E5">
        <v>1.1100000000000001</v>
      </c>
    </row>
    <row r="6" spans="1:6" x14ac:dyDescent="0.25">
      <c r="C6">
        <v>3</v>
      </c>
      <c r="D6">
        <v>13.36</v>
      </c>
      <c r="E6">
        <v>1.1200000000000001</v>
      </c>
    </row>
    <row r="7" spans="1:6" x14ac:dyDescent="0.25">
      <c r="D7" s="2">
        <f>AVERAGE(D2:D6)</f>
        <v>12.886000000000001</v>
      </c>
      <c r="E7" s="2">
        <f>AVERAGE(E2:E6)</f>
        <v>1.1160000000000001</v>
      </c>
    </row>
    <row r="9" spans="1:6" x14ac:dyDescent="0.25">
      <c r="A9" t="s">
        <v>13</v>
      </c>
      <c r="B9" s="1">
        <v>44231</v>
      </c>
      <c r="C9">
        <v>1</v>
      </c>
      <c r="D9">
        <v>15.62</v>
      </c>
      <c r="E9">
        <v>1.38</v>
      </c>
    </row>
    <row r="10" spans="1:6" x14ac:dyDescent="0.25">
      <c r="C10">
        <v>2</v>
      </c>
      <c r="D10">
        <v>15.52</v>
      </c>
      <c r="E10">
        <v>1.37</v>
      </c>
    </row>
    <row r="11" spans="1:6" x14ac:dyDescent="0.25">
      <c r="C11">
        <v>3</v>
      </c>
      <c r="D11">
        <v>15.54</v>
      </c>
      <c r="E11">
        <v>1.37</v>
      </c>
    </row>
    <row r="12" spans="1:6" x14ac:dyDescent="0.25">
      <c r="C12">
        <v>4</v>
      </c>
      <c r="D12">
        <v>15.39</v>
      </c>
      <c r="E12">
        <v>1.37</v>
      </c>
    </row>
    <row r="13" spans="1:6" x14ac:dyDescent="0.25">
      <c r="C13">
        <v>5</v>
      </c>
      <c r="D13">
        <v>15.26</v>
      </c>
      <c r="E13">
        <v>1.36</v>
      </c>
    </row>
    <row r="14" spans="1:6" x14ac:dyDescent="0.25">
      <c r="D14" s="2">
        <f>AVERAGE(D9:D13)</f>
        <v>15.465999999999999</v>
      </c>
      <c r="E14" s="2">
        <f>AVERAGE(E9:E13)</f>
        <v>1.37</v>
      </c>
    </row>
    <row r="15" spans="1:6" x14ac:dyDescent="0.25">
      <c r="B15" s="1"/>
    </row>
    <row r="16" spans="1:6" x14ac:dyDescent="0.25">
      <c r="A16" t="s">
        <v>28</v>
      </c>
      <c r="B16" s="1">
        <v>44231</v>
      </c>
      <c r="C16">
        <v>1</v>
      </c>
      <c r="D16">
        <v>15</v>
      </c>
      <c r="E16" s="7">
        <v>1.22</v>
      </c>
    </row>
    <row r="17" spans="1:5" x14ac:dyDescent="0.25">
      <c r="C17">
        <v>5</v>
      </c>
      <c r="D17">
        <v>15.05</v>
      </c>
      <c r="E17" s="7">
        <v>1.21</v>
      </c>
    </row>
    <row r="18" spans="1:5" x14ac:dyDescent="0.25">
      <c r="D18" s="2">
        <f>AVERAGE(D16:D17)</f>
        <v>15.025</v>
      </c>
      <c r="E18" s="2">
        <f>AVERAGE(E16:E17)</f>
        <v>1.2149999999999999</v>
      </c>
    </row>
    <row r="20" spans="1:5" x14ac:dyDescent="0.25">
      <c r="A20" t="s">
        <v>14</v>
      </c>
      <c r="B20" s="1">
        <v>44217</v>
      </c>
      <c r="C20">
        <v>1</v>
      </c>
      <c r="D20">
        <v>16.84</v>
      </c>
      <c r="E20">
        <v>1.2</v>
      </c>
    </row>
    <row r="21" spans="1:5" x14ac:dyDescent="0.25">
      <c r="C21">
        <v>2</v>
      </c>
      <c r="D21">
        <v>16.579999999999998</v>
      </c>
      <c r="E21">
        <v>1.2</v>
      </c>
    </row>
    <row r="22" spans="1:5" x14ac:dyDescent="0.25">
      <c r="C22">
        <v>3</v>
      </c>
      <c r="D22">
        <v>16.52</v>
      </c>
      <c r="E22">
        <v>1.21</v>
      </c>
    </row>
    <row r="23" spans="1:5" x14ac:dyDescent="0.25">
      <c r="B23" s="1">
        <v>44231</v>
      </c>
      <c r="C23">
        <v>1</v>
      </c>
      <c r="D23">
        <v>17.489999999999998</v>
      </c>
      <c r="E23">
        <v>1.2</v>
      </c>
    </row>
    <row r="24" spans="1:5" x14ac:dyDescent="0.25">
      <c r="C24">
        <v>2</v>
      </c>
      <c r="D24">
        <v>17.329999999999998</v>
      </c>
      <c r="E24">
        <v>1.21</v>
      </c>
    </row>
    <row r="25" spans="1:5" x14ac:dyDescent="0.25">
      <c r="C25">
        <v>3</v>
      </c>
      <c r="D25">
        <v>17.12</v>
      </c>
      <c r="E25">
        <v>1.21</v>
      </c>
    </row>
    <row r="26" spans="1:5" x14ac:dyDescent="0.25">
      <c r="C26">
        <v>4</v>
      </c>
      <c r="D26">
        <v>17.489999999999998</v>
      </c>
      <c r="E26">
        <v>1.21</v>
      </c>
    </row>
    <row r="27" spans="1:5" x14ac:dyDescent="0.25">
      <c r="C27">
        <v>5</v>
      </c>
      <c r="D27">
        <v>17.28</v>
      </c>
      <c r="E27">
        <v>1.2</v>
      </c>
    </row>
    <row r="28" spans="1:5" x14ac:dyDescent="0.25">
      <c r="D28" s="2">
        <f>AVERAGE(D20:D27)</f>
        <v>17.081249999999997</v>
      </c>
      <c r="E28" s="2">
        <f>AVERAGE(E20:E27)</f>
        <v>1.2049999999999998</v>
      </c>
    </row>
    <row r="29" spans="1:5" x14ac:dyDescent="0.25">
      <c r="D29" s="2"/>
      <c r="E29" s="2"/>
    </row>
    <row r="30" spans="1:5" x14ac:dyDescent="0.25">
      <c r="A30" t="s">
        <v>29</v>
      </c>
      <c r="B30" s="1">
        <v>44231</v>
      </c>
      <c r="C30">
        <v>1</v>
      </c>
      <c r="D30">
        <v>19.34</v>
      </c>
      <c r="E30">
        <v>1.23</v>
      </c>
    </row>
    <row r="31" spans="1:5" x14ac:dyDescent="0.25">
      <c r="C31">
        <v>2</v>
      </c>
      <c r="D31">
        <v>19.84</v>
      </c>
      <c r="E31">
        <v>1.21</v>
      </c>
    </row>
    <row r="32" spans="1:5" x14ac:dyDescent="0.25">
      <c r="C32">
        <v>3</v>
      </c>
      <c r="D32">
        <v>19.5</v>
      </c>
      <c r="E32">
        <v>1.21</v>
      </c>
    </row>
    <row r="33" spans="1:5" x14ac:dyDescent="0.25">
      <c r="C33">
        <v>4</v>
      </c>
      <c r="D33">
        <v>18.829999999999998</v>
      </c>
      <c r="E33">
        <v>1.2</v>
      </c>
    </row>
    <row r="34" spans="1:5" x14ac:dyDescent="0.25">
      <c r="C34">
        <v>5</v>
      </c>
      <c r="D34">
        <v>19.61</v>
      </c>
      <c r="E34">
        <v>1.22</v>
      </c>
    </row>
    <row r="35" spans="1:5" x14ac:dyDescent="0.25">
      <c r="D35" s="2">
        <f>AVERAGE(D30:D34)</f>
        <v>19.423999999999999</v>
      </c>
      <c r="E35" s="2">
        <f>AVERAGE(E30:E34)</f>
        <v>1.214</v>
      </c>
    </row>
    <row r="37" spans="1:5" x14ac:dyDescent="0.25">
      <c r="A37" t="s">
        <v>15</v>
      </c>
      <c r="B37" s="1">
        <v>44217</v>
      </c>
      <c r="C37">
        <v>1</v>
      </c>
      <c r="D37">
        <v>15.29</v>
      </c>
      <c r="E37">
        <v>1.25</v>
      </c>
    </row>
    <row r="38" spans="1:5" x14ac:dyDescent="0.25">
      <c r="C38">
        <v>2</v>
      </c>
      <c r="D38">
        <v>15.32</v>
      </c>
      <c r="E38">
        <v>1.25</v>
      </c>
    </row>
    <row r="39" spans="1:5" x14ac:dyDescent="0.25">
      <c r="A39" t="s">
        <v>15</v>
      </c>
      <c r="B39" s="1">
        <v>44231</v>
      </c>
      <c r="C39">
        <v>1</v>
      </c>
      <c r="D39">
        <v>22.24</v>
      </c>
      <c r="E39">
        <v>1.24</v>
      </c>
    </row>
    <row r="40" spans="1:5" x14ac:dyDescent="0.25">
      <c r="C40">
        <v>2</v>
      </c>
      <c r="D40">
        <v>22.79</v>
      </c>
      <c r="E40">
        <v>1.2</v>
      </c>
    </row>
    <row r="41" spans="1:5" x14ac:dyDescent="0.25">
      <c r="C41">
        <v>3</v>
      </c>
      <c r="D41">
        <v>22.88</v>
      </c>
      <c r="E41">
        <v>1.25</v>
      </c>
    </row>
    <row r="42" spans="1:5" x14ac:dyDescent="0.25">
      <c r="C42">
        <v>4</v>
      </c>
      <c r="D42">
        <v>23.64</v>
      </c>
      <c r="E42">
        <v>1.24</v>
      </c>
    </row>
    <row r="43" spans="1:5" x14ac:dyDescent="0.25">
      <c r="D43" s="2">
        <f>AVERAGE(D37:D42)</f>
        <v>20.359999999999996</v>
      </c>
      <c r="E43" s="2">
        <f>AVERAGE(E37:E42)</f>
        <v>1.2383333333333335</v>
      </c>
    </row>
    <row r="46" spans="1:5" x14ac:dyDescent="0.25">
      <c r="B46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1054-B651-42F6-B954-2F369B5A401B}">
  <dimension ref="A1:F64"/>
  <sheetViews>
    <sheetView topLeftCell="A28" zoomScaleNormal="100" workbookViewId="0">
      <selection activeCell="D64" sqref="D64"/>
    </sheetView>
  </sheetViews>
  <sheetFormatPr baseColWidth="10" defaultRowHeight="15" x14ac:dyDescent="0.25"/>
  <cols>
    <col min="1" max="1" width="14" bestFit="1" customWidth="1"/>
    <col min="4" max="4" width="11.140625" bestFit="1" customWidth="1"/>
  </cols>
  <sheetData>
    <row r="1" spans="1:6" x14ac:dyDescent="0.25">
      <c r="A1" s="2" t="s">
        <v>0</v>
      </c>
      <c r="B1" s="2" t="s">
        <v>26</v>
      </c>
      <c r="C1" s="2" t="s">
        <v>24</v>
      </c>
      <c r="D1" s="2" t="s">
        <v>25</v>
      </c>
      <c r="E1" s="2" t="s">
        <v>27</v>
      </c>
      <c r="F1" s="2"/>
    </row>
    <row r="2" spans="1:6" x14ac:dyDescent="0.25">
      <c r="A2" t="s">
        <v>18</v>
      </c>
      <c r="B2" s="1">
        <v>43862</v>
      </c>
      <c r="C2">
        <v>1</v>
      </c>
      <c r="D2">
        <v>6.91</v>
      </c>
      <c r="E2">
        <v>1.17</v>
      </c>
    </row>
    <row r="3" spans="1:6" x14ac:dyDescent="0.25">
      <c r="C3">
        <v>2</v>
      </c>
      <c r="D3">
        <v>7.45</v>
      </c>
      <c r="E3">
        <v>1.17</v>
      </c>
    </row>
    <row r="4" spans="1:6" x14ac:dyDescent="0.25">
      <c r="D4" s="4">
        <f>AVERAGE(D2:D3)</f>
        <v>7.18</v>
      </c>
      <c r="E4" s="4">
        <f>AVERAGE(E2:E3)</f>
        <v>1.17</v>
      </c>
    </row>
    <row r="6" spans="1:6" x14ac:dyDescent="0.25">
      <c r="A6" t="s">
        <v>19</v>
      </c>
      <c r="B6" s="1">
        <v>43862</v>
      </c>
      <c r="C6">
        <v>1</v>
      </c>
      <c r="D6">
        <v>10.78</v>
      </c>
      <c r="E6">
        <v>1.1200000000000001</v>
      </c>
    </row>
    <row r="7" spans="1:6" x14ac:dyDescent="0.25">
      <c r="C7">
        <v>2</v>
      </c>
      <c r="D7">
        <v>10.68</v>
      </c>
      <c r="E7">
        <v>1.1200000000000001</v>
      </c>
    </row>
    <row r="8" spans="1:6" x14ac:dyDescent="0.25">
      <c r="C8">
        <v>3</v>
      </c>
      <c r="D8">
        <v>10.5</v>
      </c>
      <c r="E8">
        <v>1.1200000000000001</v>
      </c>
    </row>
    <row r="9" spans="1:6" x14ac:dyDescent="0.25">
      <c r="D9" s="4">
        <f>AVERAGE(D6:D8)</f>
        <v>10.653333333333334</v>
      </c>
      <c r="E9" s="4">
        <f>AVERAGE(E6:E8)</f>
        <v>1.1200000000000001</v>
      </c>
    </row>
    <row r="11" spans="1:6" x14ac:dyDescent="0.25">
      <c r="A11" t="s">
        <v>20</v>
      </c>
      <c r="B11" s="1">
        <v>43862</v>
      </c>
      <c r="C11">
        <v>2</v>
      </c>
      <c r="D11">
        <v>9.27</v>
      </c>
      <c r="E11">
        <v>1.1299999999999999</v>
      </c>
      <c r="F11" s="6"/>
    </row>
    <row r="12" spans="1:6" x14ac:dyDescent="0.25">
      <c r="C12">
        <v>3</v>
      </c>
      <c r="D12">
        <v>9.4700000000000006</v>
      </c>
      <c r="E12">
        <v>1.1399999999999999</v>
      </c>
    </row>
    <row r="13" spans="1:6" x14ac:dyDescent="0.25">
      <c r="C13">
        <v>4</v>
      </c>
      <c r="D13">
        <v>9.33</v>
      </c>
      <c r="E13">
        <v>1.1299999999999999</v>
      </c>
    </row>
    <row r="14" spans="1:6" x14ac:dyDescent="0.25">
      <c r="B14" s="1">
        <v>44242</v>
      </c>
      <c r="C14">
        <v>3</v>
      </c>
      <c r="D14">
        <v>11.84</v>
      </c>
      <c r="E14">
        <v>1.0900000000000001</v>
      </c>
    </row>
    <row r="15" spans="1:6" x14ac:dyDescent="0.25">
      <c r="C15">
        <v>4</v>
      </c>
      <c r="D15">
        <v>11.59</v>
      </c>
      <c r="E15">
        <v>1.0900000000000001</v>
      </c>
    </row>
    <row r="16" spans="1:6" x14ac:dyDescent="0.25">
      <c r="C16">
        <v>5</v>
      </c>
      <c r="D16">
        <v>11.51</v>
      </c>
      <c r="E16">
        <v>1.0900000000000001</v>
      </c>
    </row>
    <row r="17" spans="1:6" x14ac:dyDescent="0.25">
      <c r="D17" s="4">
        <f>AVERAGE(D11:D16)</f>
        <v>10.501666666666667</v>
      </c>
      <c r="E17" s="4">
        <f>AVERAGE(E11:E16)</f>
        <v>1.1116666666666666</v>
      </c>
    </row>
    <row r="18" spans="1:6" x14ac:dyDescent="0.25">
      <c r="F18" s="6"/>
    </row>
    <row r="19" spans="1:6" x14ac:dyDescent="0.25">
      <c r="A19" t="s">
        <v>21</v>
      </c>
      <c r="B19" s="1">
        <v>43862</v>
      </c>
      <c r="C19">
        <v>1</v>
      </c>
      <c r="D19">
        <v>11.32</v>
      </c>
      <c r="E19">
        <v>1.1000000000000001</v>
      </c>
      <c r="F19" s="6"/>
    </row>
    <row r="20" spans="1:6" x14ac:dyDescent="0.25">
      <c r="C20">
        <v>2</v>
      </c>
      <c r="D20">
        <v>11.48</v>
      </c>
      <c r="E20">
        <v>1.0900000000000001</v>
      </c>
    </row>
    <row r="21" spans="1:6" x14ac:dyDescent="0.25">
      <c r="C21">
        <v>3</v>
      </c>
      <c r="D21">
        <v>11.32</v>
      </c>
      <c r="E21">
        <v>1.0900000000000001</v>
      </c>
    </row>
    <row r="22" spans="1:6" x14ac:dyDescent="0.25">
      <c r="B22" s="1">
        <v>44242</v>
      </c>
      <c r="C22">
        <v>1</v>
      </c>
      <c r="D22">
        <v>27.08</v>
      </c>
      <c r="E22" s="7">
        <v>1.31</v>
      </c>
    </row>
    <row r="23" spans="1:6" x14ac:dyDescent="0.25">
      <c r="C23">
        <v>2</v>
      </c>
      <c r="D23">
        <v>27.03</v>
      </c>
      <c r="E23" s="7">
        <v>1.31</v>
      </c>
    </row>
    <row r="24" spans="1:6" x14ac:dyDescent="0.25">
      <c r="C24">
        <v>3</v>
      </c>
      <c r="D24">
        <v>27.07</v>
      </c>
      <c r="E24" s="7">
        <v>1.31</v>
      </c>
    </row>
    <row r="25" spans="1:6" x14ac:dyDescent="0.25">
      <c r="C25">
        <v>4</v>
      </c>
      <c r="D25">
        <v>27.2</v>
      </c>
      <c r="E25" s="7">
        <v>1.3</v>
      </c>
    </row>
    <row r="26" spans="1:6" x14ac:dyDescent="0.25">
      <c r="C26">
        <v>5</v>
      </c>
      <c r="D26">
        <v>27.14</v>
      </c>
      <c r="E26" s="7">
        <v>1.3</v>
      </c>
    </row>
    <row r="27" spans="1:6" x14ac:dyDescent="0.25">
      <c r="D27" s="2">
        <f>AVERAGE(D19:D26)</f>
        <v>21.204999999999998</v>
      </c>
      <c r="E27" s="2">
        <f>AVERAGE(E19:E26)</f>
        <v>1.2262500000000003</v>
      </c>
    </row>
    <row r="29" spans="1:6" x14ac:dyDescent="0.25">
      <c r="A29" t="s">
        <v>22</v>
      </c>
      <c r="B29" s="1">
        <v>44242</v>
      </c>
      <c r="C29">
        <v>1</v>
      </c>
      <c r="D29">
        <v>27.58</v>
      </c>
      <c r="E29">
        <v>1.28</v>
      </c>
    </row>
    <row r="30" spans="1:6" x14ac:dyDescent="0.25">
      <c r="C30">
        <v>2</v>
      </c>
      <c r="D30">
        <v>27.55</v>
      </c>
      <c r="E30">
        <v>1.28</v>
      </c>
    </row>
    <row r="31" spans="1:6" x14ac:dyDescent="0.25">
      <c r="C31">
        <v>3</v>
      </c>
      <c r="D31">
        <v>27.57</v>
      </c>
      <c r="E31">
        <v>1.28</v>
      </c>
    </row>
    <row r="32" spans="1:6" x14ac:dyDescent="0.25">
      <c r="C32">
        <v>4</v>
      </c>
      <c r="D32">
        <v>27.59</v>
      </c>
      <c r="E32">
        <v>1.28</v>
      </c>
    </row>
    <row r="33" spans="1:5" x14ac:dyDescent="0.25">
      <c r="C33">
        <v>5</v>
      </c>
      <c r="D33">
        <v>27.55</v>
      </c>
      <c r="E33">
        <v>1.28</v>
      </c>
    </row>
    <row r="34" spans="1:5" x14ac:dyDescent="0.25">
      <c r="D34" s="2">
        <f>AVERAGE(D29:D33)</f>
        <v>27.568000000000001</v>
      </c>
      <c r="E34" s="2">
        <f>AVERAGE(E29:E33)</f>
        <v>1.28</v>
      </c>
    </row>
    <row r="36" spans="1:5" x14ac:dyDescent="0.25">
      <c r="A36" t="s">
        <v>33</v>
      </c>
      <c r="B36" s="1">
        <v>44242</v>
      </c>
      <c r="C36">
        <v>1</v>
      </c>
      <c r="D36">
        <v>27.55</v>
      </c>
      <c r="E36">
        <v>1.27</v>
      </c>
    </row>
    <row r="37" spans="1:5" x14ac:dyDescent="0.25">
      <c r="C37">
        <v>2</v>
      </c>
      <c r="D37">
        <v>27.71</v>
      </c>
      <c r="E37">
        <v>1.28</v>
      </c>
    </row>
    <row r="38" spans="1:5" x14ac:dyDescent="0.25">
      <c r="C38">
        <v>3</v>
      </c>
      <c r="D38">
        <v>27.81</v>
      </c>
      <c r="E38">
        <v>1.27</v>
      </c>
    </row>
    <row r="39" spans="1:5" x14ac:dyDescent="0.25">
      <c r="C39">
        <v>4</v>
      </c>
      <c r="D39">
        <v>28.07</v>
      </c>
      <c r="E39">
        <v>1.28</v>
      </c>
    </row>
    <row r="40" spans="1:5" x14ac:dyDescent="0.25">
      <c r="C40">
        <v>5</v>
      </c>
      <c r="D40">
        <v>27.93</v>
      </c>
      <c r="E40">
        <v>1.28</v>
      </c>
    </row>
    <row r="41" spans="1:5" x14ac:dyDescent="0.25">
      <c r="C41">
        <v>6</v>
      </c>
      <c r="D41">
        <v>28.01</v>
      </c>
      <c r="E41">
        <v>1.28</v>
      </c>
    </row>
    <row r="42" spans="1:5" x14ac:dyDescent="0.25">
      <c r="C42">
        <v>7</v>
      </c>
      <c r="D42">
        <v>27.8</v>
      </c>
      <c r="E42">
        <v>1.28</v>
      </c>
    </row>
    <row r="43" spans="1:5" x14ac:dyDescent="0.25">
      <c r="C43">
        <v>8</v>
      </c>
      <c r="D43">
        <v>27.88</v>
      </c>
      <c r="E43">
        <v>1.27</v>
      </c>
    </row>
    <row r="44" spans="1:5" x14ac:dyDescent="0.25">
      <c r="D44" s="2">
        <f>AVERAGE(D36:D43)</f>
        <v>27.845000000000002</v>
      </c>
      <c r="E44" s="2">
        <f>AVERAGE(E36:E43)</f>
        <v>1.2762499999999999</v>
      </c>
    </row>
    <row r="46" spans="1:5" x14ac:dyDescent="0.25">
      <c r="A46" t="s">
        <v>34</v>
      </c>
      <c r="B46" s="1">
        <v>44242</v>
      </c>
      <c r="C46">
        <v>1</v>
      </c>
      <c r="D46">
        <v>27.06</v>
      </c>
      <c r="E46">
        <v>1.31</v>
      </c>
    </row>
    <row r="47" spans="1:5" x14ac:dyDescent="0.25">
      <c r="C47">
        <v>2</v>
      </c>
      <c r="D47">
        <v>27.1</v>
      </c>
      <c r="E47">
        <v>1.3</v>
      </c>
    </row>
    <row r="48" spans="1:5" x14ac:dyDescent="0.25">
      <c r="C48">
        <v>3</v>
      </c>
      <c r="D48">
        <v>27.19</v>
      </c>
      <c r="E48">
        <v>1.32</v>
      </c>
    </row>
    <row r="49" spans="1:5" x14ac:dyDescent="0.25">
      <c r="C49">
        <v>4</v>
      </c>
      <c r="D49">
        <v>27.03</v>
      </c>
      <c r="E49">
        <v>1.32</v>
      </c>
    </row>
    <row r="50" spans="1:5" x14ac:dyDescent="0.25">
      <c r="C50">
        <v>5</v>
      </c>
      <c r="D50">
        <v>26.99</v>
      </c>
      <c r="E50">
        <v>1.31</v>
      </c>
    </row>
    <row r="51" spans="1:5" x14ac:dyDescent="0.25">
      <c r="D51" s="2">
        <f>AVERAGE(D46:D50)</f>
        <v>27.074000000000002</v>
      </c>
      <c r="E51" s="2">
        <f>AVERAGE(E46:E50)</f>
        <v>1.3120000000000001</v>
      </c>
    </row>
    <row r="53" spans="1:5" x14ac:dyDescent="0.25">
      <c r="A53" t="s">
        <v>35</v>
      </c>
      <c r="B53" s="1">
        <v>44242</v>
      </c>
      <c r="C53">
        <v>1</v>
      </c>
      <c r="D53">
        <v>27.27</v>
      </c>
      <c r="E53">
        <v>1.32</v>
      </c>
    </row>
    <row r="54" spans="1:5" x14ac:dyDescent="0.25">
      <c r="C54">
        <v>2</v>
      </c>
      <c r="D54">
        <v>27.45</v>
      </c>
      <c r="E54">
        <v>1.29</v>
      </c>
    </row>
    <row r="55" spans="1:5" x14ac:dyDescent="0.25">
      <c r="C55">
        <v>3</v>
      </c>
      <c r="D55">
        <v>27.28</v>
      </c>
      <c r="E55">
        <v>1.3</v>
      </c>
    </row>
    <row r="56" spans="1:5" x14ac:dyDescent="0.25">
      <c r="C56">
        <v>4</v>
      </c>
      <c r="D56">
        <v>27.45</v>
      </c>
      <c r="E56">
        <v>1.29</v>
      </c>
    </row>
    <row r="57" spans="1:5" x14ac:dyDescent="0.25">
      <c r="C57">
        <v>5</v>
      </c>
      <c r="D57">
        <v>27.15</v>
      </c>
      <c r="E57">
        <v>1.32</v>
      </c>
    </row>
    <row r="58" spans="1:5" x14ac:dyDescent="0.25">
      <c r="D58" s="2">
        <f>AVERAGE(D53:D57)</f>
        <v>27.32</v>
      </c>
      <c r="E58" s="2">
        <f>AVERAGE(E53:E57)</f>
        <v>1.304</v>
      </c>
    </row>
    <row r="60" spans="1:5" x14ac:dyDescent="0.25">
      <c r="A60" t="s">
        <v>36</v>
      </c>
      <c r="B60" s="1">
        <v>44242</v>
      </c>
      <c r="C60">
        <v>1</v>
      </c>
      <c r="D60">
        <v>26.92</v>
      </c>
      <c r="E60">
        <v>1.32</v>
      </c>
    </row>
    <row r="61" spans="1:5" x14ac:dyDescent="0.25">
      <c r="C61">
        <v>2</v>
      </c>
      <c r="D61">
        <v>26.85</v>
      </c>
      <c r="E61">
        <v>1.31</v>
      </c>
    </row>
    <row r="62" spans="1:5" x14ac:dyDescent="0.25">
      <c r="C62">
        <v>3</v>
      </c>
      <c r="D62">
        <v>26.99</v>
      </c>
      <c r="E62">
        <v>1.3</v>
      </c>
    </row>
    <row r="63" spans="1:5" x14ac:dyDescent="0.25">
      <c r="C63">
        <v>4</v>
      </c>
      <c r="D63">
        <v>27</v>
      </c>
      <c r="E63">
        <v>1.32</v>
      </c>
    </row>
    <row r="64" spans="1:5" x14ac:dyDescent="0.25">
      <c r="D64" s="2">
        <f>AVERAGE(D60:D63)</f>
        <v>26.94</v>
      </c>
      <c r="E64" s="2">
        <f>AVERAGE(E60:E63)</f>
        <v>1.3125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EDB7-6BDB-4482-A565-11DE3F919C85}">
  <dimension ref="A1:E28"/>
  <sheetViews>
    <sheetView workbookViewId="0">
      <selection activeCell="D28" sqref="D28"/>
    </sheetView>
  </sheetViews>
  <sheetFormatPr baseColWidth="10" defaultRowHeight="15" x14ac:dyDescent="0.25"/>
  <cols>
    <col min="1" max="1" width="12.85546875" bestFit="1" customWidth="1"/>
  </cols>
  <sheetData>
    <row r="1" spans="1:5" x14ac:dyDescent="0.25">
      <c r="A1" s="2" t="s">
        <v>0</v>
      </c>
      <c r="B1" s="2" t="s">
        <v>26</v>
      </c>
      <c r="C1" s="2" t="s">
        <v>24</v>
      </c>
      <c r="D1" s="2" t="s">
        <v>25</v>
      </c>
      <c r="E1" s="2" t="s">
        <v>27</v>
      </c>
    </row>
    <row r="3" spans="1:5" x14ac:dyDescent="0.25">
      <c r="A3" t="s">
        <v>37</v>
      </c>
      <c r="B3" s="1">
        <v>44245</v>
      </c>
      <c r="C3">
        <v>1</v>
      </c>
      <c r="D3">
        <v>17.940000000000001</v>
      </c>
      <c r="E3">
        <v>1.24</v>
      </c>
    </row>
    <row r="4" spans="1:5" x14ac:dyDescent="0.25">
      <c r="C4">
        <v>2</v>
      </c>
      <c r="D4">
        <v>18.190000000000001</v>
      </c>
      <c r="E4">
        <v>1.25</v>
      </c>
    </row>
    <row r="5" spans="1:5" x14ac:dyDescent="0.25">
      <c r="C5">
        <v>3</v>
      </c>
      <c r="D5">
        <v>18.39</v>
      </c>
      <c r="E5">
        <v>1.24</v>
      </c>
    </row>
    <row r="6" spans="1:5" x14ac:dyDescent="0.25">
      <c r="C6">
        <v>4</v>
      </c>
      <c r="D6">
        <v>18.2</v>
      </c>
      <c r="E6">
        <v>1.25</v>
      </c>
    </row>
    <row r="7" spans="1:5" x14ac:dyDescent="0.25">
      <c r="D7" s="2">
        <f>AVERAGE(D3:D6)</f>
        <v>18.18</v>
      </c>
      <c r="E7" s="2">
        <f>AVERAGE(E3:E6)</f>
        <v>1.2450000000000001</v>
      </c>
    </row>
    <row r="9" spans="1:5" x14ac:dyDescent="0.25">
      <c r="A9" t="s">
        <v>38</v>
      </c>
      <c r="B9" s="1">
        <v>44245</v>
      </c>
      <c r="C9">
        <v>1</v>
      </c>
      <c r="D9">
        <v>16.399999999999999</v>
      </c>
      <c r="E9">
        <v>1.33</v>
      </c>
    </row>
    <row r="10" spans="1:5" x14ac:dyDescent="0.25">
      <c r="C10">
        <v>2</v>
      </c>
      <c r="D10">
        <v>16.53</v>
      </c>
      <c r="E10">
        <v>1.32</v>
      </c>
    </row>
    <row r="11" spans="1:5" x14ac:dyDescent="0.25">
      <c r="C11">
        <v>3</v>
      </c>
      <c r="D11">
        <v>17.13</v>
      </c>
      <c r="E11">
        <v>1.28</v>
      </c>
    </row>
    <row r="12" spans="1:5" x14ac:dyDescent="0.25">
      <c r="C12">
        <v>4</v>
      </c>
      <c r="D12">
        <v>17.04</v>
      </c>
      <c r="E12">
        <v>1.29</v>
      </c>
    </row>
    <row r="13" spans="1:5" x14ac:dyDescent="0.25">
      <c r="D13" s="2">
        <f>AVERAGE(D9:D12)</f>
        <v>16.774999999999999</v>
      </c>
      <c r="E13" s="2">
        <f>AVERAGE(E9:E12)</f>
        <v>1.3050000000000002</v>
      </c>
    </row>
    <row r="15" spans="1:5" x14ac:dyDescent="0.25">
      <c r="A15" t="s">
        <v>39</v>
      </c>
      <c r="B15" s="1">
        <v>44245</v>
      </c>
      <c r="C15">
        <v>1</v>
      </c>
      <c r="D15">
        <v>17.12</v>
      </c>
      <c r="E15">
        <v>1.34</v>
      </c>
    </row>
    <row r="16" spans="1:5" x14ac:dyDescent="0.25">
      <c r="C16">
        <v>2</v>
      </c>
      <c r="D16">
        <v>17.14</v>
      </c>
      <c r="E16">
        <v>1.35</v>
      </c>
    </row>
    <row r="17" spans="1:5" x14ac:dyDescent="0.25">
      <c r="C17">
        <v>3</v>
      </c>
      <c r="D17">
        <v>17.02</v>
      </c>
      <c r="E17">
        <v>1.25</v>
      </c>
    </row>
    <row r="18" spans="1:5" x14ac:dyDescent="0.25">
      <c r="C18">
        <v>4</v>
      </c>
      <c r="D18">
        <v>16.489999999999998</v>
      </c>
      <c r="E18">
        <v>1.33</v>
      </c>
    </row>
    <row r="19" spans="1:5" x14ac:dyDescent="0.25">
      <c r="C19">
        <v>5</v>
      </c>
      <c r="D19">
        <v>16.649999999999999</v>
      </c>
      <c r="E19">
        <v>1.3</v>
      </c>
    </row>
    <row r="20" spans="1:5" x14ac:dyDescent="0.25">
      <c r="C20">
        <v>6</v>
      </c>
      <c r="D20">
        <v>16.829999999999998</v>
      </c>
      <c r="E20">
        <v>1.35</v>
      </c>
    </row>
    <row r="21" spans="1:5" x14ac:dyDescent="0.25">
      <c r="D21" s="2">
        <f>AVERAGE(D15:D20)</f>
        <v>16.874999999999996</v>
      </c>
      <c r="E21" s="2">
        <f>AVERAGE(E15:E20)</f>
        <v>1.32</v>
      </c>
    </row>
    <row r="23" spans="1:5" x14ac:dyDescent="0.25">
      <c r="A23" t="s">
        <v>40</v>
      </c>
      <c r="B23" s="1">
        <v>44245</v>
      </c>
      <c r="C23">
        <v>1</v>
      </c>
      <c r="D23">
        <v>17.53</v>
      </c>
      <c r="E23">
        <v>1.26</v>
      </c>
    </row>
    <row r="24" spans="1:5" x14ac:dyDescent="0.25">
      <c r="C24">
        <v>2</v>
      </c>
      <c r="D24">
        <v>18.02</v>
      </c>
      <c r="E24">
        <v>1.25</v>
      </c>
    </row>
    <row r="25" spans="1:5" x14ac:dyDescent="0.25">
      <c r="C25">
        <v>3</v>
      </c>
      <c r="D25">
        <v>17.72</v>
      </c>
      <c r="E25">
        <v>1.25</v>
      </c>
    </row>
    <row r="26" spans="1:5" x14ac:dyDescent="0.25">
      <c r="C26">
        <v>4</v>
      </c>
      <c r="D26">
        <v>18.420000000000002</v>
      </c>
      <c r="E26">
        <v>1.25</v>
      </c>
    </row>
    <row r="27" spans="1:5" x14ac:dyDescent="0.25">
      <c r="C27">
        <v>5</v>
      </c>
      <c r="D27">
        <v>18.25</v>
      </c>
      <c r="E27">
        <v>1.25</v>
      </c>
    </row>
    <row r="28" spans="1:5" x14ac:dyDescent="0.25">
      <c r="D28" s="2">
        <f>AVERAGE(D23:D27)</f>
        <v>17.988</v>
      </c>
      <c r="E28" s="2">
        <f>AVERAGE(E23:E27)</f>
        <v>1.252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k_0500</vt:lpstr>
      <vt:lpstr>k_1500</vt:lpstr>
      <vt:lpstr>k_2000</vt:lpstr>
      <vt:lpstr>k_2500</vt:lpstr>
      <vt:lpstr>k_5000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Löhmann, Oliver</dc:creator>
  <cp:lastModifiedBy>Löhmann, Oliver</cp:lastModifiedBy>
  <dcterms:created xsi:type="dcterms:W3CDTF">2015-06-05T18:19:34Z</dcterms:created>
  <dcterms:modified xsi:type="dcterms:W3CDTF">2021-02-22T13:56:30Z</dcterms:modified>
</cp:coreProperties>
</file>