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oloehman\Documents\Jupyter-Notebooks\log_norm_fit_github\"/>
    </mc:Choice>
  </mc:AlternateContent>
  <xr:revisionPtr revIDLastSave="0" documentId="13_ncr:1_{518A4F7E-9BC1-4404-A4DA-4CF0AC7666A3}" xr6:coauthVersionLast="45" xr6:coauthVersionMax="46" xr10:uidLastSave="{00000000-0000-0000-0000-000000000000}"/>
  <bookViews>
    <workbookView xWindow="2550" yWindow="300" windowWidth="21600" windowHeight="1407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  <c r="D4" i="1"/>
  <c r="K4" i="1" s="1"/>
  <c r="D5" i="1"/>
  <c r="K5" i="1" s="1"/>
  <c r="D6" i="1"/>
  <c r="K6" i="1" s="1"/>
  <c r="D8" i="1"/>
  <c r="K8" i="1" s="1"/>
  <c r="D10" i="1"/>
  <c r="K10" i="1" s="1"/>
  <c r="D11" i="1"/>
  <c r="K11" i="1" s="1"/>
  <c r="D14" i="1"/>
  <c r="K14" i="1" s="1"/>
  <c r="L10" i="1" l="1"/>
  <c r="L8" i="1"/>
  <c r="L6" i="1"/>
  <c r="L5" i="1"/>
  <c r="L11" i="1"/>
  <c r="L4" i="1"/>
  <c r="L14" i="1"/>
  <c r="D13" i="1"/>
  <c r="K13" i="1" s="1"/>
  <c r="D2" i="1"/>
  <c r="L2" i="1" s="1"/>
  <c r="D3" i="1"/>
  <c r="K3" i="1" s="1"/>
  <c r="D7" i="1"/>
  <c r="K7" i="1" s="1"/>
  <c r="D9" i="1"/>
  <c r="L9" i="1" s="1"/>
  <c r="D12" i="1"/>
  <c r="L12" i="1" s="1"/>
  <c r="L13" i="1" l="1"/>
  <c r="L7" i="1"/>
  <c r="K12" i="1"/>
  <c r="K9" i="1"/>
  <c r="L3" i="1"/>
  <c r="K2" i="1"/>
</calcChain>
</file>

<file path=xl/sharedStrings.xml><?xml version="1.0" encoding="utf-8"?>
<sst xmlns="http://schemas.openxmlformats.org/spreadsheetml/2006/main" count="25" uniqueCount="25">
  <si>
    <t>Sample name</t>
  </si>
  <si>
    <t>Measurement date</t>
  </si>
  <si>
    <t>Conductivity [S/m]</t>
  </si>
  <si>
    <t>Flow [nl/min]</t>
  </si>
  <si>
    <t>Particle Size  [nm]</t>
  </si>
  <si>
    <t>Droplet Size [nm]</t>
  </si>
  <si>
    <t>Concentration (V/V) [ml/ml]</t>
  </si>
  <si>
    <t>Repetions</t>
  </si>
  <si>
    <t>Deviation Droplets</t>
  </si>
  <si>
    <t>Deviation Particle</t>
  </si>
  <si>
    <t>k_1500_q_300</t>
  </si>
  <si>
    <t>Concentration (g/ml)</t>
  </si>
  <si>
    <t>k_2000_q_50</t>
  </si>
  <si>
    <t>k_2000_q_100</t>
  </si>
  <si>
    <t>k_2000_q_200</t>
  </si>
  <si>
    <t>k_2000_q_300</t>
  </si>
  <si>
    <t>k_2000_q_500</t>
  </si>
  <si>
    <t>k_1500_q_200</t>
  </si>
  <si>
    <t>k_1500_q_250</t>
  </si>
  <si>
    <t>k_2500_q_150</t>
  </si>
  <si>
    <t>k_2500_q_200</t>
  </si>
  <si>
    <t>k_2500_q_250</t>
  </si>
  <si>
    <t>k_2500_q_300</t>
  </si>
  <si>
    <t>k_2500_q_350</t>
  </si>
  <si>
    <t>(Q/k)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</si>
</sst>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C0EE68-1D7B-4B83-B2A4-8018B16609C8}" name="Tabelle1" displayName="Tabelle1" ref="A1:L14" totalsRowShown="0">
  <autoFilter ref="A1:L14" xr:uid="{49062C35-B54A-4C17-AB49-AA5A8262EA11}"/>
  <sortState xmlns:xlrd2="http://schemas.microsoft.com/office/spreadsheetml/2017/richdata2" ref="A2:L14">
    <sortCondition ref="G1:G14"/>
  </sortState>
  <tableColumns count="12">
    <tableColumn id="1" xr3:uid="{337D852C-D5A8-4BF7-A5B6-91ED956C340D}" name="Sample name"/>
    <tableColumn id="7" xr3:uid="{B7D9AD6B-0E2B-40DD-9CFD-9063325986F3}" name="Measurement date"/>
    <tableColumn id="9" xr3:uid="{D473E8B0-7BDA-4464-83D4-E8F0DF23B952}" name="Concentration (g/ml)"/>
    <tableColumn id="8" xr3:uid="{5DDC1410-EB4E-4F13-9D76-D3E159D40168}" name="Concentration (V/V) [ml/ml]" dataDxfId="3">
      <calculatedColumnFormula>Tabelle1[[#This Row],[Concentration (g/ml)]]/(1.58)</calculatedColumnFormula>
    </tableColumn>
    <tableColumn id="2" xr3:uid="{55619954-958C-45A5-95D7-47F60C5A3D6F}" name="Conductivity [S/m]"/>
    <tableColumn id="3" xr3:uid="{1C4D98B3-F14D-4DEF-9A2B-131BE935A54E}" name="Flow [nl/min]"/>
    <tableColumn id="4" xr3:uid="{FFF52163-286F-47F5-AB15-15920D121761}" name="(Q/k)" dataDxfId="2">
      <calculatedColumnFormula>Tabelle1[[#This Row],[Flow '[nl/min']]]/Tabelle1[[#This Row],[Conductivity '[S/m']]]</calculatedColumnFormula>
    </tableColumn>
    <tableColumn id="10" xr3:uid="{CB02B4BF-4204-4E6C-9E47-72A8500FBD8C}" name="Repetions"/>
    <tableColumn id="5" xr3:uid="{A38B2268-4B71-4BBC-9D11-4353C36325BF}" name="Particle Size  [nm]"/>
    <tableColumn id="11" xr3:uid="{7F08CCE3-7CE7-4597-A0E2-9394E459918D}" name="Deviation Particle"/>
    <tableColumn id="6" xr3:uid="{5DC8EB07-5C67-47F0-82A2-7C6CB19B2A3C}" name="Droplet Size [nm]" dataDxfId="1">
      <calculatedColumnFormula>Tabelle1[[#This Row],[Particle Size  '[nm']]]/POWER(Tabelle1[[#This Row],[Concentration (V/V) '[ml/ml']]],1/3)</calculatedColumnFormula>
    </tableColumn>
    <tableColumn id="13" xr3:uid="{D95FFD54-BE83-4FF8-8A13-CFEB60C62AC9}" name="Deviation Droplets" dataDxfId="0">
      <calculatedColumnFormula>Tabelle1[[#This Row],[Deviation Particle]]/POWER(Tabelle1[[#This Row],[Concentration (V/V) '[ml/ml']]],1/3)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topLeftCell="B1" zoomScale="96" zoomScaleNormal="96" workbookViewId="0">
      <selection activeCell="E15" sqref="E15"/>
    </sheetView>
  </sheetViews>
  <sheetFormatPr baseColWidth="10" defaultColWidth="9.140625" defaultRowHeight="15" x14ac:dyDescent="0.25"/>
  <cols>
    <col min="1" max="1" width="15.140625" customWidth="1"/>
    <col min="2" max="2" width="20.42578125" bestFit="1" customWidth="1"/>
    <col min="3" max="3" width="23.85546875" bestFit="1" customWidth="1"/>
    <col min="4" max="4" width="28.85546875" bestFit="1" customWidth="1"/>
    <col min="5" max="5" width="22" bestFit="1" customWidth="1"/>
    <col min="6" max="6" width="15.42578125" bestFit="1" customWidth="1"/>
    <col min="7" max="7" width="12" bestFit="1" customWidth="1"/>
    <col min="8" max="8" width="12.28515625" bestFit="1" customWidth="1"/>
    <col min="9" max="9" width="19.28515625" bestFit="1" customWidth="1"/>
    <col min="10" max="10" width="19.28515625" customWidth="1"/>
    <col min="11" max="11" width="18.85546875" bestFit="1" customWidth="1"/>
    <col min="12" max="12" width="20" bestFit="1" customWidth="1"/>
  </cols>
  <sheetData>
    <row r="1" spans="1:12" x14ac:dyDescent="0.25">
      <c r="A1" t="s">
        <v>0</v>
      </c>
      <c r="B1" t="s">
        <v>1</v>
      </c>
      <c r="C1" t="s">
        <v>11</v>
      </c>
      <c r="D1" t="s">
        <v>6</v>
      </c>
      <c r="E1" t="s">
        <v>2</v>
      </c>
      <c r="F1" t="s">
        <v>3</v>
      </c>
      <c r="G1" t="s">
        <v>24</v>
      </c>
      <c r="H1" t="s">
        <v>7</v>
      </c>
      <c r="I1" t="s">
        <v>4</v>
      </c>
      <c r="J1" t="s">
        <v>9</v>
      </c>
      <c r="K1" t="s">
        <v>5</v>
      </c>
      <c r="L1" t="s">
        <v>8</v>
      </c>
    </row>
    <row r="2" spans="1:12" x14ac:dyDescent="0.25">
      <c r="A2" t="s">
        <v>12</v>
      </c>
      <c r="B2" s="1">
        <v>44217</v>
      </c>
      <c r="C2">
        <v>1.58E-3</v>
      </c>
      <c r="D2">
        <f>Tabelle1[[#This Row],[Concentration (g/ml)]]/(1.58)</f>
        <v>1E-3</v>
      </c>
      <c r="E2">
        <v>0.1903</v>
      </c>
      <c r="F2">
        <v>50</v>
      </c>
      <c r="G2">
        <f>Tabelle1[[#This Row],[Flow '[nl/min']]]/Tabelle1[[#This Row],[Conductivity '[S/m']]]</f>
        <v>262.74303730951129</v>
      </c>
      <c r="H2">
        <v>2</v>
      </c>
      <c r="I2">
        <v>12.33</v>
      </c>
      <c r="J2">
        <v>1.1200000000000001</v>
      </c>
      <c r="K2">
        <f>Tabelle1[[#This Row],[Particle Size  '[nm']]]/POWER(Tabelle1[[#This Row],[Concentration (V/V) '[ml/ml']]],1/3)</f>
        <v>123.29999999999998</v>
      </c>
      <c r="L2">
        <f>Tabelle1[[#This Row],[Deviation Particle]]/POWER(Tabelle1[[#This Row],[Concentration (V/V) '[ml/ml']]],1/3)</f>
        <v>11.2</v>
      </c>
    </row>
    <row r="3" spans="1:12" x14ac:dyDescent="0.25">
      <c r="A3" t="s">
        <v>13</v>
      </c>
      <c r="B3" s="1">
        <v>44217</v>
      </c>
      <c r="C3">
        <v>1.58E-3</v>
      </c>
      <c r="D3">
        <f>Tabelle1[[#This Row],[Concentration (g/ml)]]/(1.58)</f>
        <v>1E-3</v>
      </c>
      <c r="E3">
        <v>0.1903</v>
      </c>
      <c r="F3">
        <v>100</v>
      </c>
      <c r="G3">
        <f>Tabelle1[[#This Row],[Flow '[nl/min']]]/Tabelle1[[#This Row],[Conductivity '[S/m']]]</f>
        <v>525.48607461902259</v>
      </c>
      <c r="H3">
        <v>2</v>
      </c>
      <c r="I3">
        <v>15.2</v>
      </c>
      <c r="J3">
        <v>1.375</v>
      </c>
      <c r="K3">
        <f>Tabelle1[[#This Row],[Particle Size  '[nm']]]/POWER(Tabelle1[[#This Row],[Concentration (V/V) '[ml/ml']]],1/3)</f>
        <v>151.99999999999997</v>
      </c>
      <c r="L3">
        <f>Tabelle1[[#This Row],[Deviation Particle]]/POWER(Tabelle1[[#This Row],[Concentration (V/V) '[ml/ml']]],1/3)</f>
        <v>13.749999999999996</v>
      </c>
    </row>
    <row r="4" spans="1:12" x14ac:dyDescent="0.25">
      <c r="A4" t="s">
        <v>19</v>
      </c>
      <c r="B4" s="1">
        <v>44228</v>
      </c>
      <c r="C4">
        <v>1.57E-3</v>
      </c>
      <c r="D4">
        <f>Tabelle1[[#This Row],[Concentration (g/ml)]]/(1.58)</f>
        <v>9.9367088607594926E-4</v>
      </c>
      <c r="E4">
        <v>0.255</v>
      </c>
      <c r="F4">
        <v>150</v>
      </c>
      <c r="G4">
        <f>Tabelle1[[#This Row],[Flow '[nl/min']]]/Tabelle1[[#This Row],[Conductivity '[S/m']]]</f>
        <v>588.23529411764707</v>
      </c>
      <c r="H4">
        <v>2</v>
      </c>
      <c r="I4">
        <v>7.18</v>
      </c>
      <c r="J4">
        <v>1.17</v>
      </c>
      <c r="K4">
        <f>Tabelle1[[#This Row],[Particle Size  '[nm']]]/POWER(Tabelle1[[#This Row],[Concentration (V/V) '[ml/ml']]],1/3)</f>
        <v>71.952119098793801</v>
      </c>
      <c r="L4">
        <f>Tabelle1[[#This Row],[Deviation Particle]]/POWER(Tabelle1[[#This Row],[Concentration (V/V) '[ml/ml']]],1/3)</f>
        <v>11.724788209692026</v>
      </c>
    </row>
    <row r="5" spans="1:12" x14ac:dyDescent="0.25">
      <c r="A5" t="s">
        <v>20</v>
      </c>
      <c r="B5" s="1">
        <v>44228</v>
      </c>
      <c r="C5">
        <v>1.57E-3</v>
      </c>
      <c r="D5">
        <f>Tabelle1[[#This Row],[Concentration (g/ml)]]/(1.58)</f>
        <v>9.9367088607594926E-4</v>
      </c>
      <c r="E5">
        <v>0.255</v>
      </c>
      <c r="F5">
        <v>200</v>
      </c>
      <c r="G5">
        <f>Tabelle1[[#This Row],[Flow '[nl/min']]]/Tabelle1[[#This Row],[Conductivity '[S/m']]]</f>
        <v>784.31372549019602</v>
      </c>
      <c r="H5">
        <v>3</v>
      </c>
      <c r="I5">
        <v>10.653</v>
      </c>
      <c r="J5">
        <v>1.1200000000000001</v>
      </c>
      <c r="K5">
        <f>Tabelle1[[#This Row],[Particle Size  '[nm']]]/POWER(Tabelle1[[#This Row],[Concentration (V/V) '[ml/ml']]],1/3)</f>
        <v>106.75569982722151</v>
      </c>
      <c r="L5">
        <f>Tabelle1[[#This Row],[Deviation Particle]]/POWER(Tabelle1[[#This Row],[Concentration (V/V) '[ml/ml']]],1/3)</f>
        <v>11.223728884491512</v>
      </c>
    </row>
    <row r="6" spans="1:12" x14ac:dyDescent="0.25">
      <c r="A6" t="s">
        <v>21</v>
      </c>
      <c r="B6" s="1">
        <v>44228</v>
      </c>
      <c r="C6">
        <v>1.57E-3</v>
      </c>
      <c r="D6">
        <f>Tabelle1[[#This Row],[Concentration (g/ml)]]/(1.58)</f>
        <v>9.9367088607594926E-4</v>
      </c>
      <c r="E6">
        <v>0.255</v>
      </c>
      <c r="F6">
        <v>250</v>
      </c>
      <c r="G6">
        <f>Tabelle1[[#This Row],[Flow '[nl/min']]]/Tabelle1[[#This Row],[Conductivity '[S/m']]]</f>
        <v>980.39215686274508</v>
      </c>
      <c r="H6">
        <v>3</v>
      </c>
      <c r="I6">
        <v>9.3569999999999993</v>
      </c>
      <c r="J6">
        <v>1.135</v>
      </c>
      <c r="K6">
        <f>Tabelle1[[#This Row],[Particle Size  '[nm']]]/POWER(Tabelle1[[#This Row],[Concentration (V/V) '[ml/ml']]],1/3)</f>
        <v>93.768242118024176</v>
      </c>
      <c r="L6">
        <f>Tabelle1[[#This Row],[Deviation Particle]]/POWER(Tabelle1[[#This Row],[Concentration (V/V) '[ml/ml']]],1/3)</f>
        <v>11.374046682051667</v>
      </c>
    </row>
    <row r="7" spans="1:12" x14ac:dyDescent="0.25">
      <c r="A7" t="s">
        <v>14</v>
      </c>
      <c r="B7" s="1">
        <v>44217</v>
      </c>
      <c r="C7">
        <v>1.58E-3</v>
      </c>
      <c r="D7">
        <f>Tabelle1[[#This Row],[Concentration (g/ml)]]/(1.58)</f>
        <v>1E-3</v>
      </c>
      <c r="E7">
        <v>0.1903</v>
      </c>
      <c r="F7">
        <v>200</v>
      </c>
      <c r="G7">
        <f>Tabelle1[[#This Row],[Flow '[nl/min']]]/Tabelle1[[#This Row],[Conductivity '[S/m']]]</f>
        <v>1050.9721492380452</v>
      </c>
      <c r="H7">
        <v>2</v>
      </c>
      <c r="I7">
        <v>16.55</v>
      </c>
      <c r="J7">
        <v>1.2150000000000001</v>
      </c>
      <c r="K7">
        <f>Tabelle1[[#This Row],[Particle Size  '[nm']]]/POWER(Tabelle1[[#This Row],[Concentration (V/V) '[ml/ml']]],1/3)</f>
        <v>165.49999999999997</v>
      </c>
      <c r="L7">
        <f>Tabelle1[[#This Row],[Deviation Particle]]/POWER(Tabelle1[[#This Row],[Concentration (V/V) '[ml/ml']]],1/3)</f>
        <v>12.149999999999999</v>
      </c>
    </row>
    <row r="8" spans="1:12" x14ac:dyDescent="0.25">
      <c r="A8" t="s">
        <v>22</v>
      </c>
      <c r="B8" s="1">
        <v>44228</v>
      </c>
      <c r="C8">
        <v>1.57E-3</v>
      </c>
      <c r="D8">
        <f>Tabelle1[[#This Row],[Concentration (g/ml)]]/(1.58)</f>
        <v>9.9367088607594926E-4</v>
      </c>
      <c r="E8">
        <v>0.255</v>
      </c>
      <c r="F8">
        <v>300</v>
      </c>
      <c r="G8">
        <f>Tabelle1[[#This Row],[Flow '[nl/min']]]/Tabelle1[[#This Row],[Conductivity '[S/m']]]</f>
        <v>1176.4705882352941</v>
      </c>
      <c r="H8">
        <v>3</v>
      </c>
      <c r="I8">
        <v>11.372999999999999</v>
      </c>
      <c r="J8">
        <v>1.093</v>
      </c>
      <c r="K8">
        <f>Tabelle1[[#This Row],[Particle Size  '[nm']]]/POWER(Tabelle1[[#This Row],[Concentration (V/V) '[ml/ml']]],1/3)</f>
        <v>113.97095411010889</v>
      </c>
      <c r="L8">
        <f>Tabelle1[[#This Row],[Deviation Particle]]/POWER(Tabelle1[[#This Row],[Concentration (V/V) '[ml/ml']]],1/3)</f>
        <v>10.953156848883234</v>
      </c>
    </row>
    <row r="9" spans="1:12" x14ac:dyDescent="0.25">
      <c r="A9" t="s">
        <v>17</v>
      </c>
      <c r="B9" s="1">
        <v>44218</v>
      </c>
      <c r="C9">
        <v>1.58E-3</v>
      </c>
      <c r="D9">
        <f>Tabelle1[[#This Row],[Concentration (g/ml)]]/(1.58)</f>
        <v>1E-3</v>
      </c>
      <c r="E9">
        <v>0.14580000000000001</v>
      </c>
      <c r="F9">
        <v>200</v>
      </c>
      <c r="G9">
        <f>Tabelle1[[#This Row],[Flow '[nl/min']]]/Tabelle1[[#This Row],[Conductivity '[S/m']]]</f>
        <v>1371.7421124828531</v>
      </c>
      <c r="H9">
        <v>2</v>
      </c>
      <c r="I9">
        <v>17.754999999999999</v>
      </c>
      <c r="J9">
        <v>1.2350000000000001</v>
      </c>
      <c r="K9">
        <f>Tabelle1[[#This Row],[Particle Size  '[nm']]]/POWER(Tabelle1[[#This Row],[Concentration (V/V) '[ml/ml']]],1/3)</f>
        <v>177.54999999999995</v>
      </c>
      <c r="L9">
        <f>Tabelle1[[#This Row],[Deviation Particle]]/POWER(Tabelle1[[#This Row],[Concentration (V/V) '[ml/ml']]],1/3)</f>
        <v>12.349999999999998</v>
      </c>
    </row>
    <row r="10" spans="1:12" x14ac:dyDescent="0.25">
      <c r="A10" t="s">
        <v>23</v>
      </c>
      <c r="B10" s="1">
        <v>44228</v>
      </c>
      <c r="C10">
        <v>1.57E-3</v>
      </c>
      <c r="D10">
        <f>Tabelle1[[#This Row],[Concentration (g/ml)]]/(1.58)</f>
        <v>9.9367088607594926E-4</v>
      </c>
      <c r="E10">
        <v>0.255</v>
      </c>
      <c r="F10">
        <v>350</v>
      </c>
      <c r="G10">
        <f>Tabelle1[[#This Row],[Flow '[nl/min']]]/Tabelle1[[#This Row],[Conductivity '[S/m']]]</f>
        <v>1372.5490196078431</v>
      </c>
      <c r="H10">
        <v>5</v>
      </c>
      <c r="I10">
        <v>11.186</v>
      </c>
      <c r="J10">
        <v>1.0980000000000001</v>
      </c>
      <c r="K10">
        <f>Tabelle1[[#This Row],[Particle Size  '[nm']]]/POWER(Tabelle1[[#This Row],[Concentration (V/V) '[ml/ml']]],1/3)</f>
        <v>112.09699223385897</v>
      </c>
      <c r="L10">
        <f>Tabelle1[[#This Row],[Deviation Particle]]/POWER(Tabelle1[[#This Row],[Concentration (V/V) '[ml/ml']]],1/3)</f>
        <v>11.003262781403286</v>
      </c>
    </row>
    <row r="11" spans="1:12" x14ac:dyDescent="0.25">
      <c r="A11" t="s">
        <v>15</v>
      </c>
      <c r="B11" s="1">
        <v>44217</v>
      </c>
      <c r="C11">
        <v>1.58E-3</v>
      </c>
      <c r="D11">
        <f>Tabelle1[[#This Row],[Concentration (g/ml)]]/(1.58)</f>
        <v>1E-3</v>
      </c>
      <c r="E11">
        <v>0.1903</v>
      </c>
      <c r="F11">
        <v>300</v>
      </c>
      <c r="G11">
        <f>Tabelle1[[#This Row],[Flow '[nl/min']]]/Tabelle1[[#This Row],[Conductivity '[S/m']]]</f>
        <v>1576.4582238570679</v>
      </c>
      <c r="H11">
        <v>2</v>
      </c>
      <c r="I11">
        <v>15.305</v>
      </c>
      <c r="J11" s="2">
        <v>1.2</v>
      </c>
      <c r="K11">
        <f>Tabelle1[[#This Row],[Particle Size  '[nm']]]/POWER(Tabelle1[[#This Row],[Concentration (V/V) '[ml/ml']]],1/3)</f>
        <v>153.04999999999995</v>
      </c>
      <c r="L11">
        <f>Tabelle1[[#This Row],[Deviation Particle]]/POWER(Tabelle1[[#This Row],[Concentration (V/V) '[ml/ml']]],1/3)</f>
        <v>11.999999999999996</v>
      </c>
    </row>
    <row r="12" spans="1:12" x14ac:dyDescent="0.25">
      <c r="A12" t="s">
        <v>18</v>
      </c>
      <c r="B12" s="1">
        <v>44218</v>
      </c>
      <c r="C12">
        <v>1.58E-3</v>
      </c>
      <c r="D12">
        <f>Tabelle1[[#This Row],[Concentration (g/ml)]]/(1.58)</f>
        <v>1E-3</v>
      </c>
      <c r="E12">
        <v>0.14580000000000001</v>
      </c>
      <c r="F12">
        <v>250</v>
      </c>
      <c r="G12">
        <f>Tabelle1[[#This Row],[Flow '[nl/min']]]/Tabelle1[[#This Row],[Conductivity '[S/m']]]</f>
        <v>1714.6776406035665</v>
      </c>
      <c r="H12">
        <v>2</v>
      </c>
      <c r="I12">
        <v>19.605</v>
      </c>
      <c r="J12">
        <v>1.1950000000000001</v>
      </c>
      <c r="K12">
        <f>Tabelle1[[#This Row],[Particle Size  '[nm']]]/POWER(Tabelle1[[#This Row],[Concentration (V/V) '[ml/ml']]],1/3)</f>
        <v>196.04999999999995</v>
      </c>
      <c r="L12">
        <f>Tabelle1[[#This Row],[Deviation Particle]]/POWER(Tabelle1[[#This Row],[Concentration (V/V) '[ml/ml']]],1/3)</f>
        <v>11.949999999999998</v>
      </c>
    </row>
    <row r="13" spans="1:12" x14ac:dyDescent="0.25">
      <c r="A13" t="s">
        <v>10</v>
      </c>
      <c r="B13" s="1">
        <v>44218</v>
      </c>
      <c r="C13">
        <v>1.58E-3</v>
      </c>
      <c r="D13">
        <f>Tabelle1[[#This Row],[Concentration (g/ml)]]/(1.58)</f>
        <v>1E-3</v>
      </c>
      <c r="E13">
        <v>0.14580000000000001</v>
      </c>
      <c r="F13">
        <v>300</v>
      </c>
      <c r="G13">
        <f>Tabelle1[[#This Row],[Flow '[nl/min']]]/Tabelle1[[#This Row],[Conductivity '[S/m']]]</f>
        <v>2057.6131687242796</v>
      </c>
      <c r="H13">
        <v>2</v>
      </c>
      <c r="I13">
        <v>21.25</v>
      </c>
      <c r="J13">
        <v>1.2</v>
      </c>
      <c r="K13">
        <f>Tabelle1[[#This Row],[Particle Size  '[nm']]]/POWER(Tabelle1[[#This Row],[Concentration (V/V) '[ml/ml']]],1/3)</f>
        <v>212.49999999999997</v>
      </c>
      <c r="L13">
        <f>Tabelle1[[#This Row],[Deviation Particle]]/POWER(Tabelle1[[#This Row],[Concentration (V/V) '[ml/ml']]],1/3)</f>
        <v>11.999999999999996</v>
      </c>
    </row>
    <row r="14" spans="1:12" x14ac:dyDescent="0.25">
      <c r="A14" t="s">
        <v>16</v>
      </c>
      <c r="B14" s="1">
        <v>44217</v>
      </c>
      <c r="C14">
        <v>1.58E-3</v>
      </c>
      <c r="D14">
        <f>Tabelle1[[#This Row],[Concentration (g/ml)]]/(1.58)</f>
        <v>1E-3</v>
      </c>
      <c r="E14">
        <v>0.1903</v>
      </c>
      <c r="F14">
        <v>500</v>
      </c>
      <c r="G14">
        <f>Tabelle1[[#This Row],[Flow '[nl/min']]]/Tabelle1[[#This Row],[Conductivity '[S/m']]]</f>
        <v>2627.4303730951128</v>
      </c>
      <c r="H14">
        <v>3</v>
      </c>
      <c r="I14">
        <v>15.43</v>
      </c>
      <c r="J14">
        <v>1.26</v>
      </c>
      <c r="K14">
        <f>Tabelle1[[#This Row],[Particle Size  '[nm']]]/POWER(Tabelle1[[#This Row],[Concentration (V/V) '[ml/ml']]],1/3)</f>
        <v>154.29999999999995</v>
      </c>
      <c r="L14">
        <f>Tabelle1[[#This Row],[Deviation Particle]]/POWER(Tabelle1[[#This Row],[Concentration (V/V) '[ml/ml']]],1/3)</f>
        <v>12.599999999999998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Löhmann, Oliver</dc:creator>
  <cp:lastModifiedBy>Löhmann, Oliver</cp:lastModifiedBy>
  <dcterms:created xsi:type="dcterms:W3CDTF">2015-06-05T18:19:34Z</dcterms:created>
  <dcterms:modified xsi:type="dcterms:W3CDTF">2021-02-08T10:57:19Z</dcterms:modified>
</cp:coreProperties>
</file>