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xie/Desktop/MLDS400/"/>
    </mc:Choice>
  </mc:AlternateContent>
  <xr:revisionPtr revIDLastSave="0" documentId="13_ncr:1_{4EC18866-9467-8548-A3FC-3BCB80405D8F}" xr6:coauthVersionLast="47" xr6:coauthVersionMax="47" xr10:uidLastSave="{00000000-0000-0000-0000-000000000000}"/>
  <bookViews>
    <workbookView xWindow="0" yWindow="740" windowWidth="30240" windowHeight="18900" xr2:uid="{308B7398-186E-B74D-A85F-CEDE5AA5A6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G10" i="1" s="1"/>
  <c r="C11" i="1"/>
  <c r="G11" i="1" s="1"/>
  <c r="H10" i="1" l="1"/>
  <c r="G20" i="1"/>
  <c r="H6" i="1"/>
  <c r="H5" i="1"/>
  <c r="G6" i="1"/>
  <c r="G16" i="1" s="1"/>
  <c r="G5" i="1"/>
  <c r="G15" i="1" s="1"/>
  <c r="C6" i="1"/>
  <c r="H11" i="1"/>
  <c r="H15" i="1" l="1"/>
  <c r="H16" i="1"/>
  <c r="G19" i="1" l="1"/>
  <c r="G21" i="1" s="1"/>
</calcChain>
</file>

<file path=xl/sharedStrings.xml><?xml version="1.0" encoding="utf-8"?>
<sst xmlns="http://schemas.openxmlformats.org/spreadsheetml/2006/main" count="45" uniqueCount="36">
  <si>
    <t>Main information about the Data</t>
  </si>
  <si>
    <t>Total Transactions</t>
  </si>
  <si>
    <t>Confusion Matrix</t>
  </si>
  <si>
    <t>Predict Pos</t>
  </si>
  <si>
    <t>Predict Neg</t>
  </si>
  <si>
    <t>Actual Pos</t>
  </si>
  <si>
    <t>Actual Neg</t>
  </si>
  <si>
    <t>Main information about the Model</t>
  </si>
  <si>
    <t>TPR</t>
  </si>
  <si>
    <t>FPR</t>
  </si>
  <si>
    <t>Business Assumption</t>
  </si>
  <si>
    <t>Increase Production Rate</t>
  </si>
  <si>
    <t>Decrease Production Rate</t>
  </si>
  <si>
    <t>Unit Cost/Gain Analysis</t>
  </si>
  <si>
    <t>Production cost (% to Sell)</t>
  </si>
  <si>
    <t>Absolute Cost/Gain Analysis</t>
  </si>
  <si>
    <t>Model Infrastructure Cost (annual)</t>
  </si>
  <si>
    <t>Data Support Cost (annual)</t>
  </si>
  <si>
    <t>Data Engineer Salary (annual)</t>
  </si>
  <si>
    <t>Data Scientist Salary (annual)</t>
  </si>
  <si>
    <t>Deployment Cost (annual)</t>
  </si>
  <si>
    <t>Number of Data Scientists</t>
  </si>
  <si>
    <t>Number of Data Engineers</t>
  </si>
  <si>
    <t>Year</t>
  </si>
  <si>
    <t>ROI Analysis</t>
  </si>
  <si>
    <t>Retail Gain</t>
  </si>
  <si>
    <t>Cost of Investment</t>
  </si>
  <si>
    <t>ROI</t>
  </si>
  <si>
    <t>Avg Low Profit Sell</t>
  </si>
  <si>
    <t>Avg Profit Sell</t>
  </si>
  <si>
    <t>Avg High Sell</t>
  </si>
  <si>
    <t>pct low profit</t>
  </si>
  <si>
    <t>pct high profit</t>
  </si>
  <si>
    <t>% sell discount products 
low profit</t>
  </si>
  <si>
    <t>High Profit Transactions</t>
  </si>
  <si>
    <t>Low Profit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</si>
</sst>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9" fontId="0" fillId="0" borderId="8" xfId="1" applyFont="1" applyBorder="1"/>
    <xf numFmtId="10" fontId="0" fillId="0" borderId="5" xfId="0" applyNumberFormat="1" applyBorder="1"/>
    <xf numFmtId="0" fontId="0" fillId="0" borderId="4" xfId="0" applyBorder="1" applyAlignment="1">
      <alignment wrapText="1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9169-8D9F-984B-AB5B-9FFA973796AB}">
  <dimension ref="B3:H29"/>
  <sheetViews>
    <sheetView tabSelected="1" zoomScale="138" workbookViewId="0">
      <selection activeCell="E17" sqref="E17"/>
    </sheetView>
  </sheetViews>
  <sheetFormatPr baseColWidth="10" defaultRowHeight="16" x14ac:dyDescent="0.2"/>
  <cols>
    <col min="2" max="2" width="31.1640625" customWidth="1"/>
    <col min="3" max="3" width="13.5" bestFit="1" customWidth="1"/>
    <col min="6" max="6" width="18" customWidth="1"/>
    <col min="7" max="7" width="19.83203125" customWidth="1"/>
    <col min="8" max="8" width="17.33203125" customWidth="1"/>
  </cols>
  <sheetData>
    <row r="3" spans="2:8" x14ac:dyDescent="0.2">
      <c r="B3" s="19" t="s">
        <v>0</v>
      </c>
      <c r="C3" s="20"/>
      <c r="F3" s="16" t="s">
        <v>2</v>
      </c>
      <c r="G3" s="17"/>
      <c r="H3" s="18"/>
    </row>
    <row r="4" spans="2:8" x14ac:dyDescent="0.2">
      <c r="B4" s="4" t="s">
        <v>1</v>
      </c>
      <c r="C4" s="5">
        <v>68537340</v>
      </c>
      <c r="F4" s="1"/>
      <c r="G4" s="2" t="s">
        <v>5</v>
      </c>
      <c r="H4" s="3" t="s">
        <v>6</v>
      </c>
    </row>
    <row r="5" spans="2:8" x14ac:dyDescent="0.2">
      <c r="B5" s="4" t="s">
        <v>32</v>
      </c>
      <c r="C5" s="14">
        <v>0.47260000000000002</v>
      </c>
      <c r="F5" s="4" t="s">
        <v>3</v>
      </c>
      <c r="G5">
        <f>ROUND(5154390*68537340/5335130,0)</f>
        <v>66215477</v>
      </c>
      <c r="H5" s="5">
        <f>ROUND(3440*68537340/5335130,0)</f>
        <v>44192</v>
      </c>
    </row>
    <row r="6" spans="2:8" x14ac:dyDescent="0.2">
      <c r="B6" s="4" t="s">
        <v>31</v>
      </c>
      <c r="C6" s="14">
        <f>1-C5</f>
        <v>0.52739999999999998</v>
      </c>
      <c r="F6" s="6" t="s">
        <v>4</v>
      </c>
      <c r="G6" s="7">
        <f>ROUND(13860*68537340/5335130,0)</f>
        <v>178051</v>
      </c>
      <c r="H6" s="8">
        <f>ROUND(163440*68537340/5335130,0)</f>
        <v>2099619</v>
      </c>
    </row>
    <row r="7" spans="2:8" x14ac:dyDescent="0.2">
      <c r="B7" s="4" t="s">
        <v>34</v>
      </c>
      <c r="C7" s="5">
        <v>36146594</v>
      </c>
      <c r="H7" t="s">
        <v>6</v>
      </c>
    </row>
    <row r="8" spans="2:8" x14ac:dyDescent="0.2">
      <c r="B8" s="4" t="s">
        <v>35</v>
      </c>
      <c r="C8" s="5">
        <v>32390746</v>
      </c>
      <c r="F8" s="16" t="s">
        <v>13</v>
      </c>
      <c r="G8" s="17"/>
      <c r="H8" s="18"/>
    </row>
    <row r="9" spans="2:8" x14ac:dyDescent="0.2">
      <c r="B9" s="4" t="s">
        <v>28</v>
      </c>
      <c r="C9" s="5">
        <f>8.45+25</f>
        <v>33.450000000000003</v>
      </c>
      <c r="F9" s="1"/>
      <c r="G9" s="2" t="s">
        <v>5</v>
      </c>
      <c r="H9" s="3" t="s">
        <v>6</v>
      </c>
    </row>
    <row r="10" spans="2:8" x14ac:dyDescent="0.2">
      <c r="B10" s="4" t="s">
        <v>29</v>
      </c>
      <c r="C10" s="10">
        <f>13.86+25</f>
        <v>38.86</v>
      </c>
      <c r="F10" s="4" t="s">
        <v>3</v>
      </c>
      <c r="G10" s="9">
        <f>-C20*(C10-C11*C21)</f>
        <v>-0.19538999999999998</v>
      </c>
      <c r="H10" s="10">
        <f>-C20*(C9-C9*C21)</f>
        <v>-0.17394000000000001</v>
      </c>
    </row>
    <row r="11" spans="2:8" x14ac:dyDescent="0.2">
      <c r="B11" s="4" t="s">
        <v>30</v>
      </c>
      <c r="C11" s="10">
        <f>19+25</f>
        <v>44</v>
      </c>
      <c r="F11" s="6" t="s">
        <v>4</v>
      </c>
      <c r="G11" s="11">
        <f>C19*(C22*C11-C11*C21)</f>
        <v>-1.87</v>
      </c>
      <c r="H11" s="12">
        <f>C19*(C9-C9*C21)</f>
        <v>6.69</v>
      </c>
    </row>
    <row r="12" spans="2:8" x14ac:dyDescent="0.2">
      <c r="B12" s="6" t="s">
        <v>23</v>
      </c>
      <c r="C12" s="8">
        <v>2</v>
      </c>
    </row>
    <row r="13" spans="2:8" x14ac:dyDescent="0.2">
      <c r="F13" s="16" t="s">
        <v>15</v>
      </c>
      <c r="G13" s="17"/>
      <c r="H13" s="18"/>
    </row>
    <row r="14" spans="2:8" x14ac:dyDescent="0.2">
      <c r="B14" s="19" t="s">
        <v>7</v>
      </c>
      <c r="C14" s="20"/>
      <c r="F14" s="4"/>
      <c r="G14" t="s">
        <v>5</v>
      </c>
      <c r="H14" s="5" t="s">
        <v>6</v>
      </c>
    </row>
    <row r="15" spans="2:8" x14ac:dyDescent="0.2">
      <c r="B15" s="4" t="s">
        <v>8</v>
      </c>
      <c r="C15" s="5">
        <v>0.97814000000000001</v>
      </c>
      <c r="F15" s="4" t="s">
        <v>3</v>
      </c>
      <c r="G15" s="9">
        <f>G10*G5</f>
        <v>-12937842.051029999</v>
      </c>
      <c r="H15" s="10">
        <f>H10*H5</f>
        <v>-7686.7564800000009</v>
      </c>
    </row>
    <row r="16" spans="2:8" x14ac:dyDescent="0.2">
      <c r="B16" s="6" t="s">
        <v>9</v>
      </c>
      <c r="C16" s="8">
        <v>0.2</v>
      </c>
      <c r="F16" s="6" t="s">
        <v>4</v>
      </c>
      <c r="G16" s="11">
        <f>G11*G6</f>
        <v>-332955.37</v>
      </c>
      <c r="H16" s="12">
        <f>H11*H6</f>
        <v>14046451.110000001</v>
      </c>
    </row>
    <row r="18" spans="2:7" x14ac:dyDescent="0.2">
      <c r="B18" s="19" t="s">
        <v>10</v>
      </c>
      <c r="C18" s="20"/>
      <c r="F18" s="16" t="s">
        <v>24</v>
      </c>
      <c r="G18" s="18"/>
    </row>
    <row r="19" spans="2:7" x14ac:dyDescent="0.2">
      <c r="B19" s="4" t="s">
        <v>11</v>
      </c>
      <c r="C19" s="5">
        <v>0.25</v>
      </c>
      <c r="F19" s="4" t="s">
        <v>25</v>
      </c>
      <c r="G19" s="10">
        <f>SUM(G15:H16)</f>
        <v>767966.93249000236</v>
      </c>
    </row>
    <row r="20" spans="2:7" x14ac:dyDescent="0.2">
      <c r="B20" s="4" t="s">
        <v>12</v>
      </c>
      <c r="C20" s="5">
        <v>6.4999999999999997E-3</v>
      </c>
      <c r="F20" s="4" t="s">
        <v>26</v>
      </c>
      <c r="G20" s="10">
        <f>2*(C23+C24+C25*C29+C26*C28+C27)</f>
        <v>682400</v>
      </c>
    </row>
    <row r="21" spans="2:7" x14ac:dyDescent="0.2">
      <c r="B21" s="4" t="s">
        <v>14</v>
      </c>
      <c r="C21" s="5">
        <v>0.2</v>
      </c>
      <c r="F21" s="6" t="s">
        <v>27</v>
      </c>
      <c r="G21" s="13">
        <f>(G19-G20)/G20</f>
        <v>0.12539116718933524</v>
      </c>
    </row>
    <row r="22" spans="2:7" ht="30" customHeight="1" x14ac:dyDescent="0.2">
      <c r="B22" s="15" t="s">
        <v>33</v>
      </c>
      <c r="C22" s="5">
        <v>0.03</v>
      </c>
    </row>
    <row r="23" spans="2:7" x14ac:dyDescent="0.2">
      <c r="B23" s="4" t="s">
        <v>16</v>
      </c>
      <c r="C23" s="10">
        <v>5000</v>
      </c>
    </row>
    <row r="24" spans="2:7" x14ac:dyDescent="0.2">
      <c r="B24" s="4" t="s">
        <v>17</v>
      </c>
      <c r="C24" s="10">
        <v>3200</v>
      </c>
    </row>
    <row r="25" spans="2:7" x14ac:dyDescent="0.2">
      <c r="B25" s="4" t="s">
        <v>18</v>
      </c>
      <c r="C25" s="10">
        <v>112000</v>
      </c>
    </row>
    <row r="26" spans="2:7" x14ac:dyDescent="0.2">
      <c r="B26" s="4" t="s">
        <v>19</v>
      </c>
      <c r="C26" s="10">
        <v>110000</v>
      </c>
    </row>
    <row r="27" spans="2:7" x14ac:dyDescent="0.2">
      <c r="B27" s="4" t="s">
        <v>20</v>
      </c>
      <c r="C27" s="10">
        <v>1000</v>
      </c>
    </row>
    <row r="28" spans="2:7" x14ac:dyDescent="0.2">
      <c r="B28" s="4" t="s">
        <v>21</v>
      </c>
      <c r="C28" s="5">
        <v>2</v>
      </c>
    </row>
    <row r="29" spans="2:7" x14ac:dyDescent="0.2">
      <c r="B29" s="6" t="s">
        <v>22</v>
      </c>
      <c r="C29" s="8">
        <v>1</v>
      </c>
    </row>
  </sheetData>
  <mergeCells count="7">
    <mergeCell ref="F13:H13"/>
    <mergeCell ref="F8:H8"/>
    <mergeCell ref="F3:H3"/>
    <mergeCell ref="F18:G18"/>
    <mergeCell ref="B3:C3"/>
    <mergeCell ref="B14:C14"/>
    <mergeCell ref="B18:C18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 Pas</dc:creator>
  <cp:lastModifiedBy>Xie, Grace</cp:lastModifiedBy>
  <dcterms:created xsi:type="dcterms:W3CDTF">2022-12-03T23:20:48Z</dcterms:created>
  <dcterms:modified xsi:type="dcterms:W3CDTF">2023-12-08T06:00:16Z</dcterms:modified>
</cp:coreProperties>
</file>