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yhound Trainers" sheetId="1" r:id="rId4"/>
    <sheet state="visible" name="Organisations" sheetId="2" r:id="rId5"/>
    <sheet state="visible" name="Monmore Green trainers" sheetId="3" r:id="rId6"/>
  </sheets>
  <definedNames/>
  <calcPr/>
</workbook>
</file>

<file path=xl/sharedStrings.xml><?xml version="1.0" encoding="utf-8"?>
<sst xmlns="http://schemas.openxmlformats.org/spreadsheetml/2006/main" count="168" uniqueCount="112">
  <si>
    <t>Contact Name</t>
  </si>
  <si>
    <t>Number</t>
  </si>
  <si>
    <t>Secondary number</t>
  </si>
  <si>
    <t>Email</t>
  </si>
  <si>
    <t>Address</t>
  </si>
  <si>
    <t>About</t>
  </si>
  <si>
    <t>Seamus Cahill</t>
  </si>
  <si>
    <t>0195 957 6777</t>
  </si>
  <si>
    <t>One of the leading greyhound racers</t>
  </si>
  <si>
    <t>Mark Wallis</t>
  </si>
  <si>
    <t>01842 860579</t>
  </si>
  <si>
    <t>07721 778297</t>
  </si>
  <si>
    <t>feedback@markwallisgreyhounds.co.uk</t>
  </si>
  <si>
    <t>Mildenhall</t>
  </si>
  <si>
    <t>John Mullins</t>
  </si>
  <si>
    <t>01473 311069</t>
  </si>
  <si>
    <t>07854 057715</t>
  </si>
  <si>
    <t>mullinsdebs@aol.com</t>
  </si>
  <si>
    <t>Ipswich, Suffolk</t>
  </si>
  <si>
    <t>Angela Harrison</t>
  </si>
  <si>
    <t>07717740391</t>
  </si>
  <si>
    <t>info@alnwickgreyhounds.co.uk</t>
  </si>
  <si>
    <t>Alnwick</t>
  </si>
  <si>
    <t>Lee Field</t>
  </si>
  <si>
    <t>07804 467154</t>
  </si>
  <si>
    <t>Monmore Green</t>
  </si>
  <si>
    <t>Joe McKenna</t>
  </si>
  <si>
    <t>07746612051</t>
  </si>
  <si>
    <t>GBGB</t>
  </si>
  <si>
    <t>020 7822 0900</t>
  </si>
  <si>
    <t>press@gbgb.org.uk</t>
  </si>
  <si>
    <t>Greyhound Board of Great Britain</t>
  </si>
  <si>
    <t>Organisation</t>
  </si>
  <si>
    <t>Location</t>
  </si>
  <si>
    <t>https://www.monmoredogs.co.uk/racing-information/trainers-information/</t>
  </si>
  <si>
    <t>Description</t>
  </si>
  <si>
    <t>London</t>
  </si>
  <si>
    <t>Jack Bowen</t>
  </si>
  <si>
    <t>Coventry Greyhound Trust</t>
  </si>
  <si>
    <t>01676540302</t>
  </si>
  <si>
    <t>coventry@greyhoundtrust.org.uk</t>
  </si>
  <si>
    <t>Coventry</t>
  </si>
  <si>
    <t>Greyhound Trust</t>
  </si>
  <si>
    <t>Contact status</t>
  </si>
  <si>
    <t>Dudley Greyhound Trust</t>
  </si>
  <si>
    <t>07594474272</t>
  </si>
  <si>
    <t>dudley@greyhoundtrust.org.uk</t>
  </si>
  <si>
    <t>Dudley</t>
  </si>
  <si>
    <t>bowenjack39@gmail.com</t>
  </si>
  <si>
    <t>Wolverhampton</t>
  </si>
  <si>
    <t>Worker at Monmore Green racecourse</t>
  </si>
  <si>
    <t>Hall Green</t>
  </si>
  <si>
    <t>01214264810</t>
  </si>
  <si>
    <t>hallgreen@greyhoundtrust.org.uk</t>
  </si>
  <si>
    <t>Wolverhampton Greyhound Trust</t>
  </si>
  <si>
    <t>01902291080</t>
  </si>
  <si>
    <t>wolverhampton@greyhoundtrust.org.uk</t>
  </si>
  <si>
    <t>Mel Baker</t>
  </si>
  <si>
    <t>07957 623386</t>
  </si>
  <si>
    <t>Greyhound trainer at Monmore Green</t>
  </si>
  <si>
    <t>Kim Billingham</t>
  </si>
  <si>
    <t>07977 964783</t>
  </si>
  <si>
    <t>Stuart Buckland</t>
  </si>
  <si>
    <t>07779 308972</t>
  </si>
  <si>
    <t>www.watfordgapkennels.co.uk</t>
  </si>
  <si>
    <t>Pat Curtin</t>
  </si>
  <si>
    <t>07795 097574</t>
  </si>
  <si>
    <t>www.lilypadracing.co.uk</t>
  </si>
  <si>
    <t>League Against Cruel Sports</t>
  </si>
  <si>
    <t>Patrica Cowdrill</t>
  </si>
  <si>
    <t>01483 524 250</t>
  </si>
  <si>
    <t>07958 684437</t>
  </si>
  <si>
    <t>pressoffice@league.org.uk</t>
  </si>
  <si>
    <t>www.elderberry-racing.co.uk</t>
  </si>
  <si>
    <t>Arran Dunn</t>
  </si>
  <si>
    <t>Charity against the cruelty of animals within sports</t>
  </si>
  <si>
    <t>07535 885059</t>
  </si>
  <si>
    <t>Chris Fereday</t>
  </si>
  <si>
    <t>07712 124372</t>
  </si>
  <si>
    <t>Kevin Hutton</t>
  </si>
  <si>
    <t>07969 021565</t>
  </si>
  <si>
    <t>www.kevinhuttonracing.com</t>
  </si>
  <si>
    <t>Alan Jenkins</t>
  </si>
  <si>
    <t>07751 326196</t>
  </si>
  <si>
    <t>Chris Jones</t>
  </si>
  <si>
    <t>07973 423135</t>
  </si>
  <si>
    <t>Craig Marston</t>
  </si>
  <si>
    <t>07594 474272</t>
  </si>
  <si>
    <t>Ben McBride</t>
  </si>
  <si>
    <t>07840 410558</t>
  </si>
  <si>
    <t>Greyt Exploitations</t>
  </si>
  <si>
    <t>07958 729798</t>
  </si>
  <si>
    <t>Jane Meek</t>
  </si>
  <si>
    <t>info@greytexploitations.com</t>
  </si>
  <si>
    <t>07979 366681</t>
  </si>
  <si>
    <t>Organisation exposing cruelty in greyhound racing</t>
  </si>
  <si>
    <t>Emma Richards</t>
  </si>
  <si>
    <t>Birmingham Against Greyhound Racing</t>
  </si>
  <si>
    <t>07523 124325</t>
  </si>
  <si>
    <t>N/A</t>
  </si>
  <si>
    <t>Paul Sallis</t>
  </si>
  <si>
    <t>07876 505561</t>
  </si>
  <si>
    <t>https://www.facebook.com/pg/Birmingham-Against-Greyhound-Racing-1084647118216166/about/?ref=page_internal</t>
  </si>
  <si>
    <t>www.paulsallisracing.com</t>
  </si>
  <si>
    <t>Paul Slater</t>
  </si>
  <si>
    <t>07780 119054</t>
  </si>
  <si>
    <t>Brian Thompson</t>
  </si>
  <si>
    <t>07788 943969</t>
  </si>
  <si>
    <t>Paul White</t>
  </si>
  <si>
    <t>07836 655852</t>
  </si>
  <si>
    <t>Birmingham</t>
  </si>
  <si>
    <t>Group protesting against greyhound racing in Birmingham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</si>
</sst>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</font>
    <font>
      <b/>
      <name val="Arial"/>
    </font>
    <font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0" fontId="2" numFmtId="0" xfId="0" applyAlignment="1" applyBorder="1" applyFont="1">
      <alignment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g/Birmingham-Against-Greyhound-Racing-1084647118216166/about/?ref=page_interna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nmoredogs.co.uk/racing-information/trainers-information/" TargetMode="External"/><Relationship Id="rId2" Type="http://schemas.openxmlformats.org/officeDocument/2006/relationships/hyperlink" Target="http://www.watfordgapkennels.co.uk" TargetMode="External"/><Relationship Id="rId3" Type="http://schemas.openxmlformats.org/officeDocument/2006/relationships/hyperlink" Target="http://www.lilypadracing.co.uk" TargetMode="External"/><Relationship Id="rId4" Type="http://schemas.openxmlformats.org/officeDocument/2006/relationships/hyperlink" Target="http://www.elderberry-racing.co.uk" TargetMode="External"/><Relationship Id="rId5" Type="http://schemas.openxmlformats.org/officeDocument/2006/relationships/hyperlink" Target="http://www.kevinhuttonracing.com" TargetMode="External"/><Relationship Id="rId6" Type="http://schemas.openxmlformats.org/officeDocument/2006/relationships/hyperlink" Target="http://www.paulsallisracing.com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3" max="3" width="19.86"/>
    <col customWidth="1" min="4" max="4" width="36.0"/>
    <col customWidth="1" min="5" max="5" width="24.0"/>
    <col customWidth="1" min="6" max="6" width="32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4"/>
      <c r="D2" s="4"/>
      <c r="E2" s="4"/>
      <c r="F2" s="6" t="s">
        <v>8</v>
      </c>
    </row>
    <row r="3">
      <c r="A3" s="4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F3" s="6" t="s">
        <v>8</v>
      </c>
    </row>
    <row r="4">
      <c r="A4" s="4" t="s">
        <v>14</v>
      </c>
      <c r="B4" s="5" t="s">
        <v>15</v>
      </c>
      <c r="C4" s="4" t="s">
        <v>16</v>
      </c>
      <c r="D4" s="4" t="s">
        <v>17</v>
      </c>
      <c r="E4" s="4" t="s">
        <v>18</v>
      </c>
      <c r="F4" s="6" t="s">
        <v>8</v>
      </c>
    </row>
    <row r="5">
      <c r="A5" s="4" t="s">
        <v>19</v>
      </c>
      <c r="B5" s="5" t="s">
        <v>20</v>
      </c>
      <c r="C5" s="4"/>
      <c r="D5" s="4" t="s">
        <v>21</v>
      </c>
      <c r="E5" s="4" t="s">
        <v>22</v>
      </c>
      <c r="F5" s="6" t="s">
        <v>8</v>
      </c>
    </row>
    <row r="6">
      <c r="A6" s="4" t="s">
        <v>23</v>
      </c>
      <c r="B6" s="5" t="s">
        <v>24</v>
      </c>
      <c r="C6" s="4"/>
      <c r="D6" s="4"/>
      <c r="E6" s="4" t="s">
        <v>25</v>
      </c>
      <c r="F6" s="4"/>
    </row>
    <row r="7">
      <c r="A7" s="4" t="s">
        <v>26</v>
      </c>
      <c r="B7" s="5" t="s">
        <v>27</v>
      </c>
      <c r="C7" s="4"/>
      <c r="D7" s="4"/>
      <c r="E7" s="4" t="s">
        <v>25</v>
      </c>
      <c r="F7" s="4"/>
    </row>
    <row r="8">
      <c r="A8" s="7" t="s">
        <v>28</v>
      </c>
      <c r="B8" s="8" t="s">
        <v>29</v>
      </c>
      <c r="C8" s="4"/>
      <c r="D8" s="7" t="s">
        <v>30</v>
      </c>
      <c r="E8" s="4"/>
      <c r="F8" s="9" t="s">
        <v>31</v>
      </c>
    </row>
    <row r="9">
      <c r="A9" s="16" t="s">
        <v>37</v>
      </c>
      <c r="B9" s="18"/>
      <c r="D9" s="16" t="s">
        <v>48</v>
      </c>
      <c r="E9" s="16" t="s">
        <v>49</v>
      </c>
      <c r="F9" s="16" t="s">
        <v>50</v>
      </c>
    </row>
    <row r="10">
      <c r="A10" s="16" t="s">
        <v>38</v>
      </c>
      <c r="B10" s="19" t="s">
        <v>39</v>
      </c>
      <c r="D10" s="16" t="s">
        <v>40</v>
      </c>
      <c r="E10" s="16" t="s">
        <v>41</v>
      </c>
    </row>
    <row r="11">
      <c r="A11" s="16" t="s">
        <v>44</v>
      </c>
      <c r="B11" s="19" t="s">
        <v>45</v>
      </c>
      <c r="D11" s="16" t="s">
        <v>46</v>
      </c>
      <c r="E11" s="16" t="s">
        <v>47</v>
      </c>
    </row>
    <row r="12">
      <c r="A12" s="16" t="s">
        <v>51</v>
      </c>
      <c r="B12" s="19" t="s">
        <v>52</v>
      </c>
      <c r="D12" s="16" t="s">
        <v>53</v>
      </c>
      <c r="E12" s="16" t="s">
        <v>51</v>
      </c>
    </row>
    <row r="13">
      <c r="A13" s="16" t="s">
        <v>54</v>
      </c>
      <c r="B13" s="19" t="s">
        <v>55</v>
      </c>
      <c r="D13" s="16" t="s">
        <v>56</v>
      </c>
      <c r="E13" s="16" t="s">
        <v>49</v>
      </c>
    </row>
    <row r="14">
      <c r="A14" s="20" t="s">
        <v>57</v>
      </c>
      <c r="B14" s="18" t="s">
        <v>58</v>
      </c>
      <c r="C14" s="20"/>
      <c r="F14" s="16" t="s">
        <v>59</v>
      </c>
    </row>
    <row r="15">
      <c r="A15" s="20" t="s">
        <v>60</v>
      </c>
      <c r="B15" s="18" t="s">
        <v>61</v>
      </c>
      <c r="C15" s="20"/>
      <c r="F15" s="16" t="s">
        <v>59</v>
      </c>
    </row>
    <row r="16">
      <c r="A16" s="20" t="s">
        <v>62</v>
      </c>
      <c r="B16" s="18" t="s">
        <v>63</v>
      </c>
      <c r="D16" s="20" t="s">
        <v>64</v>
      </c>
      <c r="F16" s="16" t="s">
        <v>59</v>
      </c>
    </row>
    <row r="17">
      <c r="A17" s="20" t="s">
        <v>65</v>
      </c>
      <c r="B17" s="18" t="s">
        <v>66</v>
      </c>
      <c r="D17" s="20" t="s">
        <v>67</v>
      </c>
      <c r="F17" s="16" t="s">
        <v>59</v>
      </c>
    </row>
    <row r="18">
      <c r="A18" s="20" t="s">
        <v>69</v>
      </c>
      <c r="B18" s="18" t="s">
        <v>71</v>
      </c>
      <c r="D18" s="20" t="s">
        <v>73</v>
      </c>
      <c r="F18" s="16" t="s">
        <v>59</v>
      </c>
    </row>
    <row r="19">
      <c r="A19" s="20" t="s">
        <v>74</v>
      </c>
      <c r="B19" s="18" t="s">
        <v>76</v>
      </c>
      <c r="D19" s="20"/>
      <c r="F19" s="16" t="s">
        <v>59</v>
      </c>
    </row>
    <row r="20">
      <c r="A20" s="20" t="s">
        <v>77</v>
      </c>
      <c r="B20" s="18" t="s">
        <v>78</v>
      </c>
      <c r="D20" s="20"/>
      <c r="F20" s="16" t="s">
        <v>59</v>
      </c>
    </row>
    <row r="21">
      <c r="A21" s="20" t="s">
        <v>23</v>
      </c>
      <c r="B21" s="18" t="s">
        <v>24</v>
      </c>
      <c r="D21" s="20"/>
      <c r="F21" s="16" t="s">
        <v>59</v>
      </c>
    </row>
    <row r="22">
      <c r="A22" s="20" t="s">
        <v>79</v>
      </c>
      <c r="B22" s="18" t="s">
        <v>80</v>
      </c>
      <c r="D22" s="20" t="s">
        <v>81</v>
      </c>
      <c r="F22" s="16" t="s">
        <v>59</v>
      </c>
    </row>
    <row r="23">
      <c r="A23" s="20" t="s">
        <v>82</v>
      </c>
      <c r="B23" s="18" t="s">
        <v>83</v>
      </c>
      <c r="D23" s="20"/>
      <c r="F23" s="16" t="s">
        <v>59</v>
      </c>
    </row>
    <row r="24">
      <c r="A24" s="20" t="s">
        <v>84</v>
      </c>
      <c r="B24" s="18" t="s">
        <v>85</v>
      </c>
      <c r="D24" s="20"/>
      <c r="F24" s="16" t="s">
        <v>59</v>
      </c>
    </row>
    <row r="25">
      <c r="A25" s="20" t="s">
        <v>86</v>
      </c>
      <c r="B25" s="18" t="s">
        <v>87</v>
      </c>
      <c r="D25" s="20"/>
      <c r="F25" s="16" t="s">
        <v>59</v>
      </c>
    </row>
    <row r="26">
      <c r="A26" s="20" t="s">
        <v>88</v>
      </c>
      <c r="B26" s="18" t="s">
        <v>89</v>
      </c>
      <c r="D26" s="20"/>
      <c r="F26" s="16" t="s">
        <v>59</v>
      </c>
    </row>
    <row r="27">
      <c r="A27" s="20" t="s">
        <v>92</v>
      </c>
      <c r="B27" s="18" t="s">
        <v>94</v>
      </c>
      <c r="D27" s="20"/>
      <c r="F27" s="16" t="s">
        <v>59</v>
      </c>
    </row>
    <row r="28">
      <c r="A28" s="20" t="s">
        <v>96</v>
      </c>
      <c r="B28" s="18" t="s">
        <v>98</v>
      </c>
      <c r="D28" s="20"/>
      <c r="F28" s="16" t="s">
        <v>59</v>
      </c>
    </row>
    <row r="29">
      <c r="A29" s="20" t="s">
        <v>100</v>
      </c>
      <c r="B29" s="18" t="s">
        <v>101</v>
      </c>
      <c r="D29" s="20" t="s">
        <v>103</v>
      </c>
      <c r="F29" s="16" t="s">
        <v>59</v>
      </c>
    </row>
    <row r="30">
      <c r="A30" s="20" t="s">
        <v>104</v>
      </c>
      <c r="B30" s="18" t="s">
        <v>105</v>
      </c>
      <c r="C30" s="20"/>
      <c r="F30" s="16" t="s">
        <v>59</v>
      </c>
    </row>
    <row r="31">
      <c r="A31" s="20" t="s">
        <v>106</v>
      </c>
      <c r="B31" s="18" t="s">
        <v>107</v>
      </c>
      <c r="C31" s="20"/>
      <c r="F31" s="16" t="s">
        <v>59</v>
      </c>
    </row>
    <row r="32">
      <c r="A32" s="20" t="s">
        <v>108</v>
      </c>
      <c r="B32" s="18" t="s">
        <v>109</v>
      </c>
      <c r="C32" s="20"/>
      <c r="F32" s="16" t="s">
        <v>59</v>
      </c>
    </row>
    <row r="33">
      <c r="A33" s="16" t="s">
        <v>68</v>
      </c>
      <c r="B33" s="19" t="s">
        <v>70</v>
      </c>
      <c r="D33" s="16" t="s">
        <v>72</v>
      </c>
      <c r="F33" s="16" t="s">
        <v>75</v>
      </c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0" t="s">
        <v>32</v>
      </c>
      <c r="B1" s="10" t="s">
        <v>1</v>
      </c>
      <c r="C1" s="10" t="s">
        <v>3</v>
      </c>
      <c r="D1" s="10" t="s">
        <v>33</v>
      </c>
      <c r="E1" s="10" t="s">
        <v>35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 t="s">
        <v>28</v>
      </c>
      <c r="B2" s="13" t="s">
        <v>29</v>
      </c>
      <c r="C2" s="12" t="s">
        <v>30</v>
      </c>
      <c r="D2" s="14" t="s">
        <v>36</v>
      </c>
      <c r="E2" s="15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2" t="s">
        <v>38</v>
      </c>
      <c r="B3" s="13" t="s">
        <v>39</v>
      </c>
      <c r="C3" s="12" t="s">
        <v>40</v>
      </c>
      <c r="D3" s="12" t="s">
        <v>41</v>
      </c>
      <c r="E3" s="14" t="s">
        <v>42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2" t="s">
        <v>44</v>
      </c>
      <c r="B4" s="13" t="s">
        <v>45</v>
      </c>
      <c r="C4" s="12" t="s">
        <v>46</v>
      </c>
      <c r="D4" s="12" t="s">
        <v>47</v>
      </c>
      <c r="E4" s="14" t="s">
        <v>42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2" t="s">
        <v>51</v>
      </c>
      <c r="B5" s="13" t="s">
        <v>52</v>
      </c>
      <c r="C5" s="12" t="s">
        <v>53</v>
      </c>
      <c r="D5" s="12" t="s">
        <v>51</v>
      </c>
      <c r="E5" s="14" t="s">
        <v>42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2" t="s">
        <v>54</v>
      </c>
      <c r="B6" s="13" t="s">
        <v>55</v>
      </c>
      <c r="C6" s="12" t="s">
        <v>56</v>
      </c>
      <c r="D6" s="12" t="s">
        <v>49</v>
      </c>
      <c r="E6" s="14" t="s">
        <v>42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2" t="s">
        <v>68</v>
      </c>
      <c r="B7" s="5" t="s">
        <v>70</v>
      </c>
      <c r="C7" s="4" t="s">
        <v>72</v>
      </c>
      <c r="D7" s="14" t="s">
        <v>36</v>
      </c>
      <c r="E7" s="21" t="s">
        <v>75</v>
      </c>
    </row>
    <row r="8">
      <c r="A8" s="16" t="s">
        <v>90</v>
      </c>
      <c r="B8" s="16" t="s">
        <v>91</v>
      </c>
      <c r="C8" s="16" t="s">
        <v>93</v>
      </c>
      <c r="E8" s="16" t="s">
        <v>95</v>
      </c>
    </row>
    <row r="9">
      <c r="A9" s="16" t="s">
        <v>97</v>
      </c>
      <c r="B9" s="16" t="s">
        <v>99</v>
      </c>
      <c r="C9" s="17" t="s">
        <v>102</v>
      </c>
      <c r="D9" s="16" t="s">
        <v>110</v>
      </c>
      <c r="E9" s="16" t="s">
        <v>111</v>
      </c>
    </row>
  </sheetData>
  <hyperlinks>
    <hyperlink r:id="rId1" ref="C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</cols>
  <sheetData>
    <row r="1">
      <c r="A1" s="17" t="s">
        <v>34</v>
      </c>
      <c r="D1" s="16" t="s">
        <v>43</v>
      </c>
    </row>
    <row r="2">
      <c r="A2" s="20" t="str">
        <f>IFERROR(__xludf.DUMMYFUNCTION("importHTML(A1,""TABLE"")"),"*Trainer*")</f>
        <v>*Trainer*</v>
      </c>
      <c r="B2" s="20" t="str">
        <f>IFERROR(__xludf.DUMMYFUNCTION("""COMPUTED_VALUE"""),"*Contact Number*")</f>
        <v>*Contact Number*</v>
      </c>
      <c r="C2" s="20" t="str">
        <f>IFERROR(__xludf.DUMMYFUNCTION("""COMPUTED_VALUE"""),"*Web Address*")</f>
        <v>*Web Address*</v>
      </c>
    </row>
    <row r="3">
      <c r="A3" s="20" t="str">
        <f>IFERROR(__xludf.DUMMYFUNCTION("""COMPUTED_VALUE"""),"")</f>
        <v/>
      </c>
      <c r="B3" s="20" t="str">
        <f>IFERROR(__xludf.DUMMYFUNCTION("""COMPUTED_VALUE"""),"")</f>
        <v/>
      </c>
      <c r="C3" s="20" t="str">
        <f>IFERROR(__xludf.DUMMYFUNCTION("""COMPUTED_VALUE"""),"")</f>
        <v/>
      </c>
    </row>
    <row r="4">
      <c r="A4" s="20" t="str">
        <f>IFERROR(__xludf.DUMMYFUNCTION("""COMPUTED_VALUE"""),"Mel Baker")</f>
        <v>Mel Baker</v>
      </c>
      <c r="B4" s="20" t="str">
        <f>IFERROR(__xludf.DUMMYFUNCTION("""COMPUTED_VALUE"""),"07957 623386")</f>
        <v>07957 623386</v>
      </c>
      <c r="C4" s="20" t="str">
        <f>IFERROR(__xludf.DUMMYFUNCTION("""COMPUTED_VALUE"""),"")</f>
        <v/>
      </c>
      <c r="D4" s="20" t="b">
        <v>0</v>
      </c>
    </row>
    <row r="5">
      <c r="A5" s="20" t="str">
        <f>IFERROR(__xludf.DUMMYFUNCTION("""COMPUTED_VALUE"""),"")</f>
        <v/>
      </c>
      <c r="B5" s="20" t="str">
        <f>IFERROR(__xludf.DUMMYFUNCTION("""COMPUTED_VALUE"""),"")</f>
        <v/>
      </c>
      <c r="C5" s="20" t="str">
        <f>IFERROR(__xludf.DUMMYFUNCTION("""COMPUTED_VALUE"""),"")</f>
        <v/>
      </c>
    </row>
    <row r="6">
      <c r="A6" s="20" t="str">
        <f>IFERROR(__xludf.DUMMYFUNCTION("""COMPUTED_VALUE"""),"Kim Billingham")</f>
        <v>Kim Billingham</v>
      </c>
      <c r="B6" s="20" t="str">
        <f>IFERROR(__xludf.DUMMYFUNCTION("""COMPUTED_VALUE"""),"07977 964783")</f>
        <v>07977 964783</v>
      </c>
      <c r="C6" s="20" t="str">
        <f>IFERROR(__xludf.DUMMYFUNCTION("""COMPUTED_VALUE"""),"")</f>
        <v/>
      </c>
      <c r="D6" s="20" t="b">
        <v>0</v>
      </c>
    </row>
    <row r="7">
      <c r="A7" s="20" t="str">
        <f>IFERROR(__xludf.DUMMYFUNCTION("""COMPUTED_VALUE"""),"")</f>
        <v/>
      </c>
      <c r="B7" s="20" t="str">
        <f>IFERROR(__xludf.DUMMYFUNCTION("""COMPUTED_VALUE"""),"")</f>
        <v/>
      </c>
      <c r="C7" s="20" t="str">
        <f>IFERROR(__xludf.DUMMYFUNCTION("""COMPUTED_VALUE"""),"")</f>
        <v/>
      </c>
    </row>
    <row r="8">
      <c r="A8" s="20" t="str">
        <f>IFERROR(__xludf.DUMMYFUNCTION("""COMPUTED_VALUE"""),"Stuart Buckland")</f>
        <v>Stuart Buckland</v>
      </c>
      <c r="B8" s="20" t="str">
        <f>IFERROR(__xludf.DUMMYFUNCTION("""COMPUTED_VALUE"""),"07779 308972")</f>
        <v>07779 308972</v>
      </c>
      <c r="C8" s="22" t="str">
        <f>IFERROR(__xludf.DUMMYFUNCTION("""COMPUTED_VALUE"""),"www.watfordgapkennels.co.uk")</f>
        <v>www.watfordgapkennels.co.uk</v>
      </c>
      <c r="D8" s="16" t="b">
        <v>1</v>
      </c>
    </row>
    <row r="9">
      <c r="A9" s="20" t="str">
        <f>IFERROR(__xludf.DUMMYFUNCTION("""COMPUTED_VALUE"""),"")</f>
        <v/>
      </c>
      <c r="B9" s="20" t="str">
        <f>IFERROR(__xludf.DUMMYFUNCTION("""COMPUTED_VALUE"""),"")</f>
        <v/>
      </c>
      <c r="C9" s="20" t="str">
        <f>IFERROR(__xludf.DUMMYFUNCTION("""COMPUTED_VALUE"""),"")</f>
        <v/>
      </c>
    </row>
    <row r="10">
      <c r="A10" s="20" t="str">
        <f>IFERROR(__xludf.DUMMYFUNCTION("""COMPUTED_VALUE"""),"Pat Curtin")</f>
        <v>Pat Curtin</v>
      </c>
      <c r="B10" s="20" t="str">
        <f>IFERROR(__xludf.DUMMYFUNCTION("""COMPUTED_VALUE"""),"07795 097574")</f>
        <v>07795 097574</v>
      </c>
      <c r="C10" s="22" t="str">
        <f>IFERROR(__xludf.DUMMYFUNCTION("""COMPUTED_VALUE"""),"www.lilypadracing.co.uk")</f>
        <v>www.lilypadracing.co.uk</v>
      </c>
      <c r="D10" s="16" t="b">
        <v>1</v>
      </c>
    </row>
    <row r="11">
      <c r="A11" s="20" t="str">
        <f>IFERROR(__xludf.DUMMYFUNCTION("""COMPUTED_VALUE"""),"")</f>
        <v/>
      </c>
      <c r="B11" s="20" t="str">
        <f>IFERROR(__xludf.DUMMYFUNCTION("""COMPUTED_VALUE"""),"")</f>
        <v/>
      </c>
      <c r="C11" s="20" t="str">
        <f>IFERROR(__xludf.DUMMYFUNCTION("""COMPUTED_VALUE"""),"")</f>
        <v/>
      </c>
    </row>
    <row r="12">
      <c r="A12" s="20" t="str">
        <f>IFERROR(__xludf.DUMMYFUNCTION("""COMPUTED_VALUE"""),"Patrica Cowdrill")</f>
        <v>Patrica Cowdrill</v>
      </c>
      <c r="B12" s="20" t="str">
        <f>IFERROR(__xludf.DUMMYFUNCTION("""COMPUTED_VALUE"""),"07958 684437")</f>
        <v>07958 684437</v>
      </c>
      <c r="C12" s="22" t="str">
        <f>IFERROR(__xludf.DUMMYFUNCTION("""COMPUTED_VALUE"""),"www.elderberry-racing.co.uk")</f>
        <v>www.elderberry-racing.co.uk</v>
      </c>
      <c r="D12" s="16" t="b">
        <v>0</v>
      </c>
    </row>
    <row r="13">
      <c r="A13" s="20" t="str">
        <f>IFERROR(__xludf.DUMMYFUNCTION("""COMPUTED_VALUE"""),"")</f>
        <v/>
      </c>
      <c r="B13" s="20" t="str">
        <f>IFERROR(__xludf.DUMMYFUNCTION("""COMPUTED_VALUE"""),"")</f>
        <v/>
      </c>
      <c r="C13" s="20" t="str">
        <f>IFERROR(__xludf.DUMMYFUNCTION("""COMPUTED_VALUE"""),"")</f>
        <v/>
      </c>
    </row>
    <row r="14">
      <c r="A14" s="20" t="str">
        <f>IFERROR(__xludf.DUMMYFUNCTION("""COMPUTED_VALUE"""),"Arran Dunn")</f>
        <v>Arran Dunn</v>
      </c>
      <c r="B14" s="20" t="str">
        <f>IFERROR(__xludf.DUMMYFUNCTION("""COMPUTED_VALUE"""),"07535 885059")</f>
        <v>07535 885059</v>
      </c>
      <c r="C14" s="20" t="str">
        <f>IFERROR(__xludf.DUMMYFUNCTION("""COMPUTED_VALUE"""),"")</f>
        <v/>
      </c>
      <c r="D14" s="20" t="b">
        <v>0</v>
      </c>
    </row>
    <row r="15">
      <c r="A15" s="20" t="str">
        <f>IFERROR(__xludf.DUMMYFUNCTION("""COMPUTED_VALUE"""),"")</f>
        <v/>
      </c>
      <c r="B15" s="20" t="str">
        <f>IFERROR(__xludf.DUMMYFUNCTION("""COMPUTED_VALUE"""),"")</f>
        <v/>
      </c>
      <c r="C15" s="20" t="str">
        <f>IFERROR(__xludf.DUMMYFUNCTION("""COMPUTED_VALUE"""),"")</f>
        <v/>
      </c>
    </row>
    <row r="16">
      <c r="A16" s="20" t="str">
        <f>IFERROR(__xludf.DUMMYFUNCTION("""COMPUTED_VALUE"""),"Chris Fereday")</f>
        <v>Chris Fereday</v>
      </c>
      <c r="B16" s="20" t="str">
        <f>IFERROR(__xludf.DUMMYFUNCTION("""COMPUTED_VALUE"""),"07712 124372")</f>
        <v>07712 124372</v>
      </c>
      <c r="C16" s="20" t="str">
        <f>IFERROR(__xludf.DUMMYFUNCTION("""COMPUTED_VALUE"""),"")</f>
        <v/>
      </c>
      <c r="D16" s="16" t="b">
        <v>1</v>
      </c>
    </row>
    <row r="17">
      <c r="A17" s="20" t="str">
        <f>IFERROR(__xludf.DUMMYFUNCTION("""COMPUTED_VALUE"""),"")</f>
        <v/>
      </c>
      <c r="B17" s="20" t="str">
        <f>IFERROR(__xludf.DUMMYFUNCTION("""COMPUTED_VALUE"""),"")</f>
        <v/>
      </c>
      <c r="C17" s="20" t="str">
        <f>IFERROR(__xludf.DUMMYFUNCTION("""COMPUTED_VALUE"""),"")</f>
        <v/>
      </c>
    </row>
    <row r="18">
      <c r="A18" s="20" t="str">
        <f>IFERROR(__xludf.DUMMYFUNCTION("""COMPUTED_VALUE"""),"Lee Field")</f>
        <v>Lee Field</v>
      </c>
      <c r="B18" s="20" t="str">
        <f>IFERROR(__xludf.DUMMYFUNCTION("""COMPUTED_VALUE"""),"07804 467154")</f>
        <v>07804 467154</v>
      </c>
      <c r="C18" s="20" t="str">
        <f>IFERROR(__xludf.DUMMYFUNCTION("""COMPUTED_VALUE"""),"")</f>
        <v/>
      </c>
      <c r="D18" s="20" t="b">
        <v>0</v>
      </c>
    </row>
    <row r="19">
      <c r="A19" s="20" t="str">
        <f>IFERROR(__xludf.DUMMYFUNCTION("""COMPUTED_VALUE"""),"")</f>
        <v/>
      </c>
      <c r="B19" s="20" t="str">
        <f>IFERROR(__xludf.DUMMYFUNCTION("""COMPUTED_VALUE"""),"")</f>
        <v/>
      </c>
      <c r="C19" s="20" t="str">
        <f>IFERROR(__xludf.DUMMYFUNCTION("""COMPUTED_VALUE"""),"")</f>
        <v/>
      </c>
    </row>
    <row r="20">
      <c r="A20" s="20" t="str">
        <f>IFERROR(__xludf.DUMMYFUNCTION("""COMPUTED_VALUE"""),"Kevin Hutton")</f>
        <v>Kevin Hutton</v>
      </c>
      <c r="B20" s="20" t="str">
        <f>IFERROR(__xludf.DUMMYFUNCTION("""COMPUTED_VALUE"""),"07969 021565")</f>
        <v>07969 021565</v>
      </c>
      <c r="C20" s="22" t="str">
        <f>IFERROR(__xludf.DUMMYFUNCTION("""COMPUTED_VALUE"""),"www.kevinhuttonracing.com")</f>
        <v>www.kevinhuttonracing.com</v>
      </c>
      <c r="D20" s="20" t="b">
        <v>0</v>
      </c>
    </row>
    <row r="21">
      <c r="A21" s="20" t="str">
        <f>IFERROR(__xludf.DUMMYFUNCTION("""COMPUTED_VALUE"""),"")</f>
        <v/>
      </c>
      <c r="B21" s="20" t="str">
        <f>IFERROR(__xludf.DUMMYFUNCTION("""COMPUTED_VALUE"""),"")</f>
        <v/>
      </c>
      <c r="C21" s="20" t="str">
        <f>IFERROR(__xludf.DUMMYFUNCTION("""COMPUTED_VALUE"""),"")</f>
        <v/>
      </c>
    </row>
    <row r="22">
      <c r="A22" s="20" t="str">
        <f>IFERROR(__xludf.DUMMYFUNCTION("""COMPUTED_VALUE"""),"Alan Jenkins")</f>
        <v>Alan Jenkins</v>
      </c>
      <c r="B22" s="20" t="str">
        <f>IFERROR(__xludf.DUMMYFUNCTION("""COMPUTED_VALUE"""),"07751 326196")</f>
        <v>07751 326196</v>
      </c>
      <c r="C22" s="20" t="str">
        <f>IFERROR(__xludf.DUMMYFUNCTION("""COMPUTED_VALUE"""),"")</f>
        <v/>
      </c>
      <c r="D22" s="16" t="b">
        <v>1</v>
      </c>
    </row>
    <row r="23">
      <c r="A23" s="20" t="str">
        <f>IFERROR(__xludf.DUMMYFUNCTION("""COMPUTED_VALUE"""),"")</f>
        <v/>
      </c>
      <c r="B23" s="20" t="str">
        <f>IFERROR(__xludf.DUMMYFUNCTION("""COMPUTED_VALUE"""),"")</f>
        <v/>
      </c>
      <c r="C23" s="20" t="str">
        <f>IFERROR(__xludf.DUMMYFUNCTION("""COMPUTED_VALUE"""),"")</f>
        <v/>
      </c>
    </row>
    <row r="24">
      <c r="A24" s="20" t="str">
        <f>IFERROR(__xludf.DUMMYFUNCTION("""COMPUTED_VALUE"""),"Chris Jones")</f>
        <v>Chris Jones</v>
      </c>
      <c r="B24" s="20" t="str">
        <f>IFERROR(__xludf.DUMMYFUNCTION("""COMPUTED_VALUE"""),"07973 423135")</f>
        <v>07973 423135</v>
      </c>
      <c r="C24" s="20" t="str">
        <f>IFERROR(__xludf.DUMMYFUNCTION("""COMPUTED_VALUE"""),"")</f>
        <v/>
      </c>
      <c r="D24" s="20" t="b">
        <v>0</v>
      </c>
    </row>
    <row r="25">
      <c r="A25" s="20" t="str">
        <f>IFERROR(__xludf.DUMMYFUNCTION("""COMPUTED_VALUE"""),"")</f>
        <v/>
      </c>
      <c r="B25" s="20" t="str">
        <f>IFERROR(__xludf.DUMMYFUNCTION("""COMPUTED_VALUE"""),"")</f>
        <v/>
      </c>
      <c r="C25" s="20" t="str">
        <f>IFERROR(__xludf.DUMMYFUNCTION("""COMPUTED_VALUE"""),"")</f>
        <v/>
      </c>
    </row>
    <row r="26">
      <c r="A26" s="20" t="str">
        <f>IFERROR(__xludf.DUMMYFUNCTION("""COMPUTED_VALUE"""),"Craig Marston")</f>
        <v>Craig Marston</v>
      </c>
      <c r="B26" s="20" t="str">
        <f>IFERROR(__xludf.DUMMYFUNCTION("""COMPUTED_VALUE"""),"07594 474272")</f>
        <v>07594 474272</v>
      </c>
      <c r="C26" s="20" t="str">
        <f>IFERROR(__xludf.DUMMYFUNCTION("""COMPUTED_VALUE"""),"")</f>
        <v/>
      </c>
      <c r="D26" s="20" t="b">
        <v>0</v>
      </c>
    </row>
    <row r="27">
      <c r="A27" s="20" t="str">
        <f>IFERROR(__xludf.DUMMYFUNCTION("""COMPUTED_VALUE"""),"")</f>
        <v/>
      </c>
      <c r="B27" s="20" t="str">
        <f>IFERROR(__xludf.DUMMYFUNCTION("""COMPUTED_VALUE"""),"")</f>
        <v/>
      </c>
      <c r="C27" s="20" t="str">
        <f>IFERROR(__xludf.DUMMYFUNCTION("""COMPUTED_VALUE"""),"")</f>
        <v/>
      </c>
    </row>
    <row r="28">
      <c r="A28" s="20" t="str">
        <f>IFERROR(__xludf.DUMMYFUNCTION("""COMPUTED_VALUE"""),"Ben McBride")</f>
        <v>Ben McBride</v>
      </c>
      <c r="B28" s="20" t="str">
        <f>IFERROR(__xludf.DUMMYFUNCTION("""COMPUTED_VALUE"""),"07840 410558")</f>
        <v>07840 410558</v>
      </c>
      <c r="C28" s="20" t="str">
        <f>IFERROR(__xludf.DUMMYFUNCTION("""COMPUTED_VALUE"""),"")</f>
        <v/>
      </c>
      <c r="D28" s="20" t="b">
        <v>0</v>
      </c>
    </row>
    <row r="29">
      <c r="A29" s="20" t="str">
        <f>IFERROR(__xludf.DUMMYFUNCTION("""COMPUTED_VALUE"""),"")</f>
        <v/>
      </c>
      <c r="B29" s="20" t="str">
        <f>IFERROR(__xludf.DUMMYFUNCTION("""COMPUTED_VALUE"""),"")</f>
        <v/>
      </c>
      <c r="C29" s="20" t="str">
        <f>IFERROR(__xludf.DUMMYFUNCTION("""COMPUTED_VALUE"""),"")</f>
        <v/>
      </c>
    </row>
    <row r="30">
      <c r="A30" s="20" t="str">
        <f>IFERROR(__xludf.DUMMYFUNCTION("""COMPUTED_VALUE"""),"Jane Meek")</f>
        <v>Jane Meek</v>
      </c>
      <c r="B30" s="20" t="str">
        <f>IFERROR(__xludf.DUMMYFUNCTION("""COMPUTED_VALUE"""),"07979 366681")</f>
        <v>07979 366681</v>
      </c>
      <c r="C30" s="20" t="str">
        <f>IFERROR(__xludf.DUMMYFUNCTION("""COMPUTED_VALUE"""),"")</f>
        <v/>
      </c>
      <c r="D30" s="16" t="b">
        <v>1</v>
      </c>
    </row>
    <row r="31">
      <c r="A31" s="20" t="str">
        <f>IFERROR(__xludf.DUMMYFUNCTION("""COMPUTED_VALUE"""),"")</f>
        <v/>
      </c>
      <c r="B31" s="20" t="str">
        <f>IFERROR(__xludf.DUMMYFUNCTION("""COMPUTED_VALUE"""),"")</f>
        <v/>
      </c>
      <c r="C31" s="20" t="str">
        <f>IFERROR(__xludf.DUMMYFUNCTION("""COMPUTED_VALUE"""),"")</f>
        <v/>
      </c>
    </row>
    <row r="32">
      <c r="A32" s="20" t="str">
        <f>IFERROR(__xludf.DUMMYFUNCTION("""COMPUTED_VALUE"""),"Emma Richards")</f>
        <v>Emma Richards</v>
      </c>
      <c r="B32" s="20" t="str">
        <f>IFERROR(__xludf.DUMMYFUNCTION("""COMPUTED_VALUE"""),"07523 124325")</f>
        <v>07523 124325</v>
      </c>
      <c r="C32" s="20" t="str">
        <f>IFERROR(__xludf.DUMMYFUNCTION("""COMPUTED_VALUE"""),"")</f>
        <v/>
      </c>
      <c r="D32" s="20" t="b">
        <v>0</v>
      </c>
    </row>
    <row r="33">
      <c r="A33" s="20" t="str">
        <f>IFERROR(__xludf.DUMMYFUNCTION("""COMPUTED_VALUE"""),"")</f>
        <v/>
      </c>
      <c r="B33" s="20" t="str">
        <f>IFERROR(__xludf.DUMMYFUNCTION("""COMPUTED_VALUE"""),"")</f>
        <v/>
      </c>
      <c r="C33" s="20" t="str">
        <f>IFERROR(__xludf.DUMMYFUNCTION("""COMPUTED_VALUE"""),"")</f>
        <v/>
      </c>
    </row>
    <row r="34">
      <c r="A34" s="20" t="str">
        <f>IFERROR(__xludf.DUMMYFUNCTION("""COMPUTED_VALUE"""),"Paul Sallis")</f>
        <v>Paul Sallis</v>
      </c>
      <c r="B34" s="20" t="str">
        <f>IFERROR(__xludf.DUMMYFUNCTION("""COMPUTED_VALUE"""),"07876 505561")</f>
        <v>07876 505561</v>
      </c>
      <c r="C34" s="22" t="str">
        <f>IFERROR(__xludf.DUMMYFUNCTION("""COMPUTED_VALUE"""),"www.paulsallisracing.com")</f>
        <v>www.paulsallisracing.com</v>
      </c>
      <c r="D34" s="16" t="b">
        <v>1</v>
      </c>
    </row>
    <row r="35">
      <c r="A35" s="20" t="str">
        <f>IFERROR(__xludf.DUMMYFUNCTION("""COMPUTED_VALUE"""),"")</f>
        <v/>
      </c>
      <c r="B35" s="20" t="str">
        <f>IFERROR(__xludf.DUMMYFUNCTION("""COMPUTED_VALUE"""),"")</f>
        <v/>
      </c>
      <c r="C35" s="20" t="str">
        <f>IFERROR(__xludf.DUMMYFUNCTION("""COMPUTED_VALUE"""),"")</f>
        <v/>
      </c>
    </row>
    <row r="36">
      <c r="A36" s="20" t="str">
        <f>IFERROR(__xludf.DUMMYFUNCTION("""COMPUTED_VALUE"""),"Paul Slater")</f>
        <v>Paul Slater</v>
      </c>
      <c r="B36" s="20" t="str">
        <f>IFERROR(__xludf.DUMMYFUNCTION("""COMPUTED_VALUE"""),"07780 119054")</f>
        <v>07780 119054</v>
      </c>
      <c r="C36" s="20" t="str">
        <f>IFERROR(__xludf.DUMMYFUNCTION("""COMPUTED_VALUE"""),"")</f>
        <v/>
      </c>
      <c r="D36" s="20" t="b">
        <v>0</v>
      </c>
    </row>
    <row r="37">
      <c r="A37" s="20" t="str">
        <f>IFERROR(__xludf.DUMMYFUNCTION("""COMPUTED_VALUE"""),"")</f>
        <v/>
      </c>
      <c r="B37" s="20" t="str">
        <f>IFERROR(__xludf.DUMMYFUNCTION("""COMPUTED_VALUE"""),"")</f>
        <v/>
      </c>
      <c r="C37" s="20" t="str">
        <f>IFERROR(__xludf.DUMMYFUNCTION("""COMPUTED_VALUE"""),"")</f>
        <v/>
      </c>
    </row>
    <row r="38">
      <c r="A38" s="20" t="str">
        <f>IFERROR(__xludf.DUMMYFUNCTION("""COMPUTED_VALUE"""),"Brian Thompson")</f>
        <v>Brian Thompson</v>
      </c>
      <c r="B38" s="20" t="str">
        <f>IFERROR(__xludf.DUMMYFUNCTION("""COMPUTED_VALUE"""),"07788 943969")</f>
        <v>07788 943969</v>
      </c>
      <c r="C38" s="20" t="str">
        <f>IFERROR(__xludf.DUMMYFUNCTION("""COMPUTED_VALUE"""),"")</f>
        <v/>
      </c>
      <c r="D38" s="20" t="b">
        <v>0</v>
      </c>
    </row>
    <row r="39">
      <c r="A39" s="20" t="str">
        <f>IFERROR(__xludf.DUMMYFUNCTION("""COMPUTED_VALUE"""),"")</f>
        <v/>
      </c>
      <c r="B39" s="20" t="str">
        <f>IFERROR(__xludf.DUMMYFUNCTION("""COMPUTED_VALUE"""),"")</f>
        <v/>
      </c>
      <c r="C39" s="20" t="str">
        <f>IFERROR(__xludf.DUMMYFUNCTION("""COMPUTED_VALUE"""),"")</f>
        <v/>
      </c>
    </row>
    <row r="40">
      <c r="A40" s="20" t="str">
        <f>IFERROR(__xludf.DUMMYFUNCTION("""COMPUTED_VALUE"""),"Paul White")</f>
        <v>Paul White</v>
      </c>
      <c r="B40" s="20" t="str">
        <f>IFERROR(__xludf.DUMMYFUNCTION("""COMPUTED_VALUE"""),"07836 655852")</f>
        <v>07836 655852</v>
      </c>
      <c r="C40" s="20" t="str">
        <f>IFERROR(__xludf.DUMMYFUNCTION("""COMPUTED_VALUE"""),"")</f>
        <v/>
      </c>
      <c r="D40" s="20" t="b">
        <v>0</v>
      </c>
    </row>
    <row r="41">
      <c r="A41" s="20" t="str">
        <f>IFERROR(__xludf.DUMMYFUNCTION("""COMPUTED_VALUE"""),"")</f>
        <v/>
      </c>
      <c r="B41" s="20" t="str">
        <f>IFERROR(__xludf.DUMMYFUNCTION("""COMPUTED_VALUE"""),"")</f>
        <v/>
      </c>
      <c r="C41" s="20" t="str">
        <f>IFERROR(__xludf.DUMMYFUNCTION("""COMPUTED_VALUE"""),"")</f>
        <v/>
      </c>
    </row>
    <row r="42">
      <c r="A42" s="20" t="str">
        <f>IFERROR(__xludf.DUMMYFUNCTION("""COMPUTED_VALUE"""),"")</f>
        <v/>
      </c>
      <c r="B42" s="20" t="str">
        <f>IFERROR(__xludf.DUMMYFUNCTION("""COMPUTED_VALUE"""),"")</f>
        <v/>
      </c>
      <c r="C42" s="20" t="str">
        <f>IFERROR(__xludf.DUMMYFUNCTION("""COMPUTED_VALUE"""),"")</f>
        <v/>
      </c>
    </row>
    <row r="43">
      <c r="A43" s="20" t="str">
        <f>IFERROR(__xludf.DUMMYFUNCTION("""COMPUTED_VALUE"""),"")</f>
        <v/>
      </c>
      <c r="B43" s="20" t="str">
        <f>IFERROR(__xludf.DUMMYFUNCTION("""COMPUTED_VALUE"""),"")</f>
        <v/>
      </c>
      <c r="C43" s="20" t="str">
        <f>IFERROR(__xludf.DUMMYFUNCTION("""COMPUTED_VALUE"""),"")</f>
        <v/>
      </c>
    </row>
    <row r="44">
      <c r="A44" s="20" t="str">
        <f>IFERROR(__xludf.DUMMYFUNCTION("""COMPUTED_VALUE"""),"")</f>
        <v/>
      </c>
      <c r="B44" s="20" t="str">
        <f>IFERROR(__xludf.DUMMYFUNCTION("""COMPUTED_VALUE"""),"")</f>
        <v/>
      </c>
      <c r="C44" s="20" t="str">
        <f>IFERROR(__xludf.DUMMYFUNCTION("""COMPUTED_VALUE"""),"")</f>
        <v/>
      </c>
    </row>
    <row r="45">
      <c r="A45" s="20" t="str">
        <f>IFERROR(__xludf.DUMMYFUNCTION("""COMPUTED_VALUE"""),"")</f>
        <v/>
      </c>
      <c r="B45" s="20" t="str">
        <f>IFERROR(__xludf.DUMMYFUNCTION("""COMPUTED_VALUE"""),"")</f>
        <v/>
      </c>
      <c r="C45" s="20" t="str">
        <f>IFERROR(__xludf.DUMMYFUNCTION("""COMPUTED_VALUE"""),"")</f>
        <v/>
      </c>
    </row>
    <row r="46">
      <c r="A46" s="20" t="str">
        <f>IFERROR(__xludf.DUMMYFUNCTION("""COMPUTED_VALUE"""),"")</f>
        <v/>
      </c>
      <c r="B46" s="20" t="str">
        <f>IFERROR(__xludf.DUMMYFUNCTION("""COMPUTED_VALUE"""),"")</f>
        <v/>
      </c>
      <c r="C46" s="20" t="str">
        <f>IFERROR(__xludf.DUMMYFUNCTION("""COMPUTED_VALUE"""),"")</f>
        <v/>
      </c>
    </row>
    <row r="47">
      <c r="A47" s="20" t="str">
        <f>IFERROR(__xludf.DUMMYFUNCTION("""COMPUTED_VALUE"""),"")</f>
        <v/>
      </c>
      <c r="B47" s="20" t="str">
        <f>IFERROR(__xludf.DUMMYFUNCTION("""COMPUTED_VALUE"""),"")</f>
        <v/>
      </c>
      <c r="C47" s="20" t="str">
        <f>IFERROR(__xludf.DUMMYFUNCTION("""COMPUTED_VALUE"""),"")</f>
        <v/>
      </c>
    </row>
  </sheetData>
  <hyperlinks>
    <hyperlink r:id="rId1" ref="A1"/>
    <hyperlink r:id="rId2" ref="C8"/>
    <hyperlink r:id="rId3" ref="C10"/>
    <hyperlink r:id="rId4" ref="C12"/>
    <hyperlink r:id="rId5" ref="C20"/>
    <hyperlink r:id="rId6" ref="C34"/>
  </hyperlinks>
  <drawing r:id="rId7"/>
</worksheet>
</file>