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ystem Parameters" sheetId="1" r:id="rId1"/>
    <sheet name="Sensitivity Analysis" sheetId="2" r:id="rId2"/>
  </sheets>
  <calcPr calcId="144525"/>
</workbook>
</file>

<file path=xl/sharedStrings.xml><?xml version="1.0" encoding="utf-8"?>
<sst xmlns="http://schemas.openxmlformats.org/spreadsheetml/2006/main" count="87" uniqueCount="61">
  <si>
    <t>System Parameters (defined by hardware)</t>
  </si>
  <si>
    <t>Profiles (usage of each component mode - defined by software and usage)</t>
  </si>
  <si>
    <t>form the datasheets</t>
  </si>
  <si>
    <t>"off"</t>
  </si>
  <si>
    <t>"sensing"</t>
  </si>
  <si>
    <t>"interactive"</t>
  </si>
  <si>
    <t>Processor</t>
  </si>
  <si>
    <t>Active</t>
  </si>
  <si>
    <t>mW</t>
  </si>
  <si>
    <t>Idle</t>
  </si>
  <si>
    <t>Sleep</t>
  </si>
  <si>
    <t>LED</t>
  </si>
  <si>
    <t>On</t>
  </si>
  <si>
    <t>Stepper Motor</t>
  </si>
  <si>
    <t>Off</t>
  </si>
  <si>
    <t>Buzzer</t>
  </si>
  <si>
    <t>Display</t>
  </si>
  <si>
    <t>Off (leakage)</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</si>
  <si>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</si>
  <si>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</si>
  <si>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</si>
  <si>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</si>
  <si>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</si>
  <si>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</si>
  <si>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</si>
  <si>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</si>
  <si>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</si>
  <si>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</si>
  <si>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</si>
  <si>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</si>
  <si>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</si>
  <si>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</si>
  <si>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</si>
  <si>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</si>
  <si>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</si>
  <si>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</si>
  <si>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</si>
  <si>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</si>
  <si>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</si>
  <si>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</si>
  <si>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t xml:space="preserve">1.How did you determine your "days of use" metric ? </t>
  </si>
  <si>
    <t>I calculated the "days of use" by dividing the total battery energy (E_battery, mWh) by the estimated daily energy consumption (E_daily, mWh/day):  Days of Use = E_battery / E_daily  where E_daily is determined by analyzing the power consumption of each component in different operational modes (Active, Idle, and Sleep) based on expected usage patterns.</t>
  </si>
  <si>
    <t>2.What do you think is the optimum size for the battery in your device ?</t>
  </si>
  <si>
    <t>Since this is a stationary display device placed at home and not frequently moved, I can accept a larger battery size. However, I aim to minimize the charging frequency and extend the battery life for multiple days to avoid frequent recharging.</t>
  </si>
  <si>
    <t xml:space="preserve">3.What hardware/software/cost/effort tradeoffs could you make to improve the user experience ? </t>
  </si>
  <si>
    <t>Since the display module serves as a complementary display device for the Google module, it can be turned off when the Google module is not in operation to prevent battery drain by setting appropriate working logic. However, during operation, I prioritize functionality over power saving to ensure real-time data display and alarm functions.</t>
  </si>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</sst>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4">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i/>
      <sz val="10"/>
      <color rgb="FF000000"/>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rgb="FFFFF2CC"/>
        <bgColor rgb="FFFFF2CC"/>
      </patternFill>
    </fill>
    <fill>
      <patternFill patternType="solid">
        <fgColor theme="7" tint="0.8"/>
        <bgColor indexed="64"/>
      </patternFill>
    </fill>
    <fill>
      <patternFill patternType="solid">
        <fgColor rgb="FFD9EAD3"/>
        <bgColor rgb="FFD9EAD3"/>
      </patternFill>
    </fill>
    <fill>
      <patternFill patternType="solid">
        <fgColor rgb="FFB6D7A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6"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7" borderId="12" applyNumberFormat="0" applyAlignment="0" applyProtection="0">
      <alignment vertical="center"/>
    </xf>
    <xf numFmtId="0" fontId="14" fillId="8" borderId="13" applyNumberFormat="0" applyAlignment="0" applyProtection="0">
      <alignment vertical="center"/>
    </xf>
    <xf numFmtId="0" fontId="15" fillId="8" borderId="12" applyNumberFormat="0" applyAlignment="0" applyProtection="0">
      <alignment vertical="center"/>
    </xf>
    <xf numFmtId="0" fontId="16" fillId="9"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30">
    <xf numFmtId="0" fontId="0" fillId="0" borderId="0" xfId="0" applyFont="1" applyAlignment="1"/>
    <xf numFmtId="0" fontId="1" fillId="0" borderId="0" xfId="0" applyFont="1" applyAlignment="1"/>
    <xf numFmtId="0" fontId="1" fillId="0" borderId="0" xfId="0" applyFont="1"/>
    <xf numFmtId="9" fontId="1" fillId="0" borderId="0" xfId="0" applyNumberFormat="1" applyFont="1"/>
    <xf numFmtId="10" fontId="1" fillId="0" borderId="0" xfId="0" applyNumberFormat="1" applyFont="1"/>
    <xf numFmtId="0" fontId="1" fillId="0" borderId="1" xfId="0" applyFont="1" applyBorder="1"/>
    <xf numFmtId="0" fontId="1" fillId="0" borderId="2" xfId="0" applyFont="1" applyBorder="1"/>
    <xf numFmtId="0" fontId="2" fillId="0" borderId="3" xfId="0" applyFont="1" applyBorder="1" applyAlignment="1"/>
    <xf numFmtId="0" fontId="1" fillId="0" borderId="3" xfId="0" applyFont="1" applyBorder="1"/>
    <xf numFmtId="0" fontId="3" fillId="0" borderId="0" xfId="0" applyFont="1" applyAlignment="1"/>
    <xf numFmtId="0" fontId="1" fillId="0" borderId="3" xfId="0" applyFont="1" applyBorder="1" applyAlignment="1"/>
    <xf numFmtId="0" fontId="3" fillId="2" borderId="0" xfId="0" applyFont="1" applyFill="1" applyAlignment="1"/>
    <xf numFmtId="0" fontId="1" fillId="2" borderId="0" xfId="0" applyFont="1" applyFill="1" applyAlignment="1"/>
    <xf numFmtId="0" fontId="1" fillId="2" borderId="0" xfId="0" applyFont="1" applyFill="1"/>
    <xf numFmtId="0" fontId="0" fillId="0" borderId="0" xfId="0"/>
    <xf numFmtId="9" fontId="1" fillId="2" borderId="0" xfId="0" applyNumberFormat="1" applyFont="1" applyFill="1" applyAlignment="1"/>
    <xf numFmtId="0" fontId="1" fillId="0" borderId="4" xfId="0" applyFont="1" applyBorder="1"/>
    <xf numFmtId="0" fontId="1" fillId="0" borderId="5" xfId="0" applyFont="1" applyBorder="1"/>
    <xf numFmtId="0" fontId="2" fillId="0" borderId="0" xfId="0" applyFont="1" applyAlignment="1"/>
    <xf numFmtId="0" fontId="4" fillId="3" borderId="0" xfId="0" applyFont="1" applyFill="1" applyAlignment="1">
      <alignment horizontal="left"/>
    </xf>
    <xf numFmtId="9" fontId="3" fillId="2" borderId="0" xfId="0" applyNumberFormat="1" applyFont="1" applyFill="1" applyAlignment="1"/>
    <xf numFmtId="9" fontId="1" fillId="2" borderId="0" xfId="0" applyNumberFormat="1" applyFont="1" applyFill="1"/>
    <xf numFmtId="0" fontId="1" fillId="0" borderId="6" xfId="0" applyFont="1" applyBorder="1"/>
    <xf numFmtId="0" fontId="1" fillId="0" borderId="7" xfId="0" applyFont="1" applyBorder="1"/>
    <xf numFmtId="0" fontId="1" fillId="4" borderId="0" xfId="0" applyFont="1" applyFill="1" applyAlignment="1"/>
    <xf numFmtId="0" fontId="1" fillId="4" borderId="0" xfId="0" applyFont="1" applyFill="1"/>
    <xf numFmtId="0" fontId="2" fillId="5" borderId="0" xfId="0" applyFont="1" applyFill="1" applyAlignment="1"/>
    <xf numFmtId="0" fontId="1" fillId="0" borderId="8" xfId="0" applyFont="1" applyBorder="1"/>
    <xf numFmtId="176" fontId="1" fillId="4" borderId="0" xfId="0" applyNumberFormat="1" applyFont="1" applyFill="1"/>
    <xf numFmtId="2" fontId="2" fillId="5" borderId="0" xfId="0" applyNumberFormat="1"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0.0110826939471442</c:v>
                </c:pt>
                <c:pt idx="1">
                  <c:v>0.0050847457627119</c:v>
                </c:pt>
                <c:pt idx="2">
                  <c:v>0.0305874174487313</c:v>
                </c:pt>
                <c:pt idx="3">
                  <c:v>0.000168662506324857</c:v>
                </c:pt>
                <c:pt idx="4">
                  <c:v>0.00559606579616756</c:v>
                </c:pt>
                <c:pt idx="5">
                  <c:v>0.00033738191632926</c:v>
                </c:pt>
                <c:pt idx="6">
                  <c:v>0</c:v>
                </c:pt>
                <c:pt idx="7">
                  <c:v>0.0136752136752136</c:v>
                </c:pt>
                <c:pt idx="8">
                  <c:v>0.0305874174487313</c:v>
                </c:pt>
                <c:pt idx="9">
                  <c:v>0.00270544470747369</c:v>
                </c:pt>
                <c:pt idx="10">
                  <c:v>0.00202771206488683</c:v>
                </c:pt>
                <c:pt idx="11">
                  <c:v>0.00033738191632926</c:v>
                </c:pt>
              </c:numCache>
            </c:numRef>
          </c:val>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983179679"/>
        <c:crosses val="autoZero"/>
        <c:auto val="1"/>
        <c:lblAlgn val="ctr"/>
        <c:lblOffset val="100"/>
        <c:noMultiLvlLbl val="0"/>
      </c:catAx>
      <c:valAx>
        <c:axId val="1983179679"/>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044070821"/>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0.0110826939471442</c:v>
                </c:pt>
                <c:pt idx="1">
                  <c:v>0.0050847457627119</c:v>
                </c:pt>
                <c:pt idx="2">
                  <c:v>0.0305874174487313</c:v>
                </c:pt>
                <c:pt idx="3">
                  <c:v>0.000168662506324857</c:v>
                </c:pt>
                <c:pt idx="4">
                  <c:v>0.00559606579616756</c:v>
                </c:pt>
                <c:pt idx="5">
                  <c:v>0.00033738191632926</c:v>
                </c:pt>
                <c:pt idx="6">
                  <c:v>0</c:v>
                </c:pt>
                <c:pt idx="7">
                  <c:v>0.0136752136752136</c:v>
                </c:pt>
                <c:pt idx="8">
                  <c:v>0.0305874174487313</c:v>
                </c:pt>
                <c:pt idx="9">
                  <c:v>0.00270544470747369</c:v>
                </c:pt>
                <c:pt idx="10">
                  <c:v>0.00202771206488683</c:v>
                </c:pt>
                <c:pt idx="11">
                  <c:v>0.00033738191632926</c:v>
                </c:pt>
              </c:numCache>
            </c:numRef>
          </c:val>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513593921"/>
        <c:crosses val="autoZero"/>
        <c:auto val="1"/>
        <c:lblAlgn val="ctr"/>
        <c:lblOffset val="100"/>
        <c:noMultiLvlLbl val="0"/>
      </c:catAx>
      <c:valAx>
        <c:axId val="51359392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21209165"/>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10</xdr:col>
      <xdr:colOff>0</xdr:colOff>
      <xdr:row>0</xdr:row>
      <xdr:rowOff>180975</xdr:rowOff>
    </xdr:from>
    <xdr:ext cx="6743700" cy="4171950"/>
    <xdr:graphicFrame>
      <xdr:nvGraphicFramePr>
        <xdr:cNvPr id="2" name="Chart 1" title="Chart"/>
        <xdr:cNvGraphicFramePr/>
      </xdr:nvGraphicFramePr>
      <xdr:xfrm>
        <a:off x="9375140" y="180975"/>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361950</xdr:colOff>
      <xdr:row>7</xdr:row>
      <xdr:rowOff>95250</xdr:rowOff>
    </xdr:from>
    <xdr:ext cx="3086100" cy="638175"/>
    <xdr:sp>
      <xdr:nvSpPr>
        <xdr:cNvPr id="3" name="Shape 3"/>
        <xdr:cNvSpPr txBox="1"/>
      </xdr:nvSpPr>
      <xdr:spPr>
        <a:xfrm>
          <a:off x="11534140" y="1495425"/>
          <a:ext cx="3086100" cy="63817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“Days of use” changes by x %</a:t>
          </a:r>
          <a:endParaRPr sz="1400"/>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657225</xdr:colOff>
      <xdr:row>2</xdr:row>
      <xdr:rowOff>171450</xdr:rowOff>
    </xdr:from>
    <xdr:ext cx="6743700" cy="4171950"/>
    <xdr:graphicFrame>
      <xdr:nvGraphicFramePr>
        <xdr:cNvPr id="2" name="Chart 2" title="Chart"/>
        <xdr:cNvGraphicFramePr/>
      </xdr:nvGraphicFramePr>
      <xdr:xfrm>
        <a:off x="657225" y="571500"/>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xdr:nvSpPr>
        <xdr:cNvPr id="4" name="Shape 4"/>
        <xdr:cNvSpPr txBox="1"/>
      </xdr:nvSpPr>
      <xdr:spPr>
        <a:xfrm>
          <a:off x="3257550" y="1847850"/>
          <a:ext cx="3371850" cy="8477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Q48"/>
  <sheetViews>
    <sheetView tabSelected="1" workbookViewId="0">
      <selection activeCell="I42" sqref="I42"/>
    </sheetView>
  </sheetViews>
  <sheetFormatPr defaultColWidth="12.6339285714286" defaultRowHeight="15.75" customHeight="1"/>
  <cols>
    <col min="1" max="1" width="18" customWidth="1"/>
    <col min="5" max="5" width="12.75" customWidth="1"/>
  </cols>
  <sheetData>
    <row r="2" customHeight="1" spans="1:9">
      <c r="A2" s="5"/>
      <c r="B2" s="6"/>
      <c r="C2" s="6"/>
      <c r="D2" s="6"/>
      <c r="E2" s="6"/>
      <c r="F2" s="6"/>
      <c r="G2" s="6"/>
      <c r="H2" s="6"/>
      <c r="I2" s="22"/>
    </row>
    <row r="3" customHeight="1" spans="1:9">
      <c r="A3" s="7" t="s">
        <v>0</v>
      </c>
      <c r="E3" s="18" t="s">
        <v>1</v>
      </c>
      <c r="I3" s="23"/>
    </row>
    <row r="4" customHeight="1" spans="1:9">
      <c r="A4" s="8"/>
      <c r="B4" s="9" t="s">
        <v>2</v>
      </c>
      <c r="I4" s="23"/>
    </row>
    <row r="5" customHeight="1" spans="1:9">
      <c r="A5" s="8"/>
      <c r="E5" s="1" t="s">
        <v>3</v>
      </c>
      <c r="F5" s="1" t="s">
        <v>4</v>
      </c>
      <c r="G5" s="1" t="s">
        <v>5</v>
      </c>
      <c r="I5" s="23"/>
    </row>
    <row r="6" customHeight="1" spans="1:9">
      <c r="A6" s="7" t="s">
        <v>6</v>
      </c>
      <c r="I6" s="23"/>
    </row>
    <row r="7" customHeight="1" spans="1:9">
      <c r="A7" s="10" t="s">
        <v>7</v>
      </c>
      <c r="B7" s="11">
        <v>65</v>
      </c>
      <c r="C7" s="1" t="s">
        <v>8</v>
      </c>
      <c r="E7" s="15">
        <v>0</v>
      </c>
      <c r="F7" s="20">
        <v>0.2</v>
      </c>
      <c r="G7" s="15">
        <v>0.25</v>
      </c>
      <c r="I7" s="23"/>
    </row>
    <row r="8" customHeight="1" spans="1:9">
      <c r="A8" s="10" t="s">
        <v>9</v>
      </c>
      <c r="B8" s="12">
        <v>10</v>
      </c>
      <c r="C8" s="1" t="s">
        <v>8</v>
      </c>
      <c r="E8" s="15">
        <v>0</v>
      </c>
      <c r="F8" s="20">
        <v>0.8</v>
      </c>
      <c r="G8" s="15">
        <v>0.75</v>
      </c>
      <c r="I8" s="23"/>
    </row>
    <row r="9" customHeight="1" spans="1:9">
      <c r="A9" s="10" t="s">
        <v>10</v>
      </c>
      <c r="B9" s="12">
        <v>1</v>
      </c>
      <c r="C9" s="1" t="s">
        <v>8</v>
      </c>
      <c r="E9" s="15">
        <v>1</v>
      </c>
      <c r="F9" s="15">
        <v>0</v>
      </c>
      <c r="G9" s="15">
        <v>0</v>
      </c>
      <c r="I9" s="23"/>
    </row>
    <row r="10" customHeight="1" spans="1:9">
      <c r="A10" s="8"/>
      <c r="I10" s="23"/>
    </row>
    <row r="11" customHeight="1" spans="1:9">
      <c r="A11" s="7" t="s">
        <v>11</v>
      </c>
      <c r="I11" s="23"/>
    </row>
    <row r="12" customHeight="1" spans="1:9">
      <c r="A12" s="10" t="s">
        <v>12</v>
      </c>
      <c r="B12" s="12">
        <v>5</v>
      </c>
      <c r="C12" s="1" t="s">
        <v>8</v>
      </c>
      <c r="E12" s="15">
        <v>0</v>
      </c>
      <c r="F12" s="15">
        <v>0.05</v>
      </c>
      <c r="G12" s="15">
        <v>0.05</v>
      </c>
      <c r="I12" s="23"/>
    </row>
    <row r="13" customHeight="1" spans="1:9">
      <c r="A13" s="8"/>
      <c r="I13" s="23"/>
    </row>
    <row r="14" customHeight="1" spans="1:9">
      <c r="A14" s="7" t="s">
        <v>13</v>
      </c>
      <c r="I14" s="23"/>
    </row>
    <row r="15" customHeight="1" spans="1:9">
      <c r="A15" s="8" t="s">
        <v>12</v>
      </c>
      <c r="B15" s="13">
        <v>1200</v>
      </c>
      <c r="C15" s="2" t="s">
        <v>8</v>
      </c>
      <c r="D15" s="14"/>
      <c r="E15" s="21">
        <v>0</v>
      </c>
      <c r="F15" s="21">
        <v>0.02</v>
      </c>
      <c r="G15" s="21">
        <v>0.02</v>
      </c>
      <c r="I15" s="23"/>
    </row>
    <row r="16" customHeight="1" spans="1:9">
      <c r="A16" s="8" t="s">
        <v>9</v>
      </c>
      <c r="B16" s="13">
        <v>0.185</v>
      </c>
      <c r="C16" s="2" t="s">
        <v>8</v>
      </c>
      <c r="D16" s="14"/>
      <c r="E16" s="21">
        <v>0</v>
      </c>
      <c r="F16" s="21">
        <v>0.98</v>
      </c>
      <c r="G16" s="21">
        <v>0.98</v>
      </c>
      <c r="I16" s="23"/>
    </row>
    <row r="17" customHeight="1" spans="1:9">
      <c r="A17" s="8" t="s">
        <v>14</v>
      </c>
      <c r="B17" s="13">
        <v>0.00066</v>
      </c>
      <c r="C17" s="2" t="s">
        <v>8</v>
      </c>
      <c r="D17" s="14"/>
      <c r="E17" s="21">
        <v>1</v>
      </c>
      <c r="F17" s="21">
        <v>0</v>
      </c>
      <c r="G17" s="21">
        <v>0</v>
      </c>
      <c r="I17" s="23"/>
    </row>
    <row r="18" customHeight="1" spans="1:9">
      <c r="A18" s="7"/>
      <c r="I18" s="23"/>
    </row>
    <row r="19" customHeight="1" spans="1:9">
      <c r="A19" s="7" t="s">
        <v>15</v>
      </c>
      <c r="I19" s="23"/>
    </row>
    <row r="20" customHeight="1" spans="1:9">
      <c r="A20" s="10" t="s">
        <v>12</v>
      </c>
      <c r="B20" s="12">
        <v>16.5</v>
      </c>
      <c r="C20" s="1" t="s">
        <v>8</v>
      </c>
      <c r="E20" s="15">
        <v>0</v>
      </c>
      <c r="F20" s="15">
        <v>0.5</v>
      </c>
      <c r="G20" s="15">
        <v>0.5</v>
      </c>
      <c r="I20" s="23"/>
    </row>
    <row r="21" customHeight="1" spans="1:9">
      <c r="A21" s="10" t="s">
        <v>9</v>
      </c>
      <c r="B21" s="12">
        <v>1</v>
      </c>
      <c r="C21" s="1" t="s">
        <v>8</v>
      </c>
      <c r="E21" s="15">
        <v>0</v>
      </c>
      <c r="F21" s="15">
        <v>0.5</v>
      </c>
      <c r="G21" s="15">
        <v>0.5</v>
      </c>
      <c r="I21" s="23"/>
    </row>
    <row r="22" customHeight="1" spans="1:9">
      <c r="A22" s="10" t="s">
        <v>14</v>
      </c>
      <c r="B22" s="12">
        <v>0</v>
      </c>
      <c r="C22" s="1" t="s">
        <v>8</v>
      </c>
      <c r="E22" s="15">
        <v>1</v>
      </c>
      <c r="F22" s="15">
        <v>0</v>
      </c>
      <c r="G22" s="15">
        <v>0</v>
      </c>
      <c r="I22" s="23"/>
    </row>
    <row r="23" customHeight="1" spans="1:9">
      <c r="A23" s="8"/>
      <c r="I23" s="23"/>
    </row>
    <row r="24" customHeight="1" spans="1:9">
      <c r="A24" s="7" t="s">
        <v>16</v>
      </c>
      <c r="I24" s="23"/>
    </row>
    <row r="25" customHeight="1" spans="1:9">
      <c r="A25" s="10" t="s">
        <v>12</v>
      </c>
      <c r="B25" s="12">
        <v>20</v>
      </c>
      <c r="C25" s="1" t="s">
        <v>8</v>
      </c>
      <c r="E25" s="15">
        <v>0</v>
      </c>
      <c r="F25" s="15">
        <v>0</v>
      </c>
      <c r="G25" s="15">
        <v>1</v>
      </c>
      <c r="I25" s="23"/>
    </row>
    <row r="26" customHeight="1" spans="1:9">
      <c r="A26" s="10" t="s">
        <v>17</v>
      </c>
      <c r="B26" s="12">
        <v>1</v>
      </c>
      <c r="C26" s="1" t="s">
        <v>8</v>
      </c>
      <c r="E26" s="15">
        <v>1</v>
      </c>
      <c r="F26" s="15">
        <v>1</v>
      </c>
      <c r="G26" s="15">
        <v>0</v>
      </c>
      <c r="I26" s="23"/>
    </row>
    <row r="27" customHeight="1" spans="1:9">
      <c r="A27" s="8"/>
      <c r="I27" s="23"/>
    </row>
    <row r="28" customHeight="1" spans="1:17">
      <c r="A28" s="7" t="s">
        <v>18</v>
      </c>
      <c r="I28" s="23"/>
      <c r="K28" s="5"/>
      <c r="L28" s="6"/>
      <c r="M28" s="6"/>
      <c r="N28" s="6"/>
      <c r="O28" s="6"/>
      <c r="P28" s="6"/>
      <c r="Q28" s="22"/>
    </row>
    <row r="29" customHeight="1" spans="1:17">
      <c r="A29" s="10" t="s">
        <v>19</v>
      </c>
      <c r="B29" s="12">
        <v>300</v>
      </c>
      <c r="C29" s="1" t="s">
        <v>20</v>
      </c>
      <c r="E29" s="15">
        <v>0</v>
      </c>
      <c r="F29" s="15">
        <v>0</v>
      </c>
      <c r="G29" s="15">
        <v>0</v>
      </c>
      <c r="I29" s="23"/>
      <c r="K29" s="8"/>
      <c r="L29" s="24" t="s">
        <v>21</v>
      </c>
      <c r="M29" s="25"/>
      <c r="N29" s="25"/>
      <c r="O29" s="24" t="s">
        <v>22</v>
      </c>
      <c r="P29" s="25"/>
      <c r="Q29" s="23"/>
    </row>
    <row r="30" customHeight="1" spans="1:17">
      <c r="A30" s="10" t="s">
        <v>23</v>
      </c>
      <c r="B30" s="12">
        <v>5</v>
      </c>
      <c r="C30" s="1" t="s">
        <v>8</v>
      </c>
      <c r="E30" s="15">
        <v>0</v>
      </c>
      <c r="F30" s="15">
        <v>0.9</v>
      </c>
      <c r="G30" s="15">
        <v>0.8</v>
      </c>
      <c r="I30" s="23"/>
      <c r="K30" s="8"/>
      <c r="L30" s="25" t="str">
        <f>E5</f>
        <v>"off"</v>
      </c>
      <c r="M30" s="25">
        <f>SUMPRODUCT(B7:B32,E7:E32)</f>
        <v>2.00066</v>
      </c>
      <c r="N30" s="24" t="s">
        <v>8</v>
      </c>
      <c r="O30" s="28">
        <f t="shared" ref="O30:O32" si="0">$M$35/M30</f>
        <v>1997.34087751042</v>
      </c>
      <c r="P30" s="24" t="s">
        <v>24</v>
      </c>
      <c r="Q30" s="23"/>
    </row>
    <row r="31" customHeight="1" spans="1:17">
      <c r="A31" s="10" t="s">
        <v>25</v>
      </c>
      <c r="B31" s="12">
        <v>20</v>
      </c>
      <c r="C31" s="1" t="s">
        <v>8</v>
      </c>
      <c r="E31" s="15">
        <v>0</v>
      </c>
      <c r="F31" s="15">
        <v>0.08</v>
      </c>
      <c r="G31" s="15">
        <v>0.15</v>
      </c>
      <c r="I31" s="23"/>
      <c r="K31" s="8"/>
      <c r="L31" s="25" t="str">
        <f>F5</f>
        <v>"sensing"</v>
      </c>
      <c r="M31" s="25">
        <f>SUMPRODUCT(B7:B32,F7:F32)</f>
        <v>61.4813</v>
      </c>
      <c r="N31" s="24" t="s">
        <v>8</v>
      </c>
      <c r="O31" s="28">
        <f t="shared" si="0"/>
        <v>64.9953725767022</v>
      </c>
      <c r="P31" s="24" t="s">
        <v>24</v>
      </c>
      <c r="Q31" s="23"/>
    </row>
    <row r="32" customHeight="1" spans="1:17">
      <c r="A32" s="10" t="s">
        <v>26</v>
      </c>
      <c r="B32" s="12">
        <v>10</v>
      </c>
      <c r="C32" s="1" t="s">
        <v>8</v>
      </c>
      <c r="E32" s="15">
        <v>0</v>
      </c>
      <c r="F32" s="15">
        <v>0.02</v>
      </c>
      <c r="G32" s="15">
        <v>0.05</v>
      </c>
      <c r="I32" s="23"/>
      <c r="K32" s="8"/>
      <c r="L32" s="25" t="str">
        <f>G5</f>
        <v>"interactive"</v>
      </c>
      <c r="M32" s="25">
        <f>SUMPRODUCT(B7:B32,G7:G32)</f>
        <v>84.4313</v>
      </c>
      <c r="N32" s="24" t="s">
        <v>8</v>
      </c>
      <c r="O32" s="28">
        <f t="shared" si="0"/>
        <v>47.3284196737466</v>
      </c>
      <c r="P32" s="24" t="s">
        <v>24</v>
      </c>
      <c r="Q32" s="23"/>
    </row>
    <row r="33" customHeight="1" spans="1:17">
      <c r="A33" s="8"/>
      <c r="I33" s="23"/>
      <c r="K33" s="8"/>
      <c r="Q33" s="23"/>
    </row>
    <row r="34" customHeight="1" spans="1:17">
      <c r="A34" s="7"/>
      <c r="E34" s="12">
        <v>22</v>
      </c>
      <c r="F34" s="12">
        <v>0</v>
      </c>
      <c r="G34" s="12">
        <v>0.5</v>
      </c>
      <c r="H34" s="1" t="s">
        <v>27</v>
      </c>
      <c r="I34" s="23"/>
      <c r="K34" s="8"/>
      <c r="L34" s="1" t="s">
        <v>28</v>
      </c>
      <c r="Q34" s="23"/>
    </row>
    <row r="35" customHeight="1" spans="1:17">
      <c r="A35" s="7" t="s">
        <v>29</v>
      </c>
      <c r="I35" s="23"/>
      <c r="K35" s="8"/>
      <c r="M35" s="2">
        <f>B36*B37*B38</f>
        <v>3996</v>
      </c>
      <c r="N35" s="1" t="s">
        <v>30</v>
      </c>
      <c r="Q35" s="23"/>
    </row>
    <row r="36" customHeight="1" spans="1:17">
      <c r="A36" s="10" t="s">
        <v>31</v>
      </c>
      <c r="B36" s="12">
        <v>1200</v>
      </c>
      <c r="C36" s="1" t="s">
        <v>32</v>
      </c>
      <c r="I36" s="23"/>
      <c r="K36" s="8"/>
      <c r="Q36" s="23"/>
    </row>
    <row r="37" customHeight="1" spans="1:17">
      <c r="A37" s="10" t="s">
        <v>33</v>
      </c>
      <c r="B37" s="12">
        <v>3.7</v>
      </c>
      <c r="C37" s="1" t="s">
        <v>34</v>
      </c>
      <c r="I37" s="23"/>
      <c r="K37" s="8"/>
      <c r="L37" s="26" t="s">
        <v>35</v>
      </c>
      <c r="M37" s="29">
        <f>M35/(E34*M30+F34*M31+G34*M32)</f>
        <v>46.3410892034656</v>
      </c>
      <c r="N37" s="26" t="s">
        <v>36</v>
      </c>
      <c r="Q37" s="23"/>
    </row>
    <row r="38" customHeight="1" spans="1:17">
      <c r="A38" s="10" t="s">
        <v>37</v>
      </c>
      <c r="B38" s="15">
        <v>0.9</v>
      </c>
      <c r="I38" s="23"/>
      <c r="K38" s="8"/>
      <c r="L38" s="26" t="s">
        <v>38</v>
      </c>
      <c r="M38" s="29">
        <f>M37*24</f>
        <v>1112.18614088317</v>
      </c>
      <c r="N38" s="26" t="s">
        <v>24</v>
      </c>
      <c r="Q38" s="23"/>
    </row>
    <row r="39" customHeight="1" spans="1:17">
      <c r="A39" s="16"/>
      <c r="B39" s="17"/>
      <c r="C39" s="17"/>
      <c r="D39" s="17"/>
      <c r="E39" s="17"/>
      <c r="F39" s="17"/>
      <c r="G39" s="17"/>
      <c r="H39" s="17"/>
      <c r="I39" s="27"/>
      <c r="K39" s="16"/>
      <c r="L39" s="17"/>
      <c r="M39" s="17"/>
      <c r="N39" s="17"/>
      <c r="O39" s="17"/>
      <c r="P39" s="17"/>
      <c r="Q39" s="27"/>
    </row>
    <row r="42" customHeight="1" spans="1:1">
      <c r="A42" s="18" t="s">
        <v>39</v>
      </c>
    </row>
    <row r="43" customHeight="1" spans="1:3">
      <c r="A43" s="19" t="s">
        <v>40</v>
      </c>
      <c r="B43" s="19"/>
      <c r="C43" s="19"/>
    </row>
    <row r="44" customHeight="1" spans="1:1">
      <c r="A44" t="s">
        <v>41</v>
      </c>
    </row>
    <row r="45" customHeight="1" spans="1:5">
      <c r="A45" s="19" t="s">
        <v>42</v>
      </c>
      <c r="B45" s="19"/>
      <c r="C45" s="19"/>
      <c r="D45" s="19"/>
      <c r="E45" s="19"/>
    </row>
    <row r="46" customHeight="1" spans="1:1">
      <c r="A46" t="s">
        <v>43</v>
      </c>
    </row>
    <row r="47" customHeight="1" spans="1:6">
      <c r="A47" s="19" t="s">
        <v>44</v>
      </c>
      <c r="B47" s="19"/>
      <c r="C47" s="19"/>
      <c r="D47" s="19"/>
      <c r="E47" s="19"/>
      <c r="F47" s="19"/>
    </row>
    <row r="48" customHeight="1" spans="1:1">
      <c r="A48" t="s">
        <v>45</v>
      </c>
    </row>
  </sheetData>
  <mergeCells count="3">
    <mergeCell ref="A43:C43"/>
    <mergeCell ref="A45:E45"/>
    <mergeCell ref="A47:F47"/>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50:W118"/>
  <sheetViews>
    <sheetView workbookViewId="0">
      <selection activeCell="E102" sqref="E102"/>
    </sheetView>
  </sheetViews>
  <sheetFormatPr defaultColWidth="12.6339285714286" defaultRowHeight="15.75" customHeight="1"/>
  <sheetData>
    <row r="50" customHeight="1" spans="1:1">
      <c r="A50" s="1" t="s">
        <v>46</v>
      </c>
    </row>
    <row r="52" customHeight="1" spans="1:23">
      <c r="A52" s="2" t="str">
        <f>'System Parameters'!A3</f>
        <v>System Parameters (defined by hardware)</v>
      </c>
      <c r="B52" s="2">
        <f>'System Parameters'!B3</f>
        <v>0</v>
      </c>
      <c r="C52" s="2">
        <f>'System Parameters'!C3</f>
        <v>0</v>
      </c>
      <c r="D52" s="2">
        <f>'System Parameters'!D3</f>
        <v>0</v>
      </c>
      <c r="T52" s="2" t="str">
        <f>'System Parameters'!E3</f>
        <v>Profiles (usage of each component mode - defined by software and usage)</v>
      </c>
      <c r="U52" s="2">
        <f>'System Parameters'!F3</f>
        <v>0</v>
      </c>
      <c r="V52" s="2">
        <f>'System Parameters'!G3</f>
        <v>0</v>
      </c>
      <c r="W52" s="2">
        <f>'System Parameters'!H3</f>
        <v>0</v>
      </c>
    </row>
    <row r="53" customHeight="1" spans="1:23">
      <c r="A53" s="2">
        <f>'System Parameters'!A4</f>
        <v>0</v>
      </c>
      <c r="B53" s="2" t="str">
        <f>'System Parameters'!B4</f>
        <v>form the datasheets</v>
      </c>
      <c r="C53" s="2">
        <f>'System Parameters'!C4</f>
        <v>0</v>
      </c>
      <c r="D53" s="2">
        <f>'System Parameters'!D4</f>
        <v>0</v>
      </c>
      <c r="T53" s="2">
        <f>'System Parameters'!E4</f>
        <v>0</v>
      </c>
      <c r="U53" s="2">
        <f>'System Parameters'!F4</f>
        <v>0</v>
      </c>
      <c r="V53" s="2">
        <f>'System Parameters'!G4</f>
        <v>0</v>
      </c>
      <c r="W53" s="2">
        <f>'System Parameters'!H4</f>
        <v>0</v>
      </c>
    </row>
    <row r="54" customHeight="1" spans="1:23">
      <c r="A54" s="2">
        <f>'System Parameters'!A5</f>
        <v>0</v>
      </c>
      <c r="B54" s="2">
        <f>'System Parameters'!B5</f>
        <v>0</v>
      </c>
      <c r="C54" s="2">
        <f>'System Parameters'!C5</f>
        <v>0</v>
      </c>
      <c r="D54" s="2">
        <f>'System Parameters'!D5</f>
        <v>0</v>
      </c>
      <c r="T54" s="2" t="str">
        <f>'System Parameters'!E5</f>
        <v>"off"</v>
      </c>
      <c r="U54" s="2" t="str">
        <f>'System Parameters'!F5</f>
        <v>"sensing"</v>
      </c>
      <c r="V54" s="2" t="str">
        <f>'System Parameters'!G5</f>
        <v>"interactive"</v>
      </c>
      <c r="W54" s="2">
        <f>'System Parameters'!H5</f>
        <v>0</v>
      </c>
    </row>
    <row r="55" customHeight="1" spans="1:23">
      <c r="A55" s="2" t="str">
        <f>'System Parameters'!A6</f>
        <v>Processor</v>
      </c>
      <c r="B55" s="2">
        <f>'System Parameters'!B6</f>
        <v>0</v>
      </c>
      <c r="C55" s="2">
        <f>'System Parameters'!C6</f>
        <v>0</v>
      </c>
      <c r="D55" s="2">
        <f>'System Parameters'!D6</f>
        <v>0</v>
      </c>
      <c r="T55" s="2">
        <f>'System Parameters'!E6</f>
        <v>0</v>
      </c>
      <c r="U55" s="2">
        <f>'System Parameters'!F6</f>
        <v>0</v>
      </c>
      <c r="V55" s="2">
        <f>'System Parameters'!G6</f>
        <v>0</v>
      </c>
      <c r="W55" s="2">
        <f>'System Parameters'!H6</f>
        <v>0</v>
      </c>
    </row>
    <row r="56" customHeight="1" spans="1:23">
      <c r="A56" s="2" t="str">
        <f>'System Parameters'!A7</f>
        <v>Active</v>
      </c>
      <c r="B56" s="2">
        <f>'System Parameters'!B7</f>
        <v>65</v>
      </c>
      <c r="C56" s="2" t="str">
        <f>'System Parameters'!C7</f>
        <v>mW</v>
      </c>
      <c r="D56" s="2">
        <f>$B56*0.9</f>
        <v>58.5</v>
      </c>
      <c r="E56" s="2">
        <f t="shared" ref="E56:O56" si="0">$B56</f>
        <v>65</v>
      </c>
      <c r="F56" s="2">
        <f t="shared" si="0"/>
        <v>65</v>
      </c>
      <c r="G56" s="2">
        <f t="shared" si="0"/>
        <v>65</v>
      </c>
      <c r="H56" s="2">
        <f t="shared" si="0"/>
        <v>65</v>
      </c>
      <c r="I56" s="2">
        <f t="shared" si="0"/>
        <v>65</v>
      </c>
      <c r="J56" s="2">
        <f t="shared" si="0"/>
        <v>65</v>
      </c>
      <c r="K56" s="2">
        <f t="shared" si="0"/>
        <v>65</v>
      </c>
      <c r="L56" s="2">
        <f t="shared" si="0"/>
        <v>65</v>
      </c>
      <c r="M56" s="2">
        <f t="shared" si="0"/>
        <v>65</v>
      </c>
      <c r="N56" s="2">
        <f t="shared" si="0"/>
        <v>65</v>
      </c>
      <c r="O56" s="2">
        <f t="shared" si="0"/>
        <v>65</v>
      </c>
      <c r="T56" s="3">
        <f>'System Parameters'!E7</f>
        <v>0</v>
      </c>
      <c r="U56" s="3">
        <f>'System Parameters'!F7</f>
        <v>0.2</v>
      </c>
      <c r="V56" s="3">
        <f>'System Parameters'!G7</f>
        <v>0.25</v>
      </c>
      <c r="W56" s="2">
        <f>'System Parameters'!H7</f>
        <v>0</v>
      </c>
    </row>
    <row r="57" customHeight="1" spans="1:23">
      <c r="A57" s="2" t="str">
        <f>'System Parameters'!A8</f>
        <v>Idle</v>
      </c>
      <c r="B57" s="2">
        <f>'System Parameters'!B8</f>
        <v>10</v>
      </c>
      <c r="C57" s="2" t="str">
        <f>'System Parameters'!C8</f>
        <v>mW</v>
      </c>
      <c r="D57" s="2">
        <f t="shared" ref="D57:D76" si="1">$B57</f>
        <v>10</v>
      </c>
      <c r="E57" s="2">
        <f>$B57*0.9</f>
        <v>9</v>
      </c>
      <c r="F57" s="2">
        <f t="shared" ref="F57:O57" si="2">$B57</f>
        <v>10</v>
      </c>
      <c r="G57" s="2">
        <f t="shared" si="2"/>
        <v>10</v>
      </c>
      <c r="H57" s="2">
        <f t="shared" si="2"/>
        <v>10</v>
      </c>
      <c r="I57" s="2">
        <f t="shared" si="2"/>
        <v>10</v>
      </c>
      <c r="J57" s="2">
        <f t="shared" si="2"/>
        <v>10</v>
      </c>
      <c r="K57" s="2">
        <f t="shared" si="2"/>
        <v>10</v>
      </c>
      <c r="L57" s="2">
        <f t="shared" si="2"/>
        <v>10</v>
      </c>
      <c r="M57" s="2">
        <f t="shared" si="2"/>
        <v>10</v>
      </c>
      <c r="N57" s="2">
        <f t="shared" si="2"/>
        <v>10</v>
      </c>
      <c r="O57" s="2">
        <f t="shared" si="2"/>
        <v>10</v>
      </c>
      <c r="T57" s="3">
        <f>'System Parameters'!E8</f>
        <v>0</v>
      </c>
      <c r="U57" s="3">
        <f>'System Parameters'!F8</f>
        <v>0.8</v>
      </c>
      <c r="V57" s="3">
        <f>'System Parameters'!G8</f>
        <v>0.75</v>
      </c>
      <c r="W57" s="2">
        <f>'System Parameters'!H8</f>
        <v>0</v>
      </c>
    </row>
    <row r="58" customHeight="1" spans="1:23">
      <c r="A58" s="2" t="str">
        <f>'System Parameters'!A9</f>
        <v>Sleep</v>
      </c>
      <c r="B58" s="2">
        <f>'System Parameters'!B9</f>
        <v>1</v>
      </c>
      <c r="C58" s="2" t="str">
        <f>'System Parameters'!C9</f>
        <v>mW</v>
      </c>
      <c r="D58" s="2">
        <f t="shared" si="1"/>
        <v>1</v>
      </c>
      <c r="E58" s="2">
        <f t="shared" ref="E58:E76" si="3">$B58</f>
        <v>1</v>
      </c>
      <c r="F58" s="2">
        <f>$B58*0.9</f>
        <v>0.9</v>
      </c>
      <c r="G58" s="2">
        <f t="shared" ref="G58:O58" si="4">$B58</f>
        <v>1</v>
      </c>
      <c r="H58" s="2">
        <f t="shared" si="4"/>
        <v>1</v>
      </c>
      <c r="I58" s="2">
        <f t="shared" si="4"/>
        <v>1</v>
      </c>
      <c r="J58" s="2">
        <f t="shared" si="4"/>
        <v>1</v>
      </c>
      <c r="K58" s="2">
        <f t="shared" si="4"/>
        <v>1</v>
      </c>
      <c r="L58" s="2">
        <f t="shared" si="4"/>
        <v>1</v>
      </c>
      <c r="M58" s="2">
        <f t="shared" si="4"/>
        <v>1</v>
      </c>
      <c r="N58" s="2">
        <f t="shared" si="4"/>
        <v>1</v>
      </c>
      <c r="O58" s="2">
        <f t="shared" si="4"/>
        <v>1</v>
      </c>
      <c r="T58" s="3">
        <f>'System Parameters'!E9</f>
        <v>1</v>
      </c>
      <c r="U58" s="3">
        <f>'System Parameters'!F9</f>
        <v>0</v>
      </c>
      <c r="V58" s="3">
        <f>'System Parameters'!G9</f>
        <v>0</v>
      </c>
      <c r="W58" s="2">
        <f>'System Parameters'!H9</f>
        <v>0</v>
      </c>
    </row>
    <row r="59" customHeight="1" spans="1:23">
      <c r="A59" s="2">
        <f>'System Parameters'!A10</f>
        <v>0</v>
      </c>
      <c r="B59" s="2">
        <f>'System Parameters'!B10</f>
        <v>0</v>
      </c>
      <c r="C59" s="2">
        <f>'System Parameters'!C10</f>
        <v>0</v>
      </c>
      <c r="D59" s="2">
        <f t="shared" si="1"/>
        <v>0</v>
      </c>
      <c r="E59" s="2">
        <f t="shared" si="3"/>
        <v>0</v>
      </c>
      <c r="F59" s="2">
        <f t="shared" ref="F59:O59" si="5">$B59</f>
        <v>0</v>
      </c>
      <c r="G59" s="2">
        <f t="shared" si="5"/>
        <v>0</v>
      </c>
      <c r="H59" s="2">
        <f t="shared" si="5"/>
        <v>0</v>
      </c>
      <c r="I59" s="2">
        <f t="shared" si="5"/>
        <v>0</v>
      </c>
      <c r="J59" s="2">
        <f t="shared" si="5"/>
        <v>0</v>
      </c>
      <c r="K59" s="2">
        <f t="shared" si="5"/>
        <v>0</v>
      </c>
      <c r="L59" s="2">
        <f t="shared" si="5"/>
        <v>0</v>
      </c>
      <c r="M59" s="2">
        <f t="shared" si="5"/>
        <v>0</v>
      </c>
      <c r="N59" s="2">
        <f t="shared" si="5"/>
        <v>0</v>
      </c>
      <c r="O59" s="2">
        <f t="shared" si="5"/>
        <v>0</v>
      </c>
      <c r="T59" s="2">
        <f>'System Parameters'!E10</f>
        <v>0</v>
      </c>
      <c r="U59" s="2">
        <f>'System Parameters'!F10</f>
        <v>0</v>
      </c>
      <c r="V59" s="2">
        <f>'System Parameters'!G10</f>
        <v>0</v>
      </c>
      <c r="W59" s="2">
        <f>'System Parameters'!H10</f>
        <v>0</v>
      </c>
    </row>
    <row r="60" customHeight="1" spans="1:23">
      <c r="A60" s="2" t="str">
        <f>'System Parameters'!A11</f>
        <v>LED</v>
      </c>
      <c r="B60" s="2">
        <f>'System Parameters'!B11</f>
        <v>0</v>
      </c>
      <c r="C60" s="2">
        <f>'System Parameters'!C11</f>
        <v>0</v>
      </c>
      <c r="D60" s="2">
        <f t="shared" si="1"/>
        <v>0</v>
      </c>
      <c r="E60" s="2">
        <f t="shared" si="3"/>
        <v>0</v>
      </c>
      <c r="F60" s="2">
        <f t="shared" ref="F60:O60" si="6">$B60</f>
        <v>0</v>
      </c>
      <c r="G60" s="2">
        <f t="shared" si="6"/>
        <v>0</v>
      </c>
      <c r="H60" s="2">
        <f t="shared" si="6"/>
        <v>0</v>
      </c>
      <c r="I60" s="2">
        <f t="shared" si="6"/>
        <v>0</v>
      </c>
      <c r="J60" s="2">
        <f t="shared" si="6"/>
        <v>0</v>
      </c>
      <c r="K60" s="2">
        <f t="shared" si="6"/>
        <v>0</v>
      </c>
      <c r="L60" s="2">
        <f t="shared" si="6"/>
        <v>0</v>
      </c>
      <c r="M60" s="2">
        <f t="shared" si="6"/>
        <v>0</v>
      </c>
      <c r="N60" s="2">
        <f t="shared" si="6"/>
        <v>0</v>
      </c>
      <c r="O60" s="2">
        <f t="shared" si="6"/>
        <v>0</v>
      </c>
      <c r="T60" s="2">
        <f>'System Parameters'!E11</f>
        <v>0</v>
      </c>
      <c r="U60" s="2">
        <f>'System Parameters'!F11</f>
        <v>0</v>
      </c>
      <c r="V60" s="2">
        <f>'System Parameters'!G11</f>
        <v>0</v>
      </c>
      <c r="W60" s="2">
        <f>'System Parameters'!H11</f>
        <v>0</v>
      </c>
    </row>
    <row r="61" customHeight="1" spans="1:23">
      <c r="A61" s="2" t="str">
        <f>'System Parameters'!A12</f>
        <v>On</v>
      </c>
      <c r="B61" s="2">
        <f>'System Parameters'!B12</f>
        <v>5</v>
      </c>
      <c r="C61" s="2" t="str">
        <f>'System Parameters'!C12</f>
        <v>mW</v>
      </c>
      <c r="D61" s="2">
        <f t="shared" si="1"/>
        <v>5</v>
      </c>
      <c r="E61" s="2">
        <f t="shared" si="3"/>
        <v>5</v>
      </c>
      <c r="F61" s="2">
        <f t="shared" ref="F61:F76" si="7">$B61</f>
        <v>5</v>
      </c>
      <c r="G61" s="2">
        <f>$B61*0.9</f>
        <v>4.5</v>
      </c>
      <c r="H61" s="2">
        <f t="shared" ref="H61:O61" si="8">$B61</f>
        <v>5</v>
      </c>
      <c r="I61" s="2">
        <f t="shared" si="8"/>
        <v>5</v>
      </c>
      <c r="J61" s="2">
        <f t="shared" si="8"/>
        <v>5</v>
      </c>
      <c r="K61" s="2">
        <f t="shared" si="8"/>
        <v>5</v>
      </c>
      <c r="L61" s="2">
        <f t="shared" si="8"/>
        <v>5</v>
      </c>
      <c r="M61" s="2">
        <f t="shared" si="8"/>
        <v>5</v>
      </c>
      <c r="N61" s="2">
        <f t="shared" si="8"/>
        <v>5</v>
      </c>
      <c r="O61" s="2">
        <f t="shared" si="8"/>
        <v>5</v>
      </c>
      <c r="T61" s="3">
        <f>'System Parameters'!E12</f>
        <v>0</v>
      </c>
      <c r="U61" s="3">
        <f>'System Parameters'!F12</f>
        <v>0.05</v>
      </c>
      <c r="V61" s="3">
        <f>'System Parameters'!G12</f>
        <v>0.05</v>
      </c>
      <c r="W61" s="2">
        <f>'System Parameters'!H12</f>
        <v>0</v>
      </c>
    </row>
    <row r="62" customHeight="1" spans="1:23">
      <c r="A62" s="2">
        <f>'System Parameters'!A13</f>
        <v>0</v>
      </c>
      <c r="B62" s="2">
        <f>'System Parameters'!B13</f>
        <v>0</v>
      </c>
      <c r="C62" s="2">
        <f>'System Parameters'!C13</f>
        <v>0</v>
      </c>
      <c r="D62" s="2">
        <f t="shared" si="1"/>
        <v>0</v>
      </c>
      <c r="E62" s="2">
        <f t="shared" si="3"/>
        <v>0</v>
      </c>
      <c r="F62" s="2">
        <f t="shared" si="7"/>
        <v>0</v>
      </c>
      <c r="G62" s="2">
        <f t="shared" ref="G62:O62" si="9">$B62</f>
        <v>0</v>
      </c>
      <c r="H62" s="2">
        <f t="shared" si="9"/>
        <v>0</v>
      </c>
      <c r="I62" s="2">
        <f t="shared" si="9"/>
        <v>0</v>
      </c>
      <c r="J62" s="2">
        <f t="shared" si="9"/>
        <v>0</v>
      </c>
      <c r="K62" s="2">
        <f t="shared" si="9"/>
        <v>0</v>
      </c>
      <c r="L62" s="2">
        <f t="shared" si="9"/>
        <v>0</v>
      </c>
      <c r="M62" s="2">
        <f t="shared" si="9"/>
        <v>0</v>
      </c>
      <c r="N62" s="2">
        <f t="shared" si="9"/>
        <v>0</v>
      </c>
      <c r="O62" s="2">
        <f t="shared" si="9"/>
        <v>0</v>
      </c>
      <c r="T62" s="2">
        <f>'System Parameters'!E13</f>
        <v>0</v>
      </c>
      <c r="U62" s="2">
        <f>'System Parameters'!F13</f>
        <v>0</v>
      </c>
      <c r="V62" s="2">
        <f>'System Parameters'!G13</f>
        <v>0</v>
      </c>
      <c r="W62" s="2">
        <f>'System Parameters'!H13</f>
        <v>0</v>
      </c>
    </row>
    <row r="63" customHeight="1" spans="1:23">
      <c r="A63" s="2" t="str">
        <f>'System Parameters'!A14</f>
        <v>Stepper Motor</v>
      </c>
      <c r="B63" s="2">
        <f>'System Parameters'!B14</f>
        <v>0</v>
      </c>
      <c r="C63" s="2">
        <f>'System Parameters'!C14</f>
        <v>0</v>
      </c>
      <c r="D63" s="2">
        <f t="shared" si="1"/>
        <v>0</v>
      </c>
      <c r="E63" s="2">
        <f t="shared" si="3"/>
        <v>0</v>
      </c>
      <c r="F63" s="2">
        <f t="shared" si="7"/>
        <v>0</v>
      </c>
      <c r="G63" s="2">
        <f t="shared" ref="G63:O63" si="10">$B63</f>
        <v>0</v>
      </c>
      <c r="H63" s="2">
        <f t="shared" si="10"/>
        <v>0</v>
      </c>
      <c r="I63" s="2">
        <f t="shared" si="10"/>
        <v>0</v>
      </c>
      <c r="J63" s="2">
        <f t="shared" si="10"/>
        <v>0</v>
      </c>
      <c r="K63" s="2">
        <f t="shared" si="10"/>
        <v>0</v>
      </c>
      <c r="L63" s="2">
        <f t="shared" si="10"/>
        <v>0</v>
      </c>
      <c r="M63" s="2">
        <f t="shared" si="10"/>
        <v>0</v>
      </c>
      <c r="N63" s="2">
        <f t="shared" si="10"/>
        <v>0</v>
      </c>
      <c r="O63" s="2">
        <f t="shared" si="10"/>
        <v>0</v>
      </c>
      <c r="T63" s="2">
        <f>'System Parameters'!E14</f>
        <v>0</v>
      </c>
      <c r="U63" s="2">
        <f>'System Parameters'!F14</f>
        <v>0</v>
      </c>
      <c r="V63" s="2">
        <f>'System Parameters'!G14</f>
        <v>0</v>
      </c>
      <c r="W63" s="2">
        <f>'System Parameters'!H14</f>
        <v>0</v>
      </c>
    </row>
    <row r="64" customHeight="1" spans="1:23">
      <c r="A64" s="2" t="str">
        <f>'System Parameters'!A19</f>
        <v>Buzzer</v>
      </c>
      <c r="B64" s="2">
        <f>'System Parameters'!B19</f>
        <v>0</v>
      </c>
      <c r="C64" s="2">
        <f>'System Parameters'!C19</f>
        <v>0</v>
      </c>
      <c r="D64" s="2">
        <f t="shared" si="1"/>
        <v>0</v>
      </c>
      <c r="E64" s="2">
        <f t="shared" si="3"/>
        <v>0</v>
      </c>
      <c r="F64" s="2">
        <f t="shared" si="7"/>
        <v>0</v>
      </c>
      <c r="G64" s="2">
        <f t="shared" ref="G64:O64" si="11">$B64</f>
        <v>0</v>
      </c>
      <c r="H64" s="2">
        <f t="shared" si="11"/>
        <v>0</v>
      </c>
      <c r="I64" s="2">
        <f t="shared" si="11"/>
        <v>0</v>
      </c>
      <c r="J64" s="2">
        <f t="shared" si="11"/>
        <v>0</v>
      </c>
      <c r="K64" s="2">
        <f t="shared" si="11"/>
        <v>0</v>
      </c>
      <c r="L64" s="2">
        <f t="shared" si="11"/>
        <v>0</v>
      </c>
      <c r="M64" s="2">
        <f t="shared" si="11"/>
        <v>0</v>
      </c>
      <c r="N64" s="2">
        <f t="shared" si="11"/>
        <v>0</v>
      </c>
      <c r="O64" s="2">
        <f t="shared" si="11"/>
        <v>0</v>
      </c>
      <c r="T64" s="2">
        <f>'System Parameters'!E19</f>
        <v>0</v>
      </c>
      <c r="U64" s="2">
        <f>'System Parameters'!F19</f>
        <v>0</v>
      </c>
      <c r="V64" s="2">
        <f>'System Parameters'!G19</f>
        <v>0</v>
      </c>
      <c r="W64" s="2">
        <f>'System Parameters'!H19</f>
        <v>0</v>
      </c>
    </row>
    <row r="65" customHeight="1" spans="1:23">
      <c r="A65" s="2" t="str">
        <f>'System Parameters'!A20</f>
        <v>On</v>
      </c>
      <c r="B65" s="2">
        <f>'System Parameters'!B20</f>
        <v>16.5</v>
      </c>
      <c r="C65" s="2" t="str">
        <f>'System Parameters'!C20</f>
        <v>mW</v>
      </c>
      <c r="D65" s="2">
        <f t="shared" si="1"/>
        <v>16.5</v>
      </c>
      <c r="E65" s="2">
        <f t="shared" si="3"/>
        <v>16.5</v>
      </c>
      <c r="F65" s="2">
        <f t="shared" si="7"/>
        <v>16.5</v>
      </c>
      <c r="G65" s="2">
        <f t="shared" ref="G65:G76" si="12">$B65</f>
        <v>16.5</v>
      </c>
      <c r="H65" s="2">
        <f>$B65*0.9</f>
        <v>14.85</v>
      </c>
      <c r="I65" s="2">
        <f t="shared" ref="I65:O65" si="13">$B65</f>
        <v>16.5</v>
      </c>
      <c r="J65" s="2">
        <f t="shared" si="13"/>
        <v>16.5</v>
      </c>
      <c r="K65" s="2">
        <f t="shared" si="13"/>
        <v>16.5</v>
      </c>
      <c r="L65" s="2">
        <f t="shared" si="13"/>
        <v>16.5</v>
      </c>
      <c r="M65" s="2">
        <f t="shared" si="13"/>
        <v>16.5</v>
      </c>
      <c r="N65" s="2">
        <f t="shared" si="13"/>
        <v>16.5</v>
      </c>
      <c r="O65" s="2">
        <f t="shared" si="13"/>
        <v>16.5</v>
      </c>
      <c r="T65" s="3">
        <f>'System Parameters'!E20</f>
        <v>0</v>
      </c>
      <c r="U65" s="3">
        <f>'System Parameters'!F20</f>
        <v>0.5</v>
      </c>
      <c r="V65" s="3">
        <f>'System Parameters'!G20</f>
        <v>0.5</v>
      </c>
      <c r="W65" s="2">
        <f>'System Parameters'!H20</f>
        <v>0</v>
      </c>
    </row>
    <row r="66" customHeight="1" spans="1:23">
      <c r="A66" s="2" t="str">
        <f>'System Parameters'!A21</f>
        <v>Idle</v>
      </c>
      <c r="B66" s="2">
        <f>'System Parameters'!B21</f>
        <v>1</v>
      </c>
      <c r="C66" s="2" t="str">
        <f>'System Parameters'!C21</f>
        <v>mW</v>
      </c>
      <c r="D66" s="2">
        <f t="shared" si="1"/>
        <v>1</v>
      </c>
      <c r="E66" s="2">
        <f t="shared" si="3"/>
        <v>1</v>
      </c>
      <c r="F66" s="2">
        <f t="shared" si="7"/>
        <v>1</v>
      </c>
      <c r="G66" s="2">
        <f t="shared" si="12"/>
        <v>1</v>
      </c>
      <c r="H66" s="2">
        <f t="shared" ref="H66:H76" si="14">$B66</f>
        <v>1</v>
      </c>
      <c r="I66" s="2">
        <f>$B66*0.9</f>
        <v>0.9</v>
      </c>
      <c r="J66" s="2">
        <f t="shared" ref="J66:O66" si="15">$B66</f>
        <v>1</v>
      </c>
      <c r="K66" s="2">
        <f t="shared" si="15"/>
        <v>1</v>
      </c>
      <c r="L66" s="2">
        <f t="shared" si="15"/>
        <v>1</v>
      </c>
      <c r="M66" s="2">
        <f t="shared" si="15"/>
        <v>1</v>
      </c>
      <c r="N66" s="2">
        <f t="shared" si="15"/>
        <v>1</v>
      </c>
      <c r="O66" s="2">
        <f t="shared" si="15"/>
        <v>1</v>
      </c>
      <c r="T66" s="3">
        <f>'System Parameters'!E21</f>
        <v>0</v>
      </c>
      <c r="U66" s="3">
        <f>'System Parameters'!F21</f>
        <v>0.5</v>
      </c>
      <c r="V66" s="3">
        <f>'System Parameters'!G21</f>
        <v>0.5</v>
      </c>
      <c r="W66" s="2">
        <f>'System Parameters'!H21</f>
        <v>0</v>
      </c>
    </row>
    <row r="67" customHeight="1" spans="1:23">
      <c r="A67" s="2" t="str">
        <f>'System Parameters'!A22</f>
        <v>Off</v>
      </c>
      <c r="B67" s="2">
        <f>'System Parameters'!B22</f>
        <v>0</v>
      </c>
      <c r="C67" s="2" t="str">
        <f>'System Parameters'!C22</f>
        <v>mW</v>
      </c>
      <c r="D67" s="2">
        <f t="shared" si="1"/>
        <v>0</v>
      </c>
      <c r="E67" s="2">
        <f t="shared" si="3"/>
        <v>0</v>
      </c>
      <c r="F67" s="2">
        <f t="shared" si="7"/>
        <v>0</v>
      </c>
      <c r="G67" s="2">
        <f t="shared" si="12"/>
        <v>0</v>
      </c>
      <c r="H67" s="2">
        <f t="shared" si="14"/>
        <v>0</v>
      </c>
      <c r="I67" s="2">
        <f t="shared" ref="I67:I76" si="16">$B67</f>
        <v>0</v>
      </c>
      <c r="J67" s="2">
        <f>$B67*0.9</f>
        <v>0</v>
      </c>
      <c r="K67" s="2">
        <f t="shared" ref="K67:O67" si="17">$B67</f>
        <v>0</v>
      </c>
      <c r="L67" s="2">
        <f t="shared" si="17"/>
        <v>0</v>
      </c>
      <c r="M67" s="2">
        <f t="shared" si="17"/>
        <v>0</v>
      </c>
      <c r="N67" s="2">
        <f t="shared" si="17"/>
        <v>0</v>
      </c>
      <c r="O67" s="2">
        <f t="shared" si="17"/>
        <v>0</v>
      </c>
      <c r="T67" s="3">
        <f>'System Parameters'!E22</f>
        <v>1</v>
      </c>
      <c r="U67" s="3">
        <f>'System Parameters'!F22</f>
        <v>0</v>
      </c>
      <c r="V67" s="3">
        <f>'System Parameters'!G22</f>
        <v>0</v>
      </c>
      <c r="W67" s="2">
        <f>'System Parameters'!H22</f>
        <v>0</v>
      </c>
    </row>
    <row r="68" customHeight="1" spans="1:23">
      <c r="A68" s="2">
        <f>'System Parameters'!A23</f>
        <v>0</v>
      </c>
      <c r="B68" s="2">
        <f>'System Parameters'!B23</f>
        <v>0</v>
      </c>
      <c r="C68" s="2">
        <f>'System Parameters'!C23</f>
        <v>0</v>
      </c>
      <c r="D68" s="2">
        <f t="shared" si="1"/>
        <v>0</v>
      </c>
      <c r="E68" s="2">
        <f t="shared" si="3"/>
        <v>0</v>
      </c>
      <c r="F68" s="2">
        <f t="shared" si="7"/>
        <v>0</v>
      </c>
      <c r="G68" s="2">
        <f t="shared" si="12"/>
        <v>0</v>
      </c>
      <c r="H68" s="2">
        <f t="shared" si="14"/>
        <v>0</v>
      </c>
      <c r="I68" s="2">
        <f t="shared" si="16"/>
        <v>0</v>
      </c>
      <c r="J68" s="2">
        <f t="shared" ref="J68:O68" si="18">$B68</f>
        <v>0</v>
      </c>
      <c r="K68" s="2">
        <f t="shared" si="18"/>
        <v>0</v>
      </c>
      <c r="L68" s="2">
        <f t="shared" si="18"/>
        <v>0</v>
      </c>
      <c r="M68" s="2">
        <f t="shared" si="18"/>
        <v>0</v>
      </c>
      <c r="N68" s="2">
        <f t="shared" si="18"/>
        <v>0</v>
      </c>
      <c r="O68" s="2">
        <f t="shared" si="18"/>
        <v>0</v>
      </c>
      <c r="T68" s="2">
        <f>'System Parameters'!E23</f>
        <v>0</v>
      </c>
      <c r="U68" s="2">
        <f>'System Parameters'!F23</f>
        <v>0</v>
      </c>
      <c r="V68" s="2">
        <f>'System Parameters'!G23</f>
        <v>0</v>
      </c>
      <c r="W68" s="2">
        <f>'System Parameters'!H23</f>
        <v>0</v>
      </c>
    </row>
    <row r="69" customHeight="1" spans="1:23">
      <c r="A69" s="2" t="str">
        <f>'System Parameters'!A24</f>
        <v>Display</v>
      </c>
      <c r="B69" s="2">
        <f>'System Parameters'!B24</f>
        <v>0</v>
      </c>
      <c r="C69" s="2">
        <f>'System Parameters'!C24</f>
        <v>0</v>
      </c>
      <c r="D69" s="2">
        <f t="shared" si="1"/>
        <v>0</v>
      </c>
      <c r="E69" s="2">
        <f t="shared" si="3"/>
        <v>0</v>
      </c>
      <c r="F69" s="2">
        <f t="shared" si="7"/>
        <v>0</v>
      </c>
      <c r="G69" s="2">
        <f t="shared" si="12"/>
        <v>0</v>
      </c>
      <c r="H69" s="2">
        <f t="shared" si="14"/>
        <v>0</v>
      </c>
      <c r="I69" s="2">
        <f t="shared" si="16"/>
        <v>0</v>
      </c>
      <c r="J69" s="2">
        <f t="shared" ref="J69:O69" si="19">$B69</f>
        <v>0</v>
      </c>
      <c r="K69" s="2">
        <f t="shared" si="19"/>
        <v>0</v>
      </c>
      <c r="L69" s="2">
        <f t="shared" si="19"/>
        <v>0</v>
      </c>
      <c r="M69" s="2">
        <f t="shared" si="19"/>
        <v>0</v>
      </c>
      <c r="N69" s="2">
        <f t="shared" si="19"/>
        <v>0</v>
      </c>
      <c r="O69" s="2">
        <f t="shared" si="19"/>
        <v>0</v>
      </c>
      <c r="T69" s="2">
        <f>'System Parameters'!E24</f>
        <v>0</v>
      </c>
      <c r="U69" s="2">
        <f>'System Parameters'!F24</f>
        <v>0</v>
      </c>
      <c r="V69" s="2">
        <f>'System Parameters'!G24</f>
        <v>0</v>
      </c>
      <c r="W69" s="2">
        <f>'System Parameters'!H24</f>
        <v>0</v>
      </c>
    </row>
    <row r="70" customHeight="1" spans="1:23">
      <c r="A70" s="2" t="str">
        <f>'System Parameters'!A25</f>
        <v>On</v>
      </c>
      <c r="B70" s="2">
        <f>'System Parameters'!B25</f>
        <v>20</v>
      </c>
      <c r="C70" s="2" t="str">
        <f>'System Parameters'!C25</f>
        <v>mW</v>
      </c>
      <c r="D70" s="2">
        <f t="shared" si="1"/>
        <v>20</v>
      </c>
      <c r="E70" s="2">
        <f t="shared" si="3"/>
        <v>20</v>
      </c>
      <c r="F70" s="2">
        <f t="shared" si="7"/>
        <v>20</v>
      </c>
      <c r="G70" s="2">
        <f t="shared" si="12"/>
        <v>20</v>
      </c>
      <c r="H70" s="2">
        <f t="shared" si="14"/>
        <v>20</v>
      </c>
      <c r="I70" s="2">
        <f t="shared" si="16"/>
        <v>20</v>
      </c>
      <c r="J70" s="2">
        <f t="shared" ref="J70:J76" si="20">$B70</f>
        <v>20</v>
      </c>
      <c r="K70" s="2">
        <f>$B70*0.9</f>
        <v>18</v>
      </c>
      <c r="L70" s="2">
        <f t="shared" ref="L70:O70" si="21">$B70</f>
        <v>20</v>
      </c>
      <c r="M70" s="2">
        <f t="shared" si="21"/>
        <v>20</v>
      </c>
      <c r="N70" s="2">
        <f t="shared" si="21"/>
        <v>20</v>
      </c>
      <c r="O70" s="2">
        <f t="shared" si="21"/>
        <v>20</v>
      </c>
      <c r="T70" s="3">
        <f>'System Parameters'!E25</f>
        <v>0</v>
      </c>
      <c r="U70" s="3">
        <f>'System Parameters'!F25</f>
        <v>0</v>
      </c>
      <c r="V70" s="3">
        <f>'System Parameters'!G25</f>
        <v>1</v>
      </c>
      <c r="W70" s="2">
        <f>'System Parameters'!H25</f>
        <v>0</v>
      </c>
    </row>
    <row r="71" customHeight="1" spans="1:23">
      <c r="A71" s="2" t="str">
        <f>'System Parameters'!A26</f>
        <v>Off (leakage)</v>
      </c>
      <c r="B71" s="2">
        <f>'System Parameters'!B26</f>
        <v>1</v>
      </c>
      <c r="C71" s="2" t="str">
        <f>'System Parameters'!C26</f>
        <v>mW</v>
      </c>
      <c r="D71" s="2">
        <f t="shared" si="1"/>
        <v>1</v>
      </c>
      <c r="E71" s="2">
        <f t="shared" si="3"/>
        <v>1</v>
      </c>
      <c r="F71" s="2">
        <f t="shared" si="7"/>
        <v>1</v>
      </c>
      <c r="G71" s="2">
        <f t="shared" si="12"/>
        <v>1</v>
      </c>
      <c r="H71" s="2">
        <f t="shared" si="14"/>
        <v>1</v>
      </c>
      <c r="I71" s="2">
        <f t="shared" si="16"/>
        <v>1</v>
      </c>
      <c r="J71" s="2">
        <f t="shared" si="20"/>
        <v>1</v>
      </c>
      <c r="K71" s="2">
        <f t="shared" ref="K71:K76" si="22">$B71</f>
        <v>1</v>
      </c>
      <c r="L71" s="2">
        <f>$B71*0.9</f>
        <v>0.9</v>
      </c>
      <c r="M71" s="2">
        <f t="shared" ref="M71:O71" si="23">$B71</f>
        <v>1</v>
      </c>
      <c r="N71" s="2">
        <f t="shared" si="23"/>
        <v>1</v>
      </c>
      <c r="O71" s="2">
        <f t="shared" si="23"/>
        <v>1</v>
      </c>
      <c r="T71" s="3">
        <f>'System Parameters'!E26</f>
        <v>1</v>
      </c>
      <c r="U71" s="3">
        <f>'System Parameters'!F26</f>
        <v>1</v>
      </c>
      <c r="V71" s="3">
        <f>'System Parameters'!G26</f>
        <v>0</v>
      </c>
      <c r="W71" s="2">
        <f>'System Parameters'!H26</f>
        <v>0</v>
      </c>
    </row>
    <row r="72" customHeight="1" spans="1:23">
      <c r="A72" s="2">
        <f>'System Parameters'!A27</f>
        <v>0</v>
      </c>
      <c r="B72" s="2">
        <f>'System Parameters'!B27</f>
        <v>0</v>
      </c>
      <c r="C72" s="2">
        <f>'System Parameters'!C27</f>
        <v>0</v>
      </c>
      <c r="D72" s="2">
        <f t="shared" si="1"/>
        <v>0</v>
      </c>
      <c r="E72" s="2">
        <f t="shared" si="3"/>
        <v>0</v>
      </c>
      <c r="F72" s="2">
        <f t="shared" si="7"/>
        <v>0</v>
      </c>
      <c r="G72" s="2">
        <f t="shared" si="12"/>
        <v>0</v>
      </c>
      <c r="H72" s="2">
        <f t="shared" si="14"/>
        <v>0</v>
      </c>
      <c r="I72" s="2">
        <f t="shared" si="16"/>
        <v>0</v>
      </c>
      <c r="J72" s="2">
        <f t="shared" si="20"/>
        <v>0</v>
      </c>
      <c r="K72" s="2">
        <f t="shared" si="22"/>
        <v>0</v>
      </c>
      <c r="L72" s="2">
        <f t="shared" ref="L72:O72" si="24">$B72</f>
        <v>0</v>
      </c>
      <c r="M72" s="2">
        <f t="shared" si="24"/>
        <v>0</v>
      </c>
      <c r="N72" s="2">
        <f t="shared" si="24"/>
        <v>0</v>
      </c>
      <c r="O72" s="2">
        <f t="shared" si="24"/>
        <v>0</v>
      </c>
      <c r="T72" s="2">
        <f>'System Parameters'!E27</f>
        <v>0</v>
      </c>
      <c r="U72" s="2">
        <f>'System Parameters'!F27</f>
        <v>0</v>
      </c>
      <c r="V72" s="2">
        <f>'System Parameters'!G27</f>
        <v>0</v>
      </c>
      <c r="W72" s="2">
        <f>'System Parameters'!H27</f>
        <v>0</v>
      </c>
    </row>
    <row r="73" customHeight="1" spans="1:23">
      <c r="A73" s="2" t="str">
        <f>'System Parameters'!A28</f>
        <v>Radio</v>
      </c>
      <c r="B73" s="2">
        <f>'System Parameters'!B28</f>
        <v>0</v>
      </c>
      <c r="C73" s="2">
        <f>'System Parameters'!C28</f>
        <v>0</v>
      </c>
      <c r="D73" s="2">
        <f t="shared" si="1"/>
        <v>0</v>
      </c>
      <c r="E73" s="2">
        <f t="shared" si="3"/>
        <v>0</v>
      </c>
      <c r="F73" s="2">
        <f t="shared" si="7"/>
        <v>0</v>
      </c>
      <c r="G73" s="2">
        <f t="shared" si="12"/>
        <v>0</v>
      </c>
      <c r="H73" s="2">
        <f t="shared" si="14"/>
        <v>0</v>
      </c>
      <c r="I73" s="2">
        <f t="shared" si="16"/>
        <v>0</v>
      </c>
      <c r="J73" s="2">
        <f t="shared" si="20"/>
        <v>0</v>
      </c>
      <c r="K73" s="2">
        <f t="shared" si="22"/>
        <v>0</v>
      </c>
      <c r="L73" s="2">
        <f t="shared" ref="L73:O73" si="25">$B73</f>
        <v>0</v>
      </c>
      <c r="M73" s="2">
        <f t="shared" si="25"/>
        <v>0</v>
      </c>
      <c r="N73" s="2">
        <f t="shared" si="25"/>
        <v>0</v>
      </c>
      <c r="O73" s="2">
        <f t="shared" si="25"/>
        <v>0</v>
      </c>
      <c r="T73" s="2">
        <f>'System Parameters'!E28</f>
        <v>0</v>
      </c>
      <c r="U73" s="2">
        <f>'System Parameters'!F28</f>
        <v>0</v>
      </c>
      <c r="V73" s="2">
        <f>'System Parameters'!G28</f>
        <v>0</v>
      </c>
      <c r="W73" s="2">
        <f>'System Parameters'!H28</f>
        <v>0</v>
      </c>
    </row>
    <row r="74" customHeight="1" spans="1:23">
      <c r="A74" s="2" t="str">
        <f>'System Parameters'!A30</f>
        <v>Standby Power</v>
      </c>
      <c r="B74" s="2">
        <f>'System Parameters'!B30</f>
        <v>5</v>
      </c>
      <c r="C74" s="2" t="str">
        <f>'System Parameters'!C30</f>
        <v>mW</v>
      </c>
      <c r="D74" s="2">
        <f t="shared" si="1"/>
        <v>5</v>
      </c>
      <c r="E74" s="2">
        <f t="shared" si="3"/>
        <v>5</v>
      </c>
      <c r="F74" s="2">
        <f t="shared" si="7"/>
        <v>5</v>
      </c>
      <c r="G74" s="2">
        <f t="shared" si="12"/>
        <v>5</v>
      </c>
      <c r="H74" s="2">
        <f t="shared" si="14"/>
        <v>5</v>
      </c>
      <c r="I74" s="2">
        <f t="shared" si="16"/>
        <v>5</v>
      </c>
      <c r="J74" s="2">
        <f t="shared" si="20"/>
        <v>5</v>
      </c>
      <c r="K74" s="2">
        <f t="shared" si="22"/>
        <v>5</v>
      </c>
      <c r="L74" s="2">
        <f t="shared" ref="L74:L76" si="26">$B74</f>
        <v>5</v>
      </c>
      <c r="M74" s="2">
        <f>$B74*0.9</f>
        <v>4.5</v>
      </c>
      <c r="N74" s="2">
        <f t="shared" ref="N74:O74" si="27">$B74</f>
        <v>5</v>
      </c>
      <c r="O74" s="2">
        <f t="shared" si="27"/>
        <v>5</v>
      </c>
      <c r="T74" s="3">
        <f>'System Parameters'!E30</f>
        <v>0</v>
      </c>
      <c r="U74" s="3">
        <f>'System Parameters'!F30</f>
        <v>0.9</v>
      </c>
      <c r="V74" s="3">
        <f>'System Parameters'!G30</f>
        <v>0.8</v>
      </c>
      <c r="W74" s="2">
        <f>'System Parameters'!H30</f>
        <v>0</v>
      </c>
    </row>
    <row r="75" customHeight="1" spans="1:23">
      <c r="A75" s="2" t="str">
        <f>'System Parameters'!A31</f>
        <v>TX Power</v>
      </c>
      <c r="B75" s="2">
        <f>'System Parameters'!B31</f>
        <v>20</v>
      </c>
      <c r="C75" s="2" t="str">
        <f>'System Parameters'!C31</f>
        <v>mW</v>
      </c>
      <c r="D75" s="2">
        <f t="shared" si="1"/>
        <v>20</v>
      </c>
      <c r="E75" s="2">
        <f t="shared" si="3"/>
        <v>20</v>
      </c>
      <c r="F75" s="2">
        <f t="shared" si="7"/>
        <v>20</v>
      </c>
      <c r="G75" s="2">
        <f t="shared" si="12"/>
        <v>20</v>
      </c>
      <c r="H75" s="2">
        <f t="shared" si="14"/>
        <v>20</v>
      </c>
      <c r="I75" s="2">
        <f t="shared" si="16"/>
        <v>20</v>
      </c>
      <c r="J75" s="2">
        <f t="shared" si="20"/>
        <v>20</v>
      </c>
      <c r="K75" s="2">
        <f t="shared" si="22"/>
        <v>20</v>
      </c>
      <c r="L75" s="2">
        <f t="shared" si="26"/>
        <v>20</v>
      </c>
      <c r="M75" s="2">
        <f t="shared" ref="M75:M76" si="28">$B75</f>
        <v>20</v>
      </c>
      <c r="N75" s="2">
        <f>$B75*0.9</f>
        <v>18</v>
      </c>
      <c r="O75" s="2">
        <f>$B75</f>
        <v>20</v>
      </c>
      <c r="T75" s="3">
        <f>'System Parameters'!E31</f>
        <v>0</v>
      </c>
      <c r="U75" s="3">
        <f>'System Parameters'!F31</f>
        <v>0.08</v>
      </c>
      <c r="V75" s="3">
        <f>'System Parameters'!G31</f>
        <v>0.15</v>
      </c>
      <c r="W75" s="2">
        <f>'System Parameters'!H31</f>
        <v>0</v>
      </c>
    </row>
    <row r="76" customHeight="1" spans="1:23">
      <c r="A76" s="2" t="str">
        <f>'System Parameters'!A32</f>
        <v>RX Power</v>
      </c>
      <c r="B76" s="2">
        <f>'System Parameters'!B32</f>
        <v>10</v>
      </c>
      <c r="C76" s="2" t="str">
        <f>'System Parameters'!C32</f>
        <v>mW</v>
      </c>
      <c r="D76" s="2">
        <f t="shared" si="1"/>
        <v>10</v>
      </c>
      <c r="E76" s="2">
        <f t="shared" si="3"/>
        <v>10</v>
      </c>
      <c r="F76" s="2">
        <f t="shared" si="7"/>
        <v>10</v>
      </c>
      <c r="G76" s="2">
        <f t="shared" si="12"/>
        <v>10</v>
      </c>
      <c r="H76" s="2">
        <f t="shared" si="14"/>
        <v>10</v>
      </c>
      <c r="I76" s="2">
        <f t="shared" si="16"/>
        <v>10</v>
      </c>
      <c r="J76" s="2">
        <f t="shared" si="20"/>
        <v>10</v>
      </c>
      <c r="K76" s="2">
        <f t="shared" si="22"/>
        <v>10</v>
      </c>
      <c r="L76" s="2">
        <f t="shared" si="26"/>
        <v>10</v>
      </c>
      <c r="M76" s="2">
        <f t="shared" si="28"/>
        <v>10</v>
      </c>
      <c r="N76" s="2">
        <f>$B76</f>
        <v>10</v>
      </c>
      <c r="O76" s="2">
        <f>$B76*0.9</f>
        <v>9</v>
      </c>
      <c r="T76" s="3">
        <f>'System Parameters'!E32</f>
        <v>0</v>
      </c>
      <c r="U76" s="3">
        <f>'System Parameters'!F32</f>
        <v>0.02</v>
      </c>
      <c r="V76" s="3">
        <f>'System Parameters'!G32</f>
        <v>0.05</v>
      </c>
      <c r="W76" s="2">
        <f>'System Parameters'!H32</f>
        <v>0</v>
      </c>
    </row>
    <row r="77" customHeight="1" spans="1:23">
      <c r="A77" s="2">
        <f>'System Parameters'!A33</f>
        <v>0</v>
      </c>
      <c r="B77" s="2">
        <f>'System Parameters'!B33</f>
        <v>0</v>
      </c>
      <c r="C77" s="2">
        <f>'System Parameters'!C33</f>
        <v>0</v>
      </c>
      <c r="D77" s="2">
        <f>'System Parameters'!D33</f>
        <v>0</v>
      </c>
      <c r="T77" s="2">
        <f>'System Parameters'!E33</f>
        <v>0</v>
      </c>
      <c r="U77" s="2">
        <f>'System Parameters'!F33</f>
        <v>0</v>
      </c>
      <c r="V77" s="2">
        <f>'System Parameters'!G33</f>
        <v>0</v>
      </c>
      <c r="W77" s="2">
        <f>'System Parameters'!H33</f>
        <v>0</v>
      </c>
    </row>
    <row r="78" customHeight="1" spans="1:23">
      <c r="A78" s="2">
        <f>'System Parameters'!A34</f>
        <v>0</v>
      </c>
      <c r="B78" s="2">
        <f>'System Parameters'!B34</f>
        <v>0</v>
      </c>
      <c r="C78" s="2">
        <f>'System Parameters'!C34</f>
        <v>0</v>
      </c>
      <c r="D78" s="2">
        <f>'System Parameters'!D34</f>
        <v>0</v>
      </c>
      <c r="T78" s="2">
        <f>'System Parameters'!E34</f>
        <v>22</v>
      </c>
      <c r="U78" s="2">
        <f>'System Parameters'!F34</f>
        <v>0</v>
      </c>
      <c r="V78" s="2">
        <f>'System Parameters'!G34</f>
        <v>0.5</v>
      </c>
      <c r="W78" s="2" t="str">
        <f>'System Parameters'!H34</f>
        <v>hours/day typical usage</v>
      </c>
    </row>
    <row r="79" customHeight="1" spans="1:23">
      <c r="A79" s="2" t="str">
        <f>'System Parameters'!A35</f>
        <v>Battery</v>
      </c>
      <c r="B79" s="2">
        <f>'System Parameters'!B35</f>
        <v>0</v>
      </c>
      <c r="C79" s="2">
        <f>'System Parameters'!C35</f>
        <v>0</v>
      </c>
      <c r="D79" s="2">
        <f>'System Parameters'!D35</f>
        <v>0</v>
      </c>
      <c r="T79" s="2">
        <f>'System Parameters'!E35</f>
        <v>0</v>
      </c>
      <c r="U79" s="2">
        <f>'System Parameters'!F35</f>
        <v>0</v>
      </c>
      <c r="V79" s="2">
        <f>'System Parameters'!G35</f>
        <v>0</v>
      </c>
      <c r="W79" s="2">
        <f>'System Parameters'!H35</f>
        <v>0</v>
      </c>
    </row>
    <row r="80" customHeight="1" spans="1:23">
      <c r="A80" s="2" t="str">
        <f>'System Parameters'!A36</f>
        <v>Capacity</v>
      </c>
      <c r="B80" s="2">
        <f>'System Parameters'!B36</f>
        <v>1200</v>
      </c>
      <c r="C80" s="2" t="str">
        <f>'System Parameters'!C36</f>
        <v>mAh</v>
      </c>
      <c r="D80" s="2">
        <f>'System Parameters'!D36</f>
        <v>0</v>
      </c>
      <c r="T80" s="2">
        <f>'System Parameters'!E36</f>
        <v>0</v>
      </c>
      <c r="U80" s="2">
        <f>'System Parameters'!F36</f>
        <v>0</v>
      </c>
      <c r="V80" s="2">
        <f>'System Parameters'!G36</f>
        <v>0</v>
      </c>
      <c r="W80" s="2">
        <f>'System Parameters'!H36</f>
        <v>0</v>
      </c>
    </row>
    <row r="81" customHeight="1" spans="1:23">
      <c r="A81" s="2" t="str">
        <f>'System Parameters'!A37</f>
        <v>Nominal Voltage</v>
      </c>
      <c r="B81" s="2">
        <f>'System Parameters'!B37</f>
        <v>3.7</v>
      </c>
      <c r="C81" s="2" t="str">
        <f>'System Parameters'!C37</f>
        <v>V</v>
      </c>
      <c r="D81" s="2">
        <f>'System Parameters'!D37</f>
        <v>0</v>
      </c>
      <c r="T81" s="2">
        <f>'System Parameters'!E37</f>
        <v>0</v>
      </c>
      <c r="U81" s="2">
        <f>'System Parameters'!F37</f>
        <v>0</v>
      </c>
      <c r="V81" s="2">
        <f>'System Parameters'!G37</f>
        <v>0</v>
      </c>
      <c r="W81" s="2">
        <f>'System Parameters'!H37</f>
        <v>0</v>
      </c>
    </row>
    <row r="82" customHeight="1" spans="1:23">
      <c r="A82" s="2" t="str">
        <f>'System Parameters'!A38</f>
        <v>Regulator Efficiency</v>
      </c>
      <c r="B82" s="3">
        <f>'System Parameters'!B38</f>
        <v>0.9</v>
      </c>
      <c r="C82" s="2">
        <f>'System Parameters'!C38</f>
        <v>0</v>
      </c>
      <c r="D82" s="2">
        <f>'System Parameters'!D38</f>
        <v>0</v>
      </c>
      <c r="T82" s="2">
        <f>'System Parameters'!E38</f>
        <v>0</v>
      </c>
      <c r="U82" s="2">
        <f>'System Parameters'!F38</f>
        <v>0</v>
      </c>
      <c r="V82" s="2">
        <f>'System Parameters'!G38</f>
        <v>0</v>
      </c>
      <c r="W82" s="2">
        <f>'System Parameters'!H38</f>
        <v>0</v>
      </c>
    </row>
    <row r="83" customHeight="1" spans="1:22">
      <c r="A83" s="2">
        <f>'System Parameters'!A39</f>
        <v>0</v>
      </c>
      <c r="B83" s="2">
        <f>'System Parameters'!B39</f>
        <v>0</v>
      </c>
      <c r="C83" s="2">
        <f>'System Parameters'!C39</f>
        <v>0</v>
      </c>
      <c r="D83" s="2">
        <f>'System Parameters'!D39</f>
        <v>0</v>
      </c>
      <c r="O83" s="2">
        <f>'System Parameters'!E39</f>
        <v>0</v>
      </c>
      <c r="P83" s="2">
        <f>'System Parameters'!F39</f>
        <v>0</v>
      </c>
      <c r="Q83" s="2">
        <f>'System Parameters'!G39</f>
        <v>0</v>
      </c>
      <c r="R83" s="2">
        <f>'System Parameters'!H39</f>
        <v>0</v>
      </c>
      <c r="S83" s="2">
        <f>'System Parameters'!I39</f>
        <v>0</v>
      </c>
      <c r="T83" s="2">
        <f>'System Parameters'!J39</f>
        <v>0</v>
      </c>
      <c r="U83" s="2" t="e">
        <f>#REF!</f>
        <v>#REF!</v>
      </c>
      <c r="V83" s="2" t="e">
        <f>#REF!</f>
        <v>#REF!</v>
      </c>
    </row>
    <row r="84" customHeight="1" spans="1:22">
      <c r="A84" s="2">
        <f>'System Parameters'!A40</f>
        <v>0</v>
      </c>
      <c r="B84" s="2">
        <f>'System Parameters'!B40</f>
        <v>0</v>
      </c>
      <c r="C84" s="2">
        <f>'System Parameters'!C40</f>
        <v>0</v>
      </c>
      <c r="D84" s="2">
        <f>'System Parameters'!D40</f>
        <v>0</v>
      </c>
      <c r="O84" s="2">
        <f>'System Parameters'!E40</f>
        <v>0</v>
      </c>
      <c r="P84" s="2">
        <f>'System Parameters'!F40</f>
        <v>0</v>
      </c>
      <c r="Q84" s="2">
        <f>'System Parameters'!G40</f>
        <v>0</v>
      </c>
      <c r="R84" s="2">
        <f>'System Parameters'!H40</f>
        <v>0</v>
      </c>
      <c r="S84" s="2">
        <f>'System Parameters'!I40</f>
        <v>0</v>
      </c>
      <c r="T84" s="2">
        <f>'System Parameters'!J40</f>
        <v>0</v>
      </c>
      <c r="U84" s="2" t="e">
        <f>#REF!</f>
        <v>#REF!</v>
      </c>
      <c r="V84" s="2" t="e">
        <f>#REF!</f>
        <v>#REF!</v>
      </c>
    </row>
    <row r="85" customHeight="1" spans="1:22">
      <c r="A85" s="2">
        <f>'System Parameters'!A41</f>
        <v>0</v>
      </c>
      <c r="B85" s="2">
        <f>'System Parameters'!K28</f>
        <v>0</v>
      </c>
      <c r="C85" s="2">
        <f>'System Parameters'!L28</f>
        <v>0</v>
      </c>
      <c r="D85" s="2">
        <f>'System Parameters'!M28</f>
        <v>0</v>
      </c>
      <c r="O85" s="2">
        <f>'System Parameters'!N28</f>
        <v>0</v>
      </c>
      <c r="P85" s="2">
        <f>'System Parameters'!O28</f>
        <v>0</v>
      </c>
      <c r="Q85" s="2">
        <f>'System Parameters'!P28</f>
        <v>0</v>
      </c>
      <c r="R85" s="2">
        <f>'System Parameters'!Q28</f>
        <v>0</v>
      </c>
      <c r="S85" s="2">
        <f>'System Parameters'!I41</f>
        <v>0</v>
      </c>
      <c r="T85" s="2">
        <f>'System Parameters'!J41</f>
        <v>0</v>
      </c>
      <c r="U85" s="2" t="e">
        <f>#REF!</f>
        <v>#REF!</v>
      </c>
      <c r="V85" s="2" t="e">
        <f>#REF!</f>
        <v>#REF!</v>
      </c>
    </row>
    <row r="86" customHeight="1" spans="1:22">
      <c r="A86" s="2" t="str">
        <f>'System Parameters'!A42</f>
        <v>REFLECTIONS : WHAT DID YOU LEARN FROM ANALYZING YOUR POWER.  TALK ABOUT SOME POTENTIAL TRADEOFFS. </v>
      </c>
      <c r="B86" s="2">
        <f>'System Parameters'!K29</f>
        <v>0</v>
      </c>
      <c r="C86" s="2" t="e">
        <f>#REF!</f>
        <v>#REF!</v>
      </c>
      <c r="D86" s="2" t="e">
        <f>#REF!</f>
        <v>#REF!</v>
      </c>
      <c r="O86" s="2" t="e">
        <f>#REF!</f>
        <v>#REF!</v>
      </c>
      <c r="P86" s="2" t="e">
        <f>#REF!</f>
        <v>#REF!</v>
      </c>
      <c r="Q86" s="2" t="e">
        <f>#REF!</f>
        <v>#REF!</v>
      </c>
      <c r="R86" s="2">
        <f>'System Parameters'!Q29</f>
        <v>0</v>
      </c>
      <c r="S86" s="2">
        <f>'System Parameters'!I42</f>
        <v>0</v>
      </c>
      <c r="T86" s="2">
        <f>'System Parameters'!J42</f>
        <v>0</v>
      </c>
      <c r="U86" s="2" t="e">
        <f>#REF!</f>
        <v>#REF!</v>
      </c>
      <c r="V86" s="2" t="e">
        <f>#REF!</f>
        <v>#REF!</v>
      </c>
    </row>
    <row r="87" customHeight="1" spans="1:22">
      <c r="A87" s="2" t="str">
        <f>'System Parameters'!L29</f>
        <v>Total power in profile (mw)</v>
      </c>
      <c r="B87" s="2">
        <f>'System Parameters'!M29</f>
        <v>0</v>
      </c>
      <c r="C87" s="2">
        <f>'System Parameters'!N29</f>
        <v>0</v>
      </c>
      <c r="R87" s="2">
        <f>'System Parameters'!Q30</f>
        <v>0</v>
      </c>
      <c r="S87" s="2">
        <f>'System Parameters'!I43</f>
        <v>0</v>
      </c>
      <c r="T87" s="2">
        <f>'System Parameters'!J43</f>
        <v>0</v>
      </c>
      <c r="U87" s="2">
        <f>'System Parameters'!K43</f>
        <v>0</v>
      </c>
      <c r="V87" s="2">
        <f>'System Parameters'!L43</f>
        <v>0</v>
      </c>
    </row>
    <row r="88" customHeight="1" spans="1:22">
      <c r="A88" s="2" t="str">
        <f>'System Parameters'!L30</f>
        <v>"off"</v>
      </c>
      <c r="B88" s="2">
        <f>SUMPRODUCT(B56:B76,$T56:$T76)</f>
        <v>2</v>
      </c>
      <c r="C88" s="2" t="str">
        <f>'System Parameters'!N30</f>
        <v>mW</v>
      </c>
      <c r="D88" s="2">
        <f t="shared" ref="D88:O88" si="29">SUMPRODUCT(D56:D76,$T56:$T76)</f>
        <v>2</v>
      </c>
      <c r="E88" s="2">
        <f t="shared" si="29"/>
        <v>2</v>
      </c>
      <c r="F88" s="2">
        <f t="shared" si="29"/>
        <v>1.9</v>
      </c>
      <c r="G88" s="2">
        <f t="shared" si="29"/>
        <v>2</v>
      </c>
      <c r="H88" s="2">
        <f t="shared" si="29"/>
        <v>2</v>
      </c>
      <c r="I88" s="2">
        <f t="shared" si="29"/>
        <v>2</v>
      </c>
      <c r="J88" s="2">
        <f t="shared" si="29"/>
        <v>2</v>
      </c>
      <c r="K88" s="2">
        <f t="shared" si="29"/>
        <v>2</v>
      </c>
      <c r="L88" s="2">
        <f t="shared" si="29"/>
        <v>1.9</v>
      </c>
      <c r="M88" s="2">
        <f t="shared" si="29"/>
        <v>2</v>
      </c>
      <c r="N88" s="2">
        <f t="shared" si="29"/>
        <v>2</v>
      </c>
      <c r="O88" s="2">
        <f t="shared" si="29"/>
        <v>2</v>
      </c>
      <c r="R88" s="2">
        <f>'System Parameters'!Q31</f>
        <v>0</v>
      </c>
      <c r="S88" s="2">
        <f>'System Parameters'!I44</f>
        <v>0</v>
      </c>
      <c r="T88" s="2">
        <f>'System Parameters'!J44</f>
        <v>0</v>
      </c>
      <c r="U88" s="2">
        <f>'System Parameters'!K44</f>
        <v>0</v>
      </c>
      <c r="V88" s="2">
        <f>'System Parameters'!L44</f>
        <v>0</v>
      </c>
    </row>
    <row r="89" customHeight="1" spans="1:22">
      <c r="A89" s="2" t="str">
        <f>'System Parameters'!L31</f>
        <v>"sensing"</v>
      </c>
      <c r="B89" s="2">
        <f>SUMPRODUCT(B56:B76,$U56:$U76)</f>
        <v>37.3</v>
      </c>
      <c r="C89" s="2" t="str">
        <f>'System Parameters'!N31</f>
        <v>mW</v>
      </c>
      <c r="D89" s="2">
        <f t="shared" ref="D89:O89" si="30">SUMPRODUCT(D56:D76,$U56:$U76)</f>
        <v>36</v>
      </c>
      <c r="E89" s="2">
        <f t="shared" si="30"/>
        <v>36.5</v>
      </c>
      <c r="F89" s="2">
        <f t="shared" si="30"/>
        <v>37.3</v>
      </c>
      <c r="G89" s="2">
        <f t="shared" si="30"/>
        <v>37.275</v>
      </c>
      <c r="H89" s="2">
        <f t="shared" si="30"/>
        <v>36.475</v>
      </c>
      <c r="I89" s="2">
        <f t="shared" si="30"/>
        <v>37.25</v>
      </c>
      <c r="J89" s="2">
        <f t="shared" si="30"/>
        <v>37.3</v>
      </c>
      <c r="K89" s="2">
        <f t="shared" si="30"/>
        <v>37.3</v>
      </c>
      <c r="L89" s="2">
        <f t="shared" si="30"/>
        <v>37.2</v>
      </c>
      <c r="M89" s="2">
        <f t="shared" si="30"/>
        <v>36.85</v>
      </c>
      <c r="N89" s="2">
        <f t="shared" si="30"/>
        <v>37.14</v>
      </c>
      <c r="O89" s="2">
        <f t="shared" si="30"/>
        <v>37.28</v>
      </c>
      <c r="R89" s="2">
        <f>'System Parameters'!Q32</f>
        <v>0</v>
      </c>
      <c r="S89" s="2">
        <f>'System Parameters'!I45</f>
        <v>0</v>
      </c>
      <c r="T89" s="2">
        <f>'System Parameters'!J45</f>
        <v>0</v>
      </c>
      <c r="U89" s="2">
        <f>'System Parameters'!K45</f>
        <v>0</v>
      </c>
      <c r="V89" s="2">
        <f>'System Parameters'!L45</f>
        <v>0</v>
      </c>
    </row>
    <row r="90" customHeight="1" spans="1:22">
      <c r="A90" s="2" t="str">
        <f>'System Parameters'!L32</f>
        <v>"interactive"</v>
      </c>
      <c r="B90" s="2">
        <f>SUMPRODUCT(B56:B76,$V56:$V76)</f>
        <v>60.25</v>
      </c>
      <c r="C90" s="2" t="str">
        <f>'System Parameters'!N32</f>
        <v>mW</v>
      </c>
      <c r="D90" s="2">
        <f t="shared" ref="D90:O90" si="31">SUMPRODUCT(D56:D76,$V56:$V76)</f>
        <v>58.625</v>
      </c>
      <c r="E90" s="2">
        <f t="shared" si="31"/>
        <v>59.5</v>
      </c>
      <c r="F90" s="2">
        <f t="shared" si="31"/>
        <v>60.25</v>
      </c>
      <c r="G90" s="2">
        <f t="shared" si="31"/>
        <v>60.225</v>
      </c>
      <c r="H90" s="2">
        <f t="shared" si="31"/>
        <v>59.425</v>
      </c>
      <c r="I90" s="2">
        <f t="shared" si="31"/>
        <v>60.2</v>
      </c>
      <c r="J90" s="2">
        <f t="shared" si="31"/>
        <v>60.25</v>
      </c>
      <c r="K90" s="2">
        <f t="shared" si="31"/>
        <v>58.25</v>
      </c>
      <c r="L90" s="2">
        <f t="shared" si="31"/>
        <v>60.25</v>
      </c>
      <c r="M90" s="2">
        <f t="shared" si="31"/>
        <v>59.85</v>
      </c>
      <c r="N90" s="2">
        <f t="shared" si="31"/>
        <v>59.95</v>
      </c>
      <c r="O90" s="2">
        <f t="shared" si="31"/>
        <v>60.2</v>
      </c>
      <c r="R90" s="2">
        <f>'System Parameters'!Q33</f>
        <v>0</v>
      </c>
      <c r="S90" s="2">
        <f>'System Parameters'!I46</f>
        <v>0</v>
      </c>
      <c r="T90" s="2">
        <f>'System Parameters'!J46</f>
        <v>0</v>
      </c>
      <c r="U90" s="2">
        <f>'System Parameters'!K46</f>
        <v>0</v>
      </c>
      <c r="V90" s="2">
        <f>'System Parameters'!L46</f>
        <v>0</v>
      </c>
    </row>
    <row r="91" customHeight="1" spans="1:22">
      <c r="A91" s="2">
        <f>'System Parameters'!L33</f>
        <v>0</v>
      </c>
      <c r="B91" s="2">
        <f>'System Parameters'!M33</f>
        <v>0</v>
      </c>
      <c r="C91" s="2">
        <f>'System Parameters'!N33</f>
        <v>0</v>
      </c>
      <c r="D91" s="2">
        <f>'System Parameters'!O33</f>
        <v>0</v>
      </c>
      <c r="E91" s="2">
        <f>'System Parameters'!P33</f>
        <v>0</v>
      </c>
      <c r="F91" s="2">
        <f>'System Parameters'!Q34</f>
        <v>0</v>
      </c>
      <c r="G91" s="2">
        <f>'System Parameters'!I47</f>
        <v>0</v>
      </c>
      <c r="H91" s="2">
        <f>'System Parameters'!J47</f>
        <v>0</v>
      </c>
      <c r="I91" s="2">
        <f>'System Parameters'!K47</f>
        <v>0</v>
      </c>
      <c r="J91" s="2">
        <f>'System Parameters'!L47</f>
        <v>0</v>
      </c>
      <c r="K91" s="2">
        <f>'System Parameters'!M47</f>
        <v>0</v>
      </c>
      <c r="L91" s="2">
        <f>'System Parameters'!N47</f>
        <v>0</v>
      </c>
      <c r="M91" s="2">
        <f>'System Parameters'!O47</f>
        <v>0</v>
      </c>
      <c r="N91" s="2">
        <f>'System Parameters'!P47</f>
        <v>0</v>
      </c>
      <c r="O91" s="2">
        <f>'System Parameters'!Q47</f>
        <v>0</v>
      </c>
      <c r="R91" s="2">
        <f>'System Parameters'!Q34</f>
        <v>0</v>
      </c>
      <c r="S91" s="2">
        <f>'System Parameters'!I47</f>
        <v>0</v>
      </c>
      <c r="T91" s="2">
        <f>'System Parameters'!J47</f>
        <v>0</v>
      </c>
      <c r="U91" s="2">
        <f>'System Parameters'!K47</f>
        <v>0</v>
      </c>
      <c r="V91" s="2">
        <f>'System Parameters'!L47</f>
        <v>0</v>
      </c>
    </row>
    <row r="92" customHeight="1" spans="1:22">
      <c r="A92" s="2" t="str">
        <f>'System Parameters'!L34</f>
        <v>Effective Battery Capacity</v>
      </c>
      <c r="B92" s="2">
        <f>'System Parameters'!M34</f>
        <v>0</v>
      </c>
      <c r="C92" s="2">
        <f>'System Parameters'!N34</f>
        <v>0</v>
      </c>
      <c r="D92" s="2">
        <f>'System Parameters'!O34</f>
        <v>0</v>
      </c>
      <c r="E92" s="2">
        <f>'System Parameters'!P34</f>
        <v>0</v>
      </c>
      <c r="F92" s="2">
        <f>'System Parameters'!Q35</f>
        <v>0</v>
      </c>
      <c r="G92" s="2">
        <f>'System Parameters'!I48</f>
        <v>0</v>
      </c>
      <c r="H92" s="2">
        <f>'System Parameters'!J48</f>
        <v>0</v>
      </c>
      <c r="I92" s="2">
        <f>'System Parameters'!K48</f>
        <v>0</v>
      </c>
      <c r="J92" s="2">
        <f>'System Parameters'!L48</f>
        <v>0</v>
      </c>
      <c r="K92" s="2">
        <f>'System Parameters'!M48</f>
        <v>0</v>
      </c>
      <c r="L92" s="2">
        <f>'System Parameters'!N48</f>
        <v>0</v>
      </c>
      <c r="M92" s="2">
        <f>'System Parameters'!O48</f>
        <v>0</v>
      </c>
      <c r="N92" s="2">
        <f>'System Parameters'!P48</f>
        <v>0</v>
      </c>
      <c r="O92" s="2">
        <f>'System Parameters'!Q48</f>
        <v>0</v>
      </c>
      <c r="P92" s="2">
        <f>'System Parameters'!O34</f>
        <v>0</v>
      </c>
      <c r="Q92" s="2">
        <f>'System Parameters'!P34</f>
        <v>0</v>
      </c>
      <c r="R92" s="2">
        <f>'System Parameters'!Q35</f>
        <v>0</v>
      </c>
      <c r="S92" s="2">
        <f>'System Parameters'!I48</f>
        <v>0</v>
      </c>
      <c r="T92" s="2">
        <f>'System Parameters'!J48</f>
        <v>0</v>
      </c>
      <c r="U92" s="2">
        <f>'System Parameters'!K48</f>
        <v>0</v>
      </c>
      <c r="V92" s="2">
        <f>'System Parameters'!L48</f>
        <v>0</v>
      </c>
    </row>
    <row r="93" customHeight="1" spans="1:22">
      <c r="A93" s="2">
        <f>'System Parameters'!L35</f>
        <v>0</v>
      </c>
      <c r="B93" s="2">
        <f>B80*B81*B82</f>
        <v>3996</v>
      </c>
      <c r="C93" s="2" t="str">
        <f>'System Parameters'!N35</f>
        <v>mW*h</v>
      </c>
      <c r="D93" s="2">
        <f t="shared" ref="D93:O93" si="32">$B93</f>
        <v>3996</v>
      </c>
      <c r="E93" s="2">
        <f t="shared" si="32"/>
        <v>3996</v>
      </c>
      <c r="F93" s="2">
        <f t="shared" si="32"/>
        <v>3996</v>
      </c>
      <c r="G93" s="2">
        <f t="shared" si="32"/>
        <v>3996</v>
      </c>
      <c r="H93" s="2">
        <f t="shared" si="32"/>
        <v>3996</v>
      </c>
      <c r="I93" s="2">
        <f t="shared" si="32"/>
        <v>3996</v>
      </c>
      <c r="J93" s="2">
        <f t="shared" si="32"/>
        <v>3996</v>
      </c>
      <c r="K93" s="2">
        <f t="shared" si="32"/>
        <v>3996</v>
      </c>
      <c r="L93" s="2">
        <f t="shared" si="32"/>
        <v>3996</v>
      </c>
      <c r="M93" s="2">
        <f t="shared" si="32"/>
        <v>3996</v>
      </c>
      <c r="N93" s="2">
        <f t="shared" si="32"/>
        <v>3996</v>
      </c>
      <c r="O93" s="2">
        <f t="shared" si="32"/>
        <v>3996</v>
      </c>
      <c r="P93" s="2">
        <f>'System Parameters'!O35</f>
        <v>0</v>
      </c>
      <c r="Q93" s="2">
        <f>'System Parameters'!P35</f>
        <v>0</v>
      </c>
      <c r="R93" s="2">
        <f>'System Parameters'!Q36</f>
        <v>0</v>
      </c>
      <c r="S93" s="2">
        <f>'System Parameters'!I49</f>
        <v>0</v>
      </c>
      <c r="T93" s="2">
        <f>'System Parameters'!J49</f>
        <v>0</v>
      </c>
      <c r="U93" s="2">
        <f>'System Parameters'!K49</f>
        <v>0</v>
      </c>
      <c r="V93" s="2">
        <f>'System Parameters'!L49</f>
        <v>0</v>
      </c>
    </row>
    <row r="94" customHeight="1" spans="1:22">
      <c r="A94" s="2">
        <f>'System Parameters'!L36</f>
        <v>0</v>
      </c>
      <c r="B94" s="2">
        <f>'System Parameters'!M36</f>
        <v>0</v>
      </c>
      <c r="C94" s="2">
        <f>'System Parameters'!N36</f>
        <v>0</v>
      </c>
      <c r="D94" s="2">
        <f>'System Parameters'!O36</f>
        <v>0</v>
      </c>
      <c r="E94" s="2">
        <f>'System Parameters'!P36</f>
        <v>0</v>
      </c>
      <c r="F94" s="2">
        <f>'System Parameters'!Q37</f>
        <v>0</v>
      </c>
      <c r="G94" s="2">
        <f>'System Parameters'!I50</f>
        <v>0</v>
      </c>
      <c r="H94" s="2">
        <f>'System Parameters'!J50</f>
        <v>0</v>
      </c>
      <c r="I94" s="2">
        <f>'System Parameters'!K50</f>
        <v>0</v>
      </c>
      <c r="J94" s="2">
        <f>'System Parameters'!L50</f>
        <v>0</v>
      </c>
      <c r="K94" s="2">
        <f>'System Parameters'!M50</f>
        <v>0</v>
      </c>
      <c r="L94" s="2">
        <f>'System Parameters'!N50</f>
        <v>0</v>
      </c>
      <c r="M94" s="2">
        <f>'System Parameters'!O50</f>
        <v>0</v>
      </c>
      <c r="N94" s="2">
        <f>'System Parameters'!P50</f>
        <v>0</v>
      </c>
      <c r="O94" s="2">
        <f>'System Parameters'!Q50</f>
        <v>0</v>
      </c>
      <c r="P94" s="2">
        <f>'System Parameters'!O36</f>
        <v>0</v>
      </c>
      <c r="Q94" s="2">
        <f>'System Parameters'!P36</f>
        <v>0</v>
      </c>
      <c r="R94" s="2">
        <f>'System Parameters'!Q37</f>
        <v>0</v>
      </c>
      <c r="S94" s="2">
        <f>'System Parameters'!I50</f>
        <v>0</v>
      </c>
      <c r="T94" s="2">
        <f>'System Parameters'!J50</f>
        <v>0</v>
      </c>
      <c r="U94" s="2">
        <f>'System Parameters'!K50</f>
        <v>0</v>
      </c>
      <c r="V94" s="2">
        <f>'System Parameters'!L50</f>
        <v>0</v>
      </c>
    </row>
    <row r="95" customHeight="1" spans="1:22">
      <c r="A95" s="2" t="str">
        <f>'System Parameters'!L37</f>
        <v>Days of Use</v>
      </c>
      <c r="B95" s="2">
        <f>B93/($T78*B88+$U78*B89+$V78*B90)</f>
        <v>53.9089376053963</v>
      </c>
      <c r="C95" s="2" t="str">
        <f>'System Parameters'!N37</f>
        <v>days</v>
      </c>
      <c r="D95" s="2">
        <f t="shared" ref="D95:O95" si="33">D93/($T78*D88+$U78*D89+$V78*D90)</f>
        <v>54.5063938618926</v>
      </c>
      <c r="E95" s="2">
        <f t="shared" si="33"/>
        <v>54.1830508474576</v>
      </c>
      <c r="F95" s="2">
        <f t="shared" si="33"/>
        <v>55.5578727841502</v>
      </c>
      <c r="G95" s="2">
        <f t="shared" si="33"/>
        <v>53.9180300219261</v>
      </c>
      <c r="H95" s="2">
        <f t="shared" si="33"/>
        <v>54.2106155672376</v>
      </c>
      <c r="I95" s="2">
        <f t="shared" si="33"/>
        <v>53.9271255060729</v>
      </c>
      <c r="J95" s="2">
        <f t="shared" si="33"/>
        <v>53.9089376053963</v>
      </c>
      <c r="K95" s="2">
        <f t="shared" si="33"/>
        <v>54.6461538461538</v>
      </c>
      <c r="L95" s="2">
        <f t="shared" si="33"/>
        <v>55.5578727841502</v>
      </c>
      <c r="M95" s="2">
        <f t="shared" si="33"/>
        <v>54.0547852553263</v>
      </c>
      <c r="N95" s="2">
        <f t="shared" si="33"/>
        <v>54.018249408584</v>
      </c>
      <c r="O95" s="2">
        <f t="shared" si="33"/>
        <v>53.9271255060729</v>
      </c>
      <c r="P95" s="2">
        <f>'System Parameters'!O37</f>
        <v>0</v>
      </c>
      <c r="Q95" s="2">
        <f>'System Parameters'!P37</f>
        <v>0</v>
      </c>
      <c r="R95" s="2">
        <f>'System Parameters'!Q38</f>
        <v>0</v>
      </c>
      <c r="S95" s="2">
        <f>'System Parameters'!I51</f>
        <v>0</v>
      </c>
      <c r="T95" s="2">
        <f>'System Parameters'!J51</f>
        <v>0</v>
      </c>
      <c r="U95" s="2">
        <f>'System Parameters'!K51</f>
        <v>0</v>
      </c>
      <c r="V95" s="2">
        <f>'System Parameters'!L51</f>
        <v>0</v>
      </c>
    </row>
    <row r="96" customHeight="1" spans="1:22">
      <c r="A96" s="2" t="str">
        <f>'System Parameters'!L38</f>
        <v>Hours of Use</v>
      </c>
      <c r="B96" s="2">
        <f>B95*24</f>
        <v>1293.81450252951</v>
      </c>
      <c r="C96" s="2" t="str">
        <f>'System Parameters'!N38</f>
        <v>hours</v>
      </c>
      <c r="D96" s="2">
        <f t="shared" ref="D96:O96" si="34">D95*24</f>
        <v>1308.15345268542</v>
      </c>
      <c r="E96" s="2">
        <f t="shared" si="34"/>
        <v>1300.39322033898</v>
      </c>
      <c r="F96" s="2">
        <f t="shared" si="34"/>
        <v>1333.3889468196</v>
      </c>
      <c r="G96" s="2">
        <f t="shared" si="34"/>
        <v>1294.03272052623</v>
      </c>
      <c r="H96" s="2">
        <f t="shared" si="34"/>
        <v>1301.0547736137</v>
      </c>
      <c r="I96" s="2">
        <f t="shared" si="34"/>
        <v>1294.25101214575</v>
      </c>
      <c r="J96" s="2">
        <f t="shared" si="34"/>
        <v>1293.81450252951</v>
      </c>
      <c r="K96" s="2">
        <f t="shared" si="34"/>
        <v>1311.50769230769</v>
      </c>
      <c r="L96" s="2">
        <f t="shared" si="34"/>
        <v>1333.3889468196</v>
      </c>
      <c r="M96" s="2">
        <f t="shared" si="34"/>
        <v>1297.31484612783</v>
      </c>
      <c r="N96" s="2">
        <f t="shared" si="34"/>
        <v>1296.43798580602</v>
      </c>
      <c r="O96" s="2">
        <f t="shared" si="34"/>
        <v>1294.25101214575</v>
      </c>
      <c r="P96" s="2">
        <f>'System Parameters'!O38</f>
        <v>0</v>
      </c>
      <c r="Q96" s="2">
        <f>'System Parameters'!P38</f>
        <v>0</v>
      </c>
      <c r="R96" s="2">
        <f>'System Parameters'!Q39</f>
        <v>0</v>
      </c>
      <c r="S96" s="2">
        <f>'System Parameters'!I52</f>
        <v>0</v>
      </c>
      <c r="T96" s="2">
        <f>'System Parameters'!J52</f>
        <v>0</v>
      </c>
      <c r="U96" s="2">
        <f>'System Parameters'!K52</f>
        <v>0</v>
      </c>
      <c r="V96" s="2">
        <f>'System Parameters'!L52</f>
        <v>0</v>
      </c>
    </row>
    <row r="97" customHeight="1" spans="1:22">
      <c r="A97" s="2">
        <f>'System Parameters'!A53</f>
        <v>0</v>
      </c>
      <c r="B97" s="2">
        <f>'System Parameters'!K40</f>
        <v>0</v>
      </c>
      <c r="C97" s="2">
        <f>'System Parameters'!L40</f>
        <v>0</v>
      </c>
      <c r="D97" s="2">
        <f>'System Parameters'!M40</f>
        <v>0</v>
      </c>
      <c r="O97" s="2">
        <f>'System Parameters'!N40</f>
        <v>0</v>
      </c>
      <c r="P97" s="2">
        <f>'System Parameters'!O40</f>
        <v>0</v>
      </c>
      <c r="Q97" s="2">
        <f>'System Parameters'!P40</f>
        <v>0</v>
      </c>
      <c r="R97" s="2">
        <f>'System Parameters'!Q40</f>
        <v>0</v>
      </c>
      <c r="S97" s="2">
        <f>'System Parameters'!I53</f>
        <v>0</v>
      </c>
      <c r="T97" s="2">
        <f>'System Parameters'!J53</f>
        <v>0</v>
      </c>
      <c r="U97" s="2">
        <f>'System Parameters'!K53</f>
        <v>0</v>
      </c>
      <c r="V97" s="2">
        <f>'System Parameters'!L53</f>
        <v>0</v>
      </c>
    </row>
    <row r="98" customHeight="1" spans="1:22">
      <c r="A98" s="1" t="s">
        <v>47</v>
      </c>
      <c r="B98" s="2">
        <f>'System Parameters'!K41</f>
        <v>0</v>
      </c>
      <c r="C98" s="2">
        <f>'System Parameters'!L41</f>
        <v>0</v>
      </c>
      <c r="D98" s="4">
        <f t="shared" ref="D98:O98" si="35">D96/$B96-1</f>
        <v>0.0110826939471442</v>
      </c>
      <c r="E98" s="4">
        <f t="shared" si="35"/>
        <v>0.0050847457627119</v>
      </c>
      <c r="F98" s="4">
        <f t="shared" si="35"/>
        <v>0.0305874174487313</v>
      </c>
      <c r="G98" s="4">
        <f t="shared" si="35"/>
        <v>0.000168662506324857</v>
      </c>
      <c r="H98" s="4">
        <f t="shared" si="35"/>
        <v>0.00559606579616756</v>
      </c>
      <c r="I98" s="4">
        <f t="shared" si="35"/>
        <v>0.00033738191632926</v>
      </c>
      <c r="J98" s="4">
        <f t="shared" si="35"/>
        <v>0</v>
      </c>
      <c r="K98" s="4">
        <f t="shared" si="35"/>
        <v>0.0136752136752136</v>
      </c>
      <c r="L98" s="4">
        <f t="shared" si="35"/>
        <v>0.0305874174487313</v>
      </c>
      <c r="M98" s="4">
        <f t="shared" si="35"/>
        <v>0.00270544470747369</v>
      </c>
      <c r="N98" s="4">
        <f t="shared" si="35"/>
        <v>0.00202771206488683</v>
      </c>
      <c r="O98" s="4">
        <f t="shared" si="35"/>
        <v>0.00033738191632926</v>
      </c>
      <c r="P98" s="2">
        <f>'System Parameters'!O41</f>
        <v>0</v>
      </c>
      <c r="Q98" s="2">
        <f>'System Parameters'!P41</f>
        <v>0</v>
      </c>
      <c r="R98" s="2">
        <f>'System Parameters'!Q41</f>
        <v>0</v>
      </c>
      <c r="S98" s="2">
        <f>'System Parameters'!I54</f>
        <v>0</v>
      </c>
      <c r="T98" s="2">
        <f>'System Parameters'!J54</f>
        <v>0</v>
      </c>
      <c r="U98" s="2">
        <f>'System Parameters'!K54</f>
        <v>0</v>
      </c>
      <c r="V98" s="2">
        <f>'System Parameters'!L54</f>
        <v>0</v>
      </c>
    </row>
    <row r="99" customHeight="1" spans="1:22">
      <c r="A99" s="1" t="s">
        <v>48</v>
      </c>
      <c r="B99" s="2">
        <f>'System Parameters'!K42</f>
        <v>0</v>
      </c>
      <c r="C99" s="2">
        <f>'System Parameters'!L42</f>
        <v>0</v>
      </c>
      <c r="D99" s="1" t="s">
        <v>49</v>
      </c>
      <c r="E99" s="1" t="s">
        <v>50</v>
      </c>
      <c r="F99" s="1" t="s">
        <v>51</v>
      </c>
      <c r="G99" s="1" t="s">
        <v>52</v>
      </c>
      <c r="H99" s="1" t="s">
        <v>53</v>
      </c>
      <c r="I99" s="1" t="s">
        <v>54</v>
      </c>
      <c r="J99" s="1" t="s">
        <v>55</v>
      </c>
      <c r="K99" s="1" t="s">
        <v>56</v>
      </c>
      <c r="L99" s="1" t="s">
        <v>57</v>
      </c>
      <c r="M99" s="1" t="s">
        <v>58</v>
      </c>
      <c r="N99" s="1" t="s">
        <v>59</v>
      </c>
      <c r="O99" s="1" t="s">
        <v>60</v>
      </c>
      <c r="P99" s="2">
        <f>'System Parameters'!O42</f>
        <v>0</v>
      </c>
      <c r="Q99" s="2">
        <f>'System Parameters'!P42</f>
        <v>0</v>
      </c>
      <c r="R99" s="2">
        <f>'System Parameters'!Q42</f>
        <v>0</v>
      </c>
      <c r="S99" s="2">
        <f>'System Parameters'!I55</f>
        <v>0</v>
      </c>
      <c r="T99" s="2">
        <f>'System Parameters'!J55</f>
        <v>0</v>
      </c>
      <c r="U99" s="2">
        <f>'System Parameters'!K55</f>
        <v>0</v>
      </c>
      <c r="V99" s="2">
        <f>'System Parameters'!L55</f>
        <v>0</v>
      </c>
    </row>
    <row r="100" customHeight="1" spans="1:22">
      <c r="A100" s="2">
        <f>'System Parameters'!A56</f>
        <v>0</v>
      </c>
      <c r="B100" s="2">
        <f>'System Parameters'!B56</f>
        <v>0</v>
      </c>
      <c r="C100" s="2">
        <f>'System Parameters'!C56</f>
        <v>0</v>
      </c>
      <c r="D100" s="2">
        <f>'System Parameters'!D56</f>
        <v>0</v>
      </c>
      <c r="O100" s="2">
        <f>'System Parameters'!E56</f>
        <v>0</v>
      </c>
      <c r="P100" s="2">
        <f>'System Parameters'!F56</f>
        <v>0</v>
      </c>
      <c r="Q100" s="2">
        <f>'System Parameters'!G56</f>
        <v>0</v>
      </c>
      <c r="R100" s="2">
        <f>'System Parameters'!H56</f>
        <v>0</v>
      </c>
      <c r="S100" s="2">
        <f>'System Parameters'!I56</f>
        <v>0</v>
      </c>
      <c r="T100" s="2">
        <f>'System Parameters'!J56</f>
        <v>0</v>
      </c>
      <c r="U100" s="2">
        <f>'System Parameters'!K56</f>
        <v>0</v>
      </c>
      <c r="V100" s="2">
        <f>'System Parameters'!L56</f>
        <v>0</v>
      </c>
    </row>
    <row r="101" customHeight="1" spans="1:22">
      <c r="A101" s="2">
        <f>'System Parameters'!A57</f>
        <v>0</v>
      </c>
      <c r="B101" s="2">
        <f>'System Parameters'!B57</f>
        <v>0</v>
      </c>
      <c r="C101" s="2">
        <f>'System Parameters'!C57</f>
        <v>0</v>
      </c>
      <c r="D101" s="2">
        <f>'System Parameters'!D57</f>
        <v>0</v>
      </c>
      <c r="O101" s="2">
        <f>'System Parameters'!E57</f>
        <v>0</v>
      </c>
      <c r="P101" s="2">
        <f>'System Parameters'!F57</f>
        <v>0</v>
      </c>
      <c r="Q101" s="2">
        <f>'System Parameters'!G57</f>
        <v>0</v>
      </c>
      <c r="R101" s="2">
        <f>'System Parameters'!H57</f>
        <v>0</v>
      </c>
      <c r="S101" s="2">
        <f>'System Parameters'!I57</f>
        <v>0</v>
      </c>
      <c r="T101" s="2">
        <f>'System Parameters'!J57</f>
        <v>0</v>
      </c>
      <c r="U101" s="2">
        <f>'System Parameters'!K57</f>
        <v>0</v>
      </c>
      <c r="V101" s="2">
        <f>'System Parameters'!L57</f>
        <v>0</v>
      </c>
    </row>
    <row r="102" customHeight="1" spans="1:22">
      <c r="A102" s="2">
        <f>'System Parameters'!A58</f>
        <v>0</v>
      </c>
      <c r="B102" s="2">
        <f>'System Parameters'!B58</f>
        <v>0</v>
      </c>
      <c r="C102" s="2">
        <f>'System Parameters'!C58</f>
        <v>0</v>
      </c>
      <c r="D102" s="2">
        <f>'System Parameters'!D58</f>
        <v>0</v>
      </c>
      <c r="O102" s="2">
        <f>'System Parameters'!E58</f>
        <v>0</v>
      </c>
      <c r="P102" s="2">
        <f>'System Parameters'!F58</f>
        <v>0</v>
      </c>
      <c r="Q102" s="2">
        <f>'System Parameters'!G58</f>
        <v>0</v>
      </c>
      <c r="R102" s="2">
        <f>'System Parameters'!H58</f>
        <v>0</v>
      </c>
      <c r="S102" s="2">
        <f>'System Parameters'!I58</f>
        <v>0</v>
      </c>
      <c r="T102" s="2">
        <f>'System Parameters'!J58</f>
        <v>0</v>
      </c>
      <c r="U102" s="2">
        <f>'System Parameters'!K58</f>
        <v>0</v>
      </c>
      <c r="V102" s="2">
        <f>'System Parameters'!L58</f>
        <v>0</v>
      </c>
    </row>
    <row r="103" customHeight="1" spans="1:22">
      <c r="A103" s="2">
        <f>'System Parameters'!A59</f>
        <v>0</v>
      </c>
      <c r="B103" s="2">
        <f>'System Parameters'!B59</f>
        <v>0</v>
      </c>
      <c r="C103" s="2">
        <f>'System Parameters'!C59</f>
        <v>0</v>
      </c>
      <c r="D103" s="2">
        <f>'System Parameters'!D59</f>
        <v>0</v>
      </c>
      <c r="O103" s="2">
        <f>'System Parameters'!E59</f>
        <v>0</v>
      </c>
      <c r="P103" s="2">
        <f>'System Parameters'!F59</f>
        <v>0</v>
      </c>
      <c r="Q103" s="2">
        <f>'System Parameters'!G59</f>
        <v>0</v>
      </c>
      <c r="R103" s="2">
        <f>'System Parameters'!H59</f>
        <v>0</v>
      </c>
      <c r="S103" s="2">
        <f>'System Parameters'!I59</f>
        <v>0</v>
      </c>
      <c r="T103" s="2">
        <f>'System Parameters'!J59</f>
        <v>0</v>
      </c>
      <c r="U103" s="2">
        <f>'System Parameters'!K59</f>
        <v>0</v>
      </c>
      <c r="V103" s="2">
        <f>'System Parameters'!L59</f>
        <v>0</v>
      </c>
    </row>
    <row r="104" customHeight="1" spans="1:22">
      <c r="A104" s="2">
        <f>'System Parameters'!A60</f>
        <v>0</v>
      </c>
      <c r="B104" s="2">
        <f>'System Parameters'!B60</f>
        <v>0</v>
      </c>
      <c r="C104" s="2">
        <f>'System Parameters'!C60</f>
        <v>0</v>
      </c>
      <c r="D104" s="2">
        <f>'System Parameters'!D60</f>
        <v>0</v>
      </c>
      <c r="O104" s="2">
        <f>'System Parameters'!E60</f>
        <v>0</v>
      </c>
      <c r="P104" s="2">
        <f>'System Parameters'!F60</f>
        <v>0</v>
      </c>
      <c r="Q104" s="2">
        <f>'System Parameters'!G60</f>
        <v>0</v>
      </c>
      <c r="R104" s="2">
        <f>'System Parameters'!H60</f>
        <v>0</v>
      </c>
      <c r="S104" s="2">
        <f>'System Parameters'!I60</f>
        <v>0</v>
      </c>
      <c r="T104" s="2">
        <f>'System Parameters'!J60</f>
        <v>0</v>
      </c>
      <c r="U104" s="2">
        <f>'System Parameters'!K60</f>
        <v>0</v>
      </c>
      <c r="V104" s="2">
        <f>'System Parameters'!L60</f>
        <v>0</v>
      </c>
    </row>
    <row r="105" customHeight="1" spans="1:22">
      <c r="A105" s="2">
        <f>'System Parameters'!A61</f>
        <v>0</v>
      </c>
      <c r="B105" s="2">
        <f>'System Parameters'!B61</f>
        <v>0</v>
      </c>
      <c r="C105" s="2">
        <f>'System Parameters'!C61</f>
        <v>0</v>
      </c>
      <c r="D105" s="2">
        <f>'System Parameters'!D61</f>
        <v>0</v>
      </c>
      <c r="O105" s="2">
        <f>'System Parameters'!E61</f>
        <v>0</v>
      </c>
      <c r="P105" s="2">
        <f>'System Parameters'!F61</f>
        <v>0</v>
      </c>
      <c r="Q105" s="2">
        <f>'System Parameters'!G61</f>
        <v>0</v>
      </c>
      <c r="R105" s="2">
        <f>'System Parameters'!H61</f>
        <v>0</v>
      </c>
      <c r="S105" s="2">
        <f>'System Parameters'!I61</f>
        <v>0</v>
      </c>
      <c r="T105" s="2">
        <f>'System Parameters'!J61</f>
        <v>0</v>
      </c>
      <c r="U105" s="2">
        <f>'System Parameters'!K61</f>
        <v>0</v>
      </c>
      <c r="V105" s="2">
        <f>'System Parameters'!L61</f>
        <v>0</v>
      </c>
    </row>
    <row r="106" customHeight="1" spans="1:22">
      <c r="A106" s="2">
        <f>'System Parameters'!A62</f>
        <v>0</v>
      </c>
      <c r="B106" s="2">
        <f>'System Parameters'!B62</f>
        <v>0</v>
      </c>
      <c r="C106" s="2">
        <f>'System Parameters'!C62</f>
        <v>0</v>
      </c>
      <c r="D106" s="2">
        <f>'System Parameters'!D62</f>
        <v>0</v>
      </c>
      <c r="O106" s="2">
        <f>'System Parameters'!E62</f>
        <v>0</v>
      </c>
      <c r="P106" s="2">
        <f>'System Parameters'!F62</f>
        <v>0</v>
      </c>
      <c r="Q106" s="2">
        <f>'System Parameters'!G62</f>
        <v>0</v>
      </c>
      <c r="R106" s="2">
        <f>'System Parameters'!H62</f>
        <v>0</v>
      </c>
      <c r="S106" s="2">
        <f>'System Parameters'!I62</f>
        <v>0</v>
      </c>
      <c r="T106" s="2">
        <f>'System Parameters'!J62</f>
        <v>0</v>
      </c>
      <c r="U106" s="2">
        <f>'System Parameters'!K62</f>
        <v>0</v>
      </c>
      <c r="V106" s="2">
        <f>'System Parameters'!L62</f>
        <v>0</v>
      </c>
    </row>
    <row r="107" customHeight="1" spans="1:22">
      <c r="A107" s="2">
        <f>'System Parameters'!A63</f>
        <v>0</v>
      </c>
      <c r="B107" s="2">
        <f>'System Parameters'!B63</f>
        <v>0</v>
      </c>
      <c r="C107" s="2">
        <f>'System Parameters'!C63</f>
        <v>0</v>
      </c>
      <c r="D107" s="2">
        <f>'System Parameters'!D63</f>
        <v>0</v>
      </c>
      <c r="O107" s="2">
        <f>'System Parameters'!E63</f>
        <v>0</v>
      </c>
      <c r="P107" s="2">
        <f>'System Parameters'!F63</f>
        <v>0</v>
      </c>
      <c r="Q107" s="2">
        <f>'System Parameters'!G63</f>
        <v>0</v>
      </c>
      <c r="R107" s="2">
        <f>'System Parameters'!H63</f>
        <v>0</v>
      </c>
      <c r="S107" s="2">
        <f>'System Parameters'!I63</f>
        <v>0</v>
      </c>
      <c r="T107" s="2">
        <f>'System Parameters'!J63</f>
        <v>0</v>
      </c>
      <c r="U107" s="2">
        <f>'System Parameters'!K63</f>
        <v>0</v>
      </c>
      <c r="V107" s="2">
        <f>'System Parameters'!L63</f>
        <v>0</v>
      </c>
    </row>
    <row r="108" customHeight="1" spans="1:22">
      <c r="A108" s="2">
        <f>'System Parameters'!A64</f>
        <v>0</v>
      </c>
      <c r="B108" s="2">
        <f>'System Parameters'!B64</f>
        <v>0</v>
      </c>
      <c r="C108" s="2">
        <f>'System Parameters'!C64</f>
        <v>0</v>
      </c>
      <c r="D108" s="2">
        <f>'System Parameters'!D64</f>
        <v>0</v>
      </c>
      <c r="O108" s="2">
        <f>'System Parameters'!E64</f>
        <v>0</v>
      </c>
      <c r="P108" s="2">
        <f>'System Parameters'!F64</f>
        <v>0</v>
      </c>
      <c r="Q108" s="2">
        <f>'System Parameters'!G64</f>
        <v>0</v>
      </c>
      <c r="R108" s="2">
        <f>'System Parameters'!H64</f>
        <v>0</v>
      </c>
      <c r="S108" s="2">
        <f>'System Parameters'!I64</f>
        <v>0</v>
      </c>
      <c r="T108" s="2">
        <f>'System Parameters'!J64</f>
        <v>0</v>
      </c>
      <c r="U108" s="2">
        <f>'System Parameters'!K64</f>
        <v>0</v>
      </c>
      <c r="V108" s="2">
        <f>'System Parameters'!L64</f>
        <v>0</v>
      </c>
    </row>
    <row r="109" customHeight="1" spans="1:22">
      <c r="A109" s="2">
        <f>'System Parameters'!A65</f>
        <v>0</v>
      </c>
      <c r="B109" s="2">
        <f>'System Parameters'!B65</f>
        <v>0</v>
      </c>
      <c r="C109" s="2">
        <f>'System Parameters'!C65</f>
        <v>0</v>
      </c>
      <c r="D109" s="2">
        <f>'System Parameters'!D65</f>
        <v>0</v>
      </c>
      <c r="O109" s="2">
        <f>'System Parameters'!E65</f>
        <v>0</v>
      </c>
      <c r="P109" s="2">
        <f>'System Parameters'!F65</f>
        <v>0</v>
      </c>
      <c r="Q109" s="2">
        <f>'System Parameters'!G65</f>
        <v>0</v>
      </c>
      <c r="R109" s="2">
        <f>'System Parameters'!H65</f>
        <v>0</v>
      </c>
      <c r="S109" s="2">
        <f>'System Parameters'!I65</f>
        <v>0</v>
      </c>
      <c r="T109" s="2">
        <f>'System Parameters'!J65</f>
        <v>0</v>
      </c>
      <c r="U109" s="2">
        <f>'System Parameters'!K65</f>
        <v>0</v>
      </c>
      <c r="V109" s="2">
        <f>'System Parameters'!L65</f>
        <v>0</v>
      </c>
    </row>
    <row r="110" customHeight="1" spans="1:22">
      <c r="A110" s="2">
        <f>'System Parameters'!A66</f>
        <v>0</v>
      </c>
      <c r="B110" s="2">
        <f>'System Parameters'!B66</f>
        <v>0</v>
      </c>
      <c r="C110" s="2">
        <f>'System Parameters'!C66</f>
        <v>0</v>
      </c>
      <c r="D110" s="2">
        <f>'System Parameters'!D66</f>
        <v>0</v>
      </c>
      <c r="O110" s="2">
        <f>'System Parameters'!E66</f>
        <v>0</v>
      </c>
      <c r="P110" s="2">
        <f>'System Parameters'!F66</f>
        <v>0</v>
      </c>
      <c r="Q110" s="2">
        <f>'System Parameters'!G66</f>
        <v>0</v>
      </c>
      <c r="R110" s="2">
        <f>'System Parameters'!H66</f>
        <v>0</v>
      </c>
      <c r="S110" s="2">
        <f>'System Parameters'!I66</f>
        <v>0</v>
      </c>
      <c r="T110" s="2">
        <f>'System Parameters'!J66</f>
        <v>0</v>
      </c>
      <c r="U110" s="2">
        <f>'System Parameters'!K66</f>
        <v>0</v>
      </c>
      <c r="V110" s="2">
        <f>'System Parameters'!L66</f>
        <v>0</v>
      </c>
    </row>
    <row r="111" customHeight="1" spans="1:22">
      <c r="A111" s="2">
        <f>'System Parameters'!A67</f>
        <v>0</v>
      </c>
      <c r="B111" s="2">
        <f>'System Parameters'!B67</f>
        <v>0</v>
      </c>
      <c r="C111" s="2">
        <f>'System Parameters'!C67</f>
        <v>0</v>
      </c>
      <c r="D111" s="2">
        <f>'System Parameters'!D67</f>
        <v>0</v>
      </c>
      <c r="O111" s="2">
        <f>'System Parameters'!E67</f>
        <v>0</v>
      </c>
      <c r="P111" s="2">
        <f>'System Parameters'!F67</f>
        <v>0</v>
      </c>
      <c r="Q111" s="2">
        <f>'System Parameters'!G67</f>
        <v>0</v>
      </c>
      <c r="R111" s="2">
        <f>'System Parameters'!H67</f>
        <v>0</v>
      </c>
      <c r="S111" s="2">
        <f>'System Parameters'!I67</f>
        <v>0</v>
      </c>
      <c r="T111" s="2">
        <f>'System Parameters'!J67</f>
        <v>0</v>
      </c>
      <c r="U111" s="2">
        <f>'System Parameters'!K67</f>
        <v>0</v>
      </c>
      <c r="V111" s="2">
        <f>'System Parameters'!L67</f>
        <v>0</v>
      </c>
    </row>
    <row r="112" customHeight="1" spans="1:22">
      <c r="A112" s="2">
        <f>'System Parameters'!A68</f>
        <v>0</v>
      </c>
      <c r="B112" s="2">
        <f>'System Parameters'!B68</f>
        <v>0</v>
      </c>
      <c r="C112" s="2">
        <f>'System Parameters'!C68</f>
        <v>0</v>
      </c>
      <c r="D112" s="2">
        <f>'System Parameters'!D68</f>
        <v>0</v>
      </c>
      <c r="O112" s="2">
        <f>'System Parameters'!E68</f>
        <v>0</v>
      </c>
      <c r="P112" s="2">
        <f>'System Parameters'!F68</f>
        <v>0</v>
      </c>
      <c r="Q112" s="2">
        <f>'System Parameters'!G68</f>
        <v>0</v>
      </c>
      <c r="R112" s="2">
        <f>'System Parameters'!H68</f>
        <v>0</v>
      </c>
      <c r="S112" s="2">
        <f>'System Parameters'!I68</f>
        <v>0</v>
      </c>
      <c r="T112" s="2">
        <f>'System Parameters'!J68</f>
        <v>0</v>
      </c>
      <c r="U112" s="2">
        <f>'System Parameters'!K68</f>
        <v>0</v>
      </c>
      <c r="V112" s="2">
        <f>'System Parameters'!L68</f>
        <v>0</v>
      </c>
    </row>
    <row r="113" customHeight="1" spans="1:22">
      <c r="A113" s="2">
        <f>'System Parameters'!A69</f>
        <v>0</v>
      </c>
      <c r="B113" s="2">
        <f>'System Parameters'!B69</f>
        <v>0</v>
      </c>
      <c r="C113" s="2">
        <f>'System Parameters'!C69</f>
        <v>0</v>
      </c>
      <c r="D113" s="2">
        <f>'System Parameters'!D69</f>
        <v>0</v>
      </c>
      <c r="O113" s="2">
        <f>'System Parameters'!E69</f>
        <v>0</v>
      </c>
      <c r="P113" s="2">
        <f>'System Parameters'!F69</f>
        <v>0</v>
      </c>
      <c r="Q113" s="2">
        <f>'System Parameters'!G69</f>
        <v>0</v>
      </c>
      <c r="R113" s="2">
        <f>'System Parameters'!H69</f>
        <v>0</v>
      </c>
      <c r="S113" s="2">
        <f>'System Parameters'!I69</f>
        <v>0</v>
      </c>
      <c r="T113" s="2">
        <f>'System Parameters'!J69</f>
        <v>0</v>
      </c>
      <c r="U113" s="2">
        <f>'System Parameters'!K69</f>
        <v>0</v>
      </c>
      <c r="V113" s="2">
        <f>'System Parameters'!L69</f>
        <v>0</v>
      </c>
    </row>
    <row r="114" customHeight="1" spans="1:22">
      <c r="A114" s="2">
        <f>'System Parameters'!A70</f>
        <v>0</v>
      </c>
      <c r="B114" s="2">
        <f>'System Parameters'!B70</f>
        <v>0</v>
      </c>
      <c r="C114" s="2">
        <f>'System Parameters'!C70</f>
        <v>0</v>
      </c>
      <c r="D114" s="2">
        <f>'System Parameters'!D70</f>
        <v>0</v>
      </c>
      <c r="O114" s="2">
        <f>'System Parameters'!E70</f>
        <v>0</v>
      </c>
      <c r="P114" s="2">
        <f>'System Parameters'!F70</f>
        <v>0</v>
      </c>
      <c r="Q114" s="2">
        <f>'System Parameters'!G70</f>
        <v>0</v>
      </c>
      <c r="R114" s="2">
        <f>'System Parameters'!H70</f>
        <v>0</v>
      </c>
      <c r="S114" s="2">
        <f>'System Parameters'!I70</f>
        <v>0</v>
      </c>
      <c r="T114" s="2">
        <f>'System Parameters'!J70</f>
        <v>0</v>
      </c>
      <c r="U114" s="2">
        <f>'System Parameters'!K70</f>
        <v>0</v>
      </c>
      <c r="V114" s="2">
        <f>'System Parameters'!L70</f>
        <v>0</v>
      </c>
    </row>
    <row r="115" customHeight="1" spans="1:22">
      <c r="A115" s="2">
        <f>'System Parameters'!A71</f>
        <v>0</v>
      </c>
      <c r="B115" s="2">
        <f>'System Parameters'!B71</f>
        <v>0</v>
      </c>
      <c r="C115" s="2">
        <f>'System Parameters'!C71</f>
        <v>0</v>
      </c>
      <c r="D115" s="2">
        <f>'System Parameters'!D71</f>
        <v>0</v>
      </c>
      <c r="O115" s="2">
        <f>'System Parameters'!E71</f>
        <v>0</v>
      </c>
      <c r="P115" s="2">
        <f>'System Parameters'!F71</f>
        <v>0</v>
      </c>
      <c r="Q115" s="2">
        <f>'System Parameters'!G71</f>
        <v>0</v>
      </c>
      <c r="R115" s="2">
        <f>'System Parameters'!H71</f>
        <v>0</v>
      </c>
      <c r="S115" s="2">
        <f>'System Parameters'!I71</f>
        <v>0</v>
      </c>
      <c r="T115" s="2">
        <f>'System Parameters'!J71</f>
        <v>0</v>
      </c>
      <c r="U115" s="2">
        <f>'System Parameters'!K71</f>
        <v>0</v>
      </c>
      <c r="V115" s="2">
        <f>'System Parameters'!L71</f>
        <v>0</v>
      </c>
    </row>
    <row r="116" customHeight="1" spans="1:22">
      <c r="A116" s="2">
        <f>'System Parameters'!A72</f>
        <v>0</v>
      </c>
      <c r="B116" s="2">
        <f>'System Parameters'!B72</f>
        <v>0</v>
      </c>
      <c r="C116" s="2">
        <f>'System Parameters'!C72</f>
        <v>0</v>
      </c>
      <c r="D116" s="2">
        <f>'System Parameters'!D72</f>
        <v>0</v>
      </c>
      <c r="O116" s="2">
        <f>'System Parameters'!E72</f>
        <v>0</v>
      </c>
      <c r="P116" s="2">
        <f>'System Parameters'!F72</f>
        <v>0</v>
      </c>
      <c r="Q116" s="2">
        <f>'System Parameters'!G72</f>
        <v>0</v>
      </c>
      <c r="R116" s="2">
        <f>'System Parameters'!H72</f>
        <v>0</v>
      </c>
      <c r="S116" s="2">
        <f>'System Parameters'!I72</f>
        <v>0</v>
      </c>
      <c r="T116" s="2">
        <f>'System Parameters'!J72</f>
        <v>0</v>
      </c>
      <c r="U116" s="2">
        <f>'System Parameters'!K72</f>
        <v>0</v>
      </c>
      <c r="V116" s="2">
        <f>'System Parameters'!L72</f>
        <v>0</v>
      </c>
    </row>
    <row r="117" customHeight="1" spans="1:22">
      <c r="A117" s="2">
        <f>'System Parameters'!A73</f>
        <v>0</v>
      </c>
      <c r="B117" s="2">
        <f>'System Parameters'!B73</f>
        <v>0</v>
      </c>
      <c r="C117" s="2">
        <f>'System Parameters'!C73</f>
        <v>0</v>
      </c>
      <c r="D117" s="2">
        <f>'System Parameters'!D73</f>
        <v>0</v>
      </c>
      <c r="O117" s="2">
        <f>'System Parameters'!E73</f>
        <v>0</v>
      </c>
      <c r="P117" s="2">
        <f>'System Parameters'!F73</f>
        <v>0</v>
      </c>
      <c r="Q117" s="2">
        <f>'System Parameters'!G73</f>
        <v>0</v>
      </c>
      <c r="R117" s="2">
        <f>'System Parameters'!H73</f>
        <v>0</v>
      </c>
      <c r="S117" s="2">
        <f>'System Parameters'!I73</f>
        <v>0</v>
      </c>
      <c r="T117" s="2">
        <f>'System Parameters'!J73</f>
        <v>0</v>
      </c>
      <c r="U117" s="2">
        <f>'System Parameters'!K73</f>
        <v>0</v>
      </c>
      <c r="V117" s="2">
        <f>'System Parameters'!L73</f>
        <v>0</v>
      </c>
    </row>
    <row r="118" customHeight="1" spans="1:22">
      <c r="A118" s="2">
        <f>'System Parameters'!A74</f>
        <v>0</v>
      </c>
      <c r="B118" s="2">
        <f>'System Parameters'!B74</f>
        <v>0</v>
      </c>
      <c r="C118" s="2">
        <f>'System Parameters'!C74</f>
        <v>0</v>
      </c>
      <c r="D118" s="2">
        <f>'System Parameters'!D74</f>
        <v>0</v>
      </c>
      <c r="O118" s="2">
        <f>'System Parameters'!E74</f>
        <v>0</v>
      </c>
      <c r="P118" s="2">
        <f>'System Parameters'!F74</f>
        <v>0</v>
      </c>
      <c r="Q118" s="2">
        <f>'System Parameters'!G74</f>
        <v>0</v>
      </c>
      <c r="R118" s="2">
        <f>'System Parameters'!H74</f>
        <v>0</v>
      </c>
      <c r="S118" s="2">
        <f>'System Parameters'!I74</f>
        <v>0</v>
      </c>
      <c r="T118" s="2">
        <f>'System Parameters'!J74</f>
        <v>0</v>
      </c>
      <c r="U118" s="2">
        <f>'System Parameters'!K74</f>
        <v>0</v>
      </c>
      <c r="V118" s="2">
        <f>'System Parameters'!L74</f>
        <v>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System Parameters</vt:lpstr>
      <vt:lpstr>Sensitivity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Shangming</cp:lastModifiedBy>
  <dcterms:created xsi:type="dcterms:W3CDTF">2025-02-12T16:25:00Z</dcterms:created>
  <dcterms:modified xsi:type="dcterms:W3CDTF">2025-02-13T19:40:41Z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3258B3466A9363E97B8DAE670F55269E_42</vt:lpwstr>
  </property>
  <property fmtid="{D5CDD505-2E9C-101B-9397-08002B2CF9AE}" pid="3" name="KSOProductBuildVer">
    <vt:lpwstr>2052-6.5.2.8766</vt:lpwstr>
  </property>
</Properties>
</file>