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livier\UM2\cours\Master\IEGB\M1\HMBE291 (214) gestion pop\planning\"/>
    </mc:Choice>
  </mc:AlternateContent>
  <bookViews>
    <workbookView xWindow="-12" yWindow="-12" windowWidth="12156" windowHeight="9312" activeTab="1"/>
  </bookViews>
  <sheets>
    <sheet name="fiche module refait" sheetId="5" r:id="rId1"/>
    <sheet name="HMBE291 EDT" sheetId="6" r:id="rId2"/>
    <sheet name="liste etudiants" sheetId="7" r:id="rId3"/>
  </sheets>
  <calcPr calcId="162913"/>
</workbook>
</file>

<file path=xl/calcChain.xml><?xml version="1.0" encoding="utf-8"?>
<calcChain xmlns="http://schemas.openxmlformats.org/spreadsheetml/2006/main">
  <c r="B5" i="6" l="1"/>
  <c r="B7" i="6" s="1"/>
  <c r="B9" i="6" s="1"/>
  <c r="B11" i="6" s="1"/>
  <c r="B13" i="6" s="1"/>
  <c r="B15" i="6" s="1"/>
  <c r="B17" i="6" s="1"/>
  <c r="B19" i="6" s="1"/>
  <c r="B4" i="6"/>
  <c r="B6" i="6" s="1"/>
  <c r="B8" i="6" s="1"/>
  <c r="B10" i="6" s="1"/>
  <c r="B12" i="6" s="1"/>
  <c r="B14" i="6" s="1"/>
  <c r="B16" i="6" s="1"/>
  <c r="B18" i="6" s="1"/>
  <c r="M22" i="5" l="1"/>
  <c r="M18" i="5" l="1"/>
  <c r="M19" i="5"/>
  <c r="M20" i="5"/>
  <c r="M21" i="5"/>
  <c r="M17" i="5"/>
  <c r="I30" i="5" s="1"/>
  <c r="G29" i="5" l="1"/>
  <c r="G30" i="5" s="1"/>
  <c r="D22" i="6"/>
  <c r="K29" i="5"/>
  <c r="K30" i="5"/>
  <c r="J29" i="5"/>
  <c r="J30" i="5"/>
  <c r="I29" i="5"/>
  <c r="H29" i="5"/>
  <c r="H30" i="5"/>
  <c r="J11" i="5"/>
  <c r="I11" i="5"/>
  <c r="K10" i="5"/>
  <c r="K11" i="5" s="1"/>
  <c r="H10" i="5"/>
  <c r="H11" i="5" s="1"/>
  <c r="G10" i="5"/>
  <c r="G11" i="5" s="1"/>
  <c r="G12" i="5" l="1"/>
  <c r="E32" i="5"/>
</calcChain>
</file>

<file path=xl/sharedStrings.xml><?xml version="1.0" encoding="utf-8"?>
<sst xmlns="http://schemas.openxmlformats.org/spreadsheetml/2006/main" count="159" uniqueCount="84">
  <si>
    <t>jour</t>
  </si>
  <si>
    <t>date</t>
  </si>
  <si>
    <t>heure</t>
  </si>
  <si>
    <t>duree</t>
  </si>
  <si>
    <t>TD/TP/CM</t>
  </si>
  <si>
    <t>intervenant</t>
  </si>
  <si>
    <t>contenu</t>
  </si>
  <si>
    <t>Lundi</t>
  </si>
  <si>
    <t>CM</t>
  </si>
  <si>
    <t>TP</t>
  </si>
  <si>
    <t>TP tableurs et fichier de données</t>
  </si>
  <si>
    <t>Cases à compléter en grisé</t>
  </si>
  <si>
    <t>Code APOGEE de l'UE</t>
  </si>
  <si>
    <t>Semestre :</t>
  </si>
  <si>
    <t>Intitulé de l'Unité d'enseignement :</t>
  </si>
  <si>
    <t>responsable de l'Unité d'enseignement :</t>
  </si>
  <si>
    <t>Olivier Duriez</t>
  </si>
  <si>
    <t>Effectif :</t>
  </si>
  <si>
    <t>TD</t>
  </si>
  <si>
    <t>Terrain</t>
  </si>
  <si>
    <t>SPS</t>
  </si>
  <si>
    <t>Heures habilitées :</t>
  </si>
  <si>
    <t>Nombre de groupes :</t>
  </si>
  <si>
    <t>Total heures ETD à assurer  :</t>
  </si>
  <si>
    <t>TOTAL heures ETD habilité :</t>
  </si>
  <si>
    <t>Observations</t>
  </si>
  <si>
    <t>Liste des intervenants :</t>
  </si>
  <si>
    <t>NOM Prénom</t>
  </si>
  <si>
    <r>
      <t>Statut 
ou 
grade</t>
    </r>
    <r>
      <rPr>
        <b/>
        <vertAlign val="superscript"/>
        <sz val="9"/>
        <rFont val="Tahoma"/>
        <family val="2"/>
        <charset val="1"/>
      </rPr>
      <t>(1)</t>
    </r>
  </si>
  <si>
    <r>
      <t>Département de l'UFR
ou Composante
ou Organisme</t>
    </r>
    <r>
      <rPr>
        <b/>
        <vertAlign val="superscript"/>
        <sz val="8"/>
        <rFont val="Tahoma"/>
        <family val="2"/>
        <charset val="1"/>
      </rPr>
      <t>(2)</t>
    </r>
  </si>
  <si>
    <t>MCF</t>
  </si>
  <si>
    <t>DURIEZ Olivier</t>
  </si>
  <si>
    <t>Total heures assurées:</t>
  </si>
  <si>
    <t>Total heures ETD :</t>
  </si>
  <si>
    <t>TOTAL ETD effectué dans le module :</t>
  </si>
  <si>
    <t>(1) grade ou statut : PR - MCF - AS - PAST - PRAG - PRCE - LECT - ATER - AM ou VAC (vacataire)</t>
  </si>
  <si>
    <t>(2) départements : MATH - MECA - INFO - EEA - PHY - CHI - BP - BE - STE, composantes : IAE - Polytech - IUT 30 - IUT 34, organismes : CNRS - INRA - CIRAD - IRD - INSERM …..</t>
  </si>
  <si>
    <t>examen</t>
  </si>
  <si>
    <t>vacataire</t>
  </si>
  <si>
    <t xml:space="preserve">salle </t>
  </si>
  <si>
    <t>Gestion des populations</t>
  </si>
  <si>
    <t>CM1 taille de population</t>
  </si>
  <si>
    <t>TP1 estim taille pops - CMR (ex iguane avec MARK-Capture)</t>
  </si>
  <si>
    <t xml:space="preserve">CM2 dyn pop param survie PVA   </t>
  </si>
  <si>
    <t>TP estimation param survie par CMR (logiciel Mark) (ex cincle)</t>
  </si>
  <si>
    <t>O Duriez</t>
  </si>
  <si>
    <t>TP estimation param survie par CMR (logiciel Mark) (ex groupe martinet)</t>
  </si>
  <si>
    <t>TP2 estim taille pops - presence-absence (ex lezard ocellé)</t>
  </si>
  <si>
    <t>effectif</t>
  </si>
  <si>
    <t>Darwin</t>
  </si>
  <si>
    <t xml:space="preserve">IEGB </t>
  </si>
  <si>
    <t>total</t>
  </si>
  <si>
    <t>GIMENEZ Olivier</t>
  </si>
  <si>
    <t>BAS Yves</t>
  </si>
  <si>
    <t>TP SIMOIKO</t>
  </si>
  <si>
    <t>CORNUAU Jérémie</t>
  </si>
  <si>
    <t>HMBE291</t>
  </si>
  <si>
    <t xml:space="preserve">TP estimation param survie par CMR - GOF tests (logiciel U-Care) + TP cycles de vie </t>
  </si>
  <si>
    <t>Terroiko</t>
  </si>
  <si>
    <t>UM</t>
  </si>
  <si>
    <t>MNHN</t>
  </si>
  <si>
    <t>CNRS</t>
  </si>
  <si>
    <t>CUBAYNE Sarah</t>
  </si>
  <si>
    <t>quotite TD TP</t>
  </si>
  <si>
    <t>TP converti ETD</t>
  </si>
  <si>
    <t>EPHE</t>
  </si>
  <si>
    <t>O Duriez + S Cubaynes</t>
  </si>
  <si>
    <t>ROQUES Sebastien</t>
  </si>
  <si>
    <t>J Cornuau+OD</t>
  </si>
  <si>
    <t>seminaires: detection, estim taille pop, estim param demo et scenarios gestion, sur loup- lynx</t>
  </si>
  <si>
    <t>TP ULM modèles déterministes (etourneau et saumon)</t>
  </si>
  <si>
    <t>TP ULM modèles stochasticite env (ex etourneau)</t>
  </si>
  <si>
    <t xml:space="preserve">TP ULM modèles stochasticite env (ex triton crêté et peut-être balbu) </t>
  </si>
  <si>
    <t>promo 2021</t>
  </si>
  <si>
    <t>TD bat 35-36</t>
  </si>
  <si>
    <t>TDinfo</t>
  </si>
  <si>
    <t>vacances</t>
  </si>
  <si>
    <t>O Duriez + O Gimenez</t>
  </si>
  <si>
    <t xml:space="preserve"> Y Bas</t>
  </si>
  <si>
    <t>O Gimenez</t>
  </si>
  <si>
    <t>seminaires: vigiechiro</t>
  </si>
  <si>
    <t>08:00 - 11:15</t>
  </si>
  <si>
    <t>13:15 - 16:30</t>
  </si>
  <si>
    <t>09:45 - 11:15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</si>
</sst>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9" x14ac:knownFonts="1">
    <font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b/>
      <i/>
      <sz val="10"/>
      <name val="Tahoma"/>
      <family val="2"/>
      <charset val="1"/>
    </font>
    <font>
      <b/>
      <sz val="12"/>
      <name val="Tahoma"/>
      <family val="2"/>
      <charset val="1"/>
    </font>
    <font>
      <b/>
      <sz val="10"/>
      <name val="Tahoma"/>
      <family val="2"/>
      <charset val="1"/>
    </font>
    <font>
      <b/>
      <sz val="11"/>
      <name val="Tahoma"/>
      <family val="2"/>
      <charset val="1"/>
    </font>
    <font>
      <sz val="12"/>
      <name val="Tahoma"/>
      <family val="2"/>
      <charset val="1"/>
    </font>
    <font>
      <sz val="8"/>
      <name val="Tahoma"/>
      <family val="2"/>
      <charset val="1"/>
    </font>
    <font>
      <b/>
      <sz val="9"/>
      <name val="Tahoma"/>
      <family val="2"/>
      <charset val="1"/>
    </font>
    <font>
      <b/>
      <vertAlign val="superscript"/>
      <sz val="9"/>
      <name val="Tahoma"/>
      <family val="2"/>
      <charset val="1"/>
    </font>
    <font>
      <b/>
      <sz val="8"/>
      <name val="Tahoma"/>
      <family val="2"/>
      <charset val="1"/>
    </font>
    <font>
      <b/>
      <vertAlign val="superscript"/>
      <sz val="8"/>
      <name val="Tahoma"/>
      <family val="2"/>
      <charset val="1"/>
    </font>
    <font>
      <sz val="11"/>
      <name val="Tahoma"/>
      <family val="2"/>
      <charset val="1"/>
    </font>
    <font>
      <sz val="12"/>
      <color rgb="FF000000"/>
      <name val="Calibri"/>
      <family val="2"/>
      <charset val="1"/>
    </font>
    <font>
      <b/>
      <sz val="10"/>
      <name val="Tahoma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5" fillId="2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2" fontId="1" fillId="2" borderId="8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right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4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right" vertical="top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4" fontId="1" fillId="0" borderId="3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4" fontId="12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11" xfId="0" applyFont="1" applyFill="1" applyBorder="1" applyAlignment="1" applyProtection="1">
      <alignment horizontal="left" vertical="center"/>
      <protection locked="0"/>
    </xf>
    <xf numFmtId="0" fontId="8" fillId="0" borderId="12" xfId="0" applyFont="1" applyFill="1" applyBorder="1" applyAlignment="1" applyProtection="1">
      <alignment horizontal="center" vertical="center" wrapText="1"/>
      <protection locked="0"/>
    </xf>
    <xf numFmtId="4" fontId="4" fillId="0" borderId="12" xfId="0" applyNumberFormat="1" applyFont="1" applyFill="1" applyBorder="1" applyAlignment="1" applyProtection="1">
      <alignment horizontal="center" vertical="center"/>
      <protection locked="0"/>
    </xf>
    <xf numFmtId="4" fontId="4" fillId="0" borderId="13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wrapText="1"/>
    </xf>
    <xf numFmtId="164" fontId="13" fillId="0" borderId="1" xfId="0" applyNumberFormat="1" applyFont="1" applyFill="1" applyBorder="1" applyAlignment="1">
      <alignment horizontal="center" wrapText="1"/>
    </xf>
    <xf numFmtId="0" fontId="13" fillId="0" borderId="0" xfId="0" applyFont="1" applyFill="1"/>
    <xf numFmtId="0" fontId="13" fillId="0" borderId="14" xfId="0" applyFont="1" applyFill="1" applyBorder="1" applyAlignment="1">
      <alignment wrapText="1"/>
    </xf>
    <xf numFmtId="0" fontId="13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14" fillId="0" borderId="0" xfId="0" applyFont="1"/>
    <xf numFmtId="0" fontId="0" fillId="0" borderId="0" xfId="0" applyFill="1" applyBorder="1" applyAlignment="1">
      <alignment horizontal="center" vertical="center"/>
    </xf>
    <xf numFmtId="49" fontId="16" fillId="0" borderId="0" xfId="0" applyNumberFormat="1" applyFont="1" applyFill="1" applyBorder="1"/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164" fontId="0" fillId="0" borderId="1" xfId="0" applyNumberForma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15" fillId="4" borderId="0" xfId="0" applyFont="1" applyFill="1" applyBorder="1" applyAlignment="1">
      <alignment horizontal="center" vertical="top" wrapText="1"/>
    </xf>
    <xf numFmtId="0" fontId="17" fillId="0" borderId="0" xfId="0" applyFont="1" applyFill="1"/>
    <xf numFmtId="0" fontId="18" fillId="0" borderId="0" xfId="0" applyFont="1"/>
    <xf numFmtId="0" fontId="18" fillId="0" borderId="0" xfId="0" applyFont="1" applyFill="1"/>
    <xf numFmtId="49" fontId="16" fillId="0" borderId="0" xfId="0" applyNumberFormat="1" applyFont="1"/>
    <xf numFmtId="2" fontId="1" fillId="5" borderId="7" xfId="0" applyNumberFormat="1" applyFont="1" applyFill="1" applyBorder="1" applyAlignment="1" applyProtection="1">
      <alignment horizontal="center" vertical="center"/>
      <protection locked="0"/>
    </xf>
    <xf numFmtId="2" fontId="1" fillId="5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6" xfId="0" applyFont="1" applyFill="1" applyBorder="1" applyAlignment="1">
      <alignment vertical="top" wrapText="1"/>
    </xf>
    <xf numFmtId="0" fontId="5" fillId="0" borderId="1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top" wrapText="1"/>
    </xf>
    <xf numFmtId="0" fontId="18" fillId="0" borderId="0" xfId="0" applyFont="1" applyFill="1" applyAlignment="1"/>
    <xf numFmtId="0" fontId="0" fillId="7" borderId="1" xfId="0" applyFont="1" applyFill="1" applyBorder="1" applyAlignment="1">
      <alignment horizontal="center" vertical="top" wrapText="1"/>
    </xf>
    <xf numFmtId="164" fontId="0" fillId="7" borderId="1" xfId="0" applyNumberFormat="1" applyFill="1" applyBorder="1" applyAlignment="1">
      <alignment horizontal="center" vertical="top" wrapText="1"/>
    </xf>
    <xf numFmtId="0" fontId="15" fillId="7" borderId="0" xfId="0" applyFont="1" applyFill="1" applyBorder="1" applyAlignment="1">
      <alignment horizontal="center" vertical="top" wrapText="1"/>
    </xf>
    <xf numFmtId="0" fontId="0" fillId="7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horizontal="center" vertical="top" wrapText="1"/>
    </xf>
    <xf numFmtId="164" fontId="0" fillId="8" borderId="1" xfId="0" applyNumberFormat="1" applyFill="1" applyBorder="1" applyAlignment="1">
      <alignment horizontal="center" vertical="top" wrapText="1"/>
    </xf>
    <xf numFmtId="0" fontId="1" fillId="0" borderId="0" xfId="0" applyFont="1" applyBorder="1" applyAlignment="1">
      <alignment horizontal="right"/>
    </xf>
    <xf numFmtId="1" fontId="3" fillId="2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righ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4" fontId="3" fillId="0" borderId="3" xfId="0" applyNumberFormat="1" applyFont="1" applyBorder="1" applyAlignment="1">
      <alignment horizontal="center" vertical="center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0" fillId="0" borderId="5" xfId="0" applyFont="1" applyBorder="1" applyAlignment="1">
      <alignment horizontal="center" vertical="center" wrapText="1"/>
    </xf>
    <xf numFmtId="1" fontId="4" fillId="2" borderId="1" xfId="0" applyNumberFormat="1" applyFont="1" applyFill="1" applyBorder="1" applyAlignment="1" applyProtection="1">
      <alignment horizontal="left" vertical="center"/>
      <protection locked="0"/>
    </xf>
    <xf numFmtId="1" fontId="1" fillId="2" borderId="1" xfId="0" applyNumberFormat="1" applyFont="1" applyFill="1" applyBorder="1" applyAlignment="1" applyProtection="1">
      <alignment horizontal="left" vertical="center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left" wrapText="1"/>
    </xf>
    <xf numFmtId="0" fontId="0" fillId="8" borderId="1" xfId="0" applyFont="1" applyFill="1" applyBorder="1" applyAlignment="1">
      <alignment vertical="top" wrapText="1"/>
    </xf>
    <xf numFmtId="0" fontId="0" fillId="4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F2F2F2"/>
      <rgbColor rgb="FF660066"/>
      <rgbColor rgb="FFFF8080"/>
      <rgbColor rgb="FF0B5394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workbookViewId="0">
      <selection activeCell="E8" sqref="E8"/>
    </sheetView>
  </sheetViews>
  <sheetFormatPr baseColWidth="10" defaultColWidth="9.109375" defaultRowHeight="14.4" x14ac:dyDescent="0.3"/>
  <cols>
    <col min="3" max="3" width="19.6640625" style="1" customWidth="1"/>
    <col min="4" max="4" width="15.44140625" style="1" customWidth="1"/>
    <col min="5" max="5" width="9.109375" style="2"/>
    <col min="6" max="11" width="9.109375" style="3"/>
    <col min="12" max="12" width="16.6640625" customWidth="1"/>
    <col min="13" max="13" width="18.33203125" bestFit="1" customWidth="1"/>
  </cols>
  <sheetData>
    <row r="1" spans="3:13" ht="15" thickBot="1" x14ac:dyDescent="0.35">
      <c r="C1" s="4" t="s">
        <v>11</v>
      </c>
      <c r="D1"/>
      <c r="E1"/>
      <c r="F1"/>
      <c r="G1"/>
      <c r="H1"/>
      <c r="I1"/>
      <c r="J1"/>
      <c r="K1"/>
    </row>
    <row r="2" spans="3:13" ht="15" x14ac:dyDescent="0.3">
      <c r="C2" s="87" t="s">
        <v>12</v>
      </c>
      <c r="D2" s="87"/>
      <c r="E2" s="88" t="s">
        <v>56</v>
      </c>
      <c r="F2" s="88"/>
      <c r="G2" s="1"/>
      <c r="H2"/>
      <c r="I2"/>
      <c r="J2" s="5"/>
      <c r="K2" s="6"/>
    </row>
    <row r="3" spans="3:13" x14ac:dyDescent="0.3">
      <c r="C3" s="89" t="s">
        <v>13</v>
      </c>
      <c r="D3" s="89"/>
      <c r="E3" s="90">
        <v>2020</v>
      </c>
      <c r="F3" s="90"/>
      <c r="G3" s="90"/>
      <c r="H3" s="90"/>
      <c r="I3"/>
      <c r="J3" s="5"/>
      <c r="K3" s="6"/>
    </row>
    <row r="4" spans="3:13" x14ac:dyDescent="0.3">
      <c r="C4" s="89" t="s">
        <v>14</v>
      </c>
      <c r="D4" s="89"/>
      <c r="E4" s="94" t="s">
        <v>40</v>
      </c>
      <c r="F4" s="94"/>
      <c r="G4" s="94"/>
      <c r="H4" s="94"/>
      <c r="I4" s="7"/>
      <c r="J4" s="8"/>
      <c r="K4" s="6"/>
    </row>
    <row r="5" spans="3:13" x14ac:dyDescent="0.3">
      <c r="C5" s="89" t="s">
        <v>15</v>
      </c>
      <c r="D5" s="89"/>
      <c r="E5" s="95" t="s">
        <v>16</v>
      </c>
      <c r="F5" s="95"/>
      <c r="G5" s="95"/>
      <c r="H5" s="95"/>
      <c r="I5" s="9"/>
      <c r="J5" s="6"/>
      <c r="K5" s="6"/>
    </row>
    <row r="6" spans="3:13" ht="15" thickBot="1" x14ac:dyDescent="0.35">
      <c r="C6" s="5"/>
      <c r="D6" s="5"/>
      <c r="E6" s="10"/>
      <c r="F6" s="9"/>
      <c r="G6" s="9"/>
      <c r="H6" s="9"/>
      <c r="I6" s="9"/>
      <c r="J6" s="6"/>
      <c r="K6" s="6"/>
    </row>
    <row r="7" spans="3:13" ht="15" thickBot="1" x14ac:dyDescent="0.35">
      <c r="C7" s="5" t="s">
        <v>17</v>
      </c>
      <c r="D7" s="5"/>
      <c r="E7" s="11">
        <v>31</v>
      </c>
      <c r="F7" s="6"/>
      <c r="G7" s="6"/>
      <c r="H7" s="6"/>
      <c r="I7" s="6"/>
      <c r="J7" s="6"/>
      <c r="K7" s="6"/>
    </row>
    <row r="8" spans="3:13" x14ac:dyDescent="0.3">
      <c r="C8" s="12"/>
      <c r="D8" s="12"/>
      <c r="E8" s="9"/>
      <c r="F8" s="12"/>
      <c r="G8" s="13" t="s">
        <v>8</v>
      </c>
      <c r="H8" s="14" t="s">
        <v>18</v>
      </c>
      <c r="I8" s="14" t="s">
        <v>9</v>
      </c>
      <c r="J8" s="14" t="s">
        <v>19</v>
      </c>
      <c r="K8" s="15" t="s">
        <v>20</v>
      </c>
    </row>
    <row r="9" spans="3:13" x14ac:dyDescent="0.3">
      <c r="C9" s="5"/>
      <c r="D9" s="5"/>
      <c r="E9" s="9"/>
      <c r="F9" s="5" t="s">
        <v>21</v>
      </c>
      <c r="G9" s="74">
        <v>9</v>
      </c>
      <c r="H9" s="16">
        <v>0</v>
      </c>
      <c r="I9" s="75">
        <v>33</v>
      </c>
      <c r="J9" s="16">
        <v>0</v>
      </c>
      <c r="K9" s="17"/>
    </row>
    <row r="10" spans="3:13" x14ac:dyDescent="0.3">
      <c r="C10" s="18"/>
      <c r="D10" s="18"/>
      <c r="E10" s="7"/>
      <c r="F10" s="18" t="s">
        <v>22</v>
      </c>
      <c r="G10" s="19">
        <f>ROUNDUP(E7/200,0)</f>
        <v>1</v>
      </c>
      <c r="H10" s="20">
        <f>ROUNDUP(E7/40,0)</f>
        <v>1</v>
      </c>
      <c r="I10" s="20">
        <v>2</v>
      </c>
      <c r="J10" s="20">
        <v>3</v>
      </c>
      <c r="K10" s="21">
        <f>+E7</f>
        <v>31</v>
      </c>
    </row>
    <row r="11" spans="3:13" ht="15" thickBot="1" x14ac:dyDescent="0.35">
      <c r="C11" s="5"/>
      <c r="D11" s="5"/>
      <c r="E11" s="9"/>
      <c r="F11" s="5" t="s">
        <v>23</v>
      </c>
      <c r="G11" s="22">
        <f>(G9*G10)*1.5</f>
        <v>13.5</v>
      </c>
      <c r="H11" s="23">
        <f>H9*H10</f>
        <v>0</v>
      </c>
      <c r="I11" s="23">
        <f>I9*I10</f>
        <v>66</v>
      </c>
      <c r="J11" s="23">
        <f>J9*J10</f>
        <v>0</v>
      </c>
      <c r="K11" s="23">
        <f>K9*K10</f>
        <v>0</v>
      </c>
    </row>
    <row r="12" spans="3:13" ht="15.6" thickBot="1" x14ac:dyDescent="0.35">
      <c r="C12" s="24"/>
      <c r="D12" s="24"/>
      <c r="E12" s="25"/>
      <c r="F12" s="24" t="s">
        <v>24</v>
      </c>
      <c r="G12" s="91">
        <f>SUM(G11:K11)</f>
        <v>79.5</v>
      </c>
      <c r="H12" s="91"/>
      <c r="I12" s="26"/>
      <c r="J12" s="26"/>
      <c r="K12" s="26"/>
    </row>
    <row r="13" spans="3:13" ht="15.6" thickBot="1" x14ac:dyDescent="0.35">
      <c r="C13" s="24"/>
      <c r="D13" s="24"/>
      <c r="E13" s="25"/>
      <c r="F13" s="24"/>
      <c r="G13" s="27"/>
      <c r="H13" s="27"/>
      <c r="I13" s="26"/>
      <c r="J13" s="26"/>
      <c r="K13" s="26"/>
    </row>
    <row r="14" spans="3:13" ht="15.6" thickBot="1" x14ac:dyDescent="0.35">
      <c r="C14" s="24" t="s">
        <v>25</v>
      </c>
      <c r="D14" s="92"/>
      <c r="E14" s="92"/>
      <c r="F14" s="92"/>
      <c r="G14" s="92"/>
      <c r="H14" s="92"/>
      <c r="I14" s="92"/>
      <c r="J14" s="92"/>
      <c r="K14" s="92"/>
    </row>
    <row r="15" spans="3:13" ht="15.6" thickBot="1" x14ac:dyDescent="0.35">
      <c r="C15" s="28" t="s">
        <v>26</v>
      </c>
      <c r="D15" s="28"/>
      <c r="E15" s="9"/>
      <c r="F15" s="12"/>
      <c r="G15" s="12"/>
      <c r="H15" s="12"/>
      <c r="I15" s="12"/>
      <c r="J15" s="12"/>
      <c r="K15" s="29"/>
    </row>
    <row r="16" spans="3:13" ht="35.25" customHeight="1" x14ac:dyDescent="0.3">
      <c r="C16" s="30" t="s">
        <v>27</v>
      </c>
      <c r="D16" s="31" t="s">
        <v>28</v>
      </c>
      <c r="E16" s="93" t="s">
        <v>29</v>
      </c>
      <c r="F16" s="93"/>
      <c r="G16" s="31" t="s">
        <v>8</v>
      </c>
      <c r="H16" s="32" t="s">
        <v>18</v>
      </c>
      <c r="I16" s="32" t="s">
        <v>9</v>
      </c>
      <c r="J16" s="32" t="s">
        <v>19</v>
      </c>
      <c r="K16" s="33" t="s">
        <v>20</v>
      </c>
      <c r="L16" s="77" t="s">
        <v>63</v>
      </c>
      <c r="M16" s="78" t="s">
        <v>64</v>
      </c>
    </row>
    <row r="17" spans="2:13" ht="15" customHeight="1" x14ac:dyDescent="0.3">
      <c r="B17" s="46"/>
      <c r="C17" s="42" t="s">
        <v>31</v>
      </c>
      <c r="D17" s="43" t="s">
        <v>30</v>
      </c>
      <c r="E17" s="96" t="s">
        <v>59</v>
      </c>
      <c r="F17" s="96"/>
      <c r="G17" s="44">
        <v>6</v>
      </c>
      <c r="H17" s="44"/>
      <c r="I17" s="44">
        <v>36</v>
      </c>
      <c r="J17" s="44"/>
      <c r="K17" s="45"/>
      <c r="L17">
        <v>1</v>
      </c>
      <c r="M17">
        <f>I17*L17</f>
        <v>36</v>
      </c>
    </row>
    <row r="18" spans="2:13" ht="22.5" customHeight="1" x14ac:dyDescent="0.3">
      <c r="B18" s="46"/>
      <c r="C18" s="42" t="s">
        <v>62</v>
      </c>
      <c r="D18" s="43" t="s">
        <v>38</v>
      </c>
      <c r="E18" s="96" t="s">
        <v>65</v>
      </c>
      <c r="F18" s="96"/>
      <c r="G18" s="44"/>
      <c r="H18" s="44"/>
      <c r="I18" s="44">
        <v>15</v>
      </c>
      <c r="J18" s="44"/>
      <c r="K18" s="45"/>
      <c r="L18">
        <v>0.66</v>
      </c>
      <c r="M18">
        <f t="shared" ref="M18:M22" si="0">I18*L18</f>
        <v>9.9</v>
      </c>
    </row>
    <row r="19" spans="2:13" ht="24" customHeight="1" x14ac:dyDescent="0.3">
      <c r="B19" s="46"/>
      <c r="C19" s="42" t="s">
        <v>52</v>
      </c>
      <c r="D19" s="43" t="s">
        <v>38</v>
      </c>
      <c r="E19" s="96" t="s">
        <v>61</v>
      </c>
      <c r="F19" s="96"/>
      <c r="G19" s="44">
        <v>1.5</v>
      </c>
      <c r="H19" s="44"/>
      <c r="I19" s="44"/>
      <c r="J19" s="44"/>
      <c r="K19" s="45"/>
      <c r="L19">
        <v>0.66</v>
      </c>
      <c r="M19">
        <f t="shared" si="0"/>
        <v>0</v>
      </c>
    </row>
    <row r="20" spans="2:13" ht="15" customHeight="1" x14ac:dyDescent="0.3">
      <c r="B20" s="46"/>
      <c r="C20" s="42" t="s">
        <v>53</v>
      </c>
      <c r="D20" s="43" t="s">
        <v>38</v>
      </c>
      <c r="E20" s="96" t="s">
        <v>60</v>
      </c>
      <c r="F20" s="96"/>
      <c r="G20" s="44">
        <v>1.5</v>
      </c>
      <c r="H20" s="44"/>
      <c r="I20" s="44"/>
      <c r="J20" s="44"/>
      <c r="K20" s="45"/>
      <c r="L20">
        <v>0.66</v>
      </c>
      <c r="M20">
        <f t="shared" si="0"/>
        <v>0</v>
      </c>
    </row>
    <row r="21" spans="2:13" ht="15" customHeight="1" x14ac:dyDescent="0.3">
      <c r="B21" s="46"/>
      <c r="C21" s="42" t="s">
        <v>55</v>
      </c>
      <c r="D21" s="43" t="s">
        <v>38</v>
      </c>
      <c r="E21" s="96" t="s">
        <v>58</v>
      </c>
      <c r="F21" s="96"/>
      <c r="G21" s="44"/>
      <c r="H21" s="44"/>
      <c r="I21" s="44">
        <v>12</v>
      </c>
      <c r="J21" s="44"/>
      <c r="K21" s="45"/>
      <c r="L21">
        <v>0.66</v>
      </c>
      <c r="M21">
        <f t="shared" si="0"/>
        <v>7.92</v>
      </c>
    </row>
    <row r="22" spans="2:13" ht="15" customHeight="1" x14ac:dyDescent="0.3">
      <c r="B22" s="46"/>
      <c r="C22" s="59" t="s">
        <v>67</v>
      </c>
      <c r="D22" s="43" t="s">
        <v>38</v>
      </c>
      <c r="E22" s="96" t="s">
        <v>61</v>
      </c>
      <c r="F22" s="96"/>
      <c r="G22" s="44"/>
      <c r="H22" s="44"/>
      <c r="I22" s="44">
        <v>15</v>
      </c>
      <c r="J22" s="44"/>
      <c r="K22" s="45"/>
      <c r="L22">
        <v>0.66</v>
      </c>
      <c r="M22">
        <f t="shared" si="0"/>
        <v>9.9</v>
      </c>
    </row>
    <row r="23" spans="2:13" ht="15" customHeight="1" x14ac:dyDescent="0.3">
      <c r="B23" s="46"/>
      <c r="C23" s="42"/>
      <c r="D23" s="43"/>
      <c r="E23" s="96"/>
      <c r="F23" s="96"/>
      <c r="G23" s="44"/>
      <c r="H23" s="44"/>
      <c r="I23" s="44"/>
      <c r="J23" s="44"/>
      <c r="K23" s="45"/>
    </row>
    <row r="24" spans="2:13" ht="22.5" customHeight="1" x14ac:dyDescent="0.3">
      <c r="B24" s="46"/>
      <c r="C24" s="42"/>
      <c r="D24" s="43"/>
      <c r="E24" s="96"/>
      <c r="F24" s="96"/>
      <c r="G24" s="44"/>
      <c r="H24" s="44"/>
      <c r="I24" s="44"/>
      <c r="J24" s="44"/>
      <c r="K24" s="45"/>
    </row>
    <row r="25" spans="2:13" x14ac:dyDescent="0.3">
      <c r="B25" s="46"/>
      <c r="C25" s="47"/>
      <c r="D25" s="47"/>
      <c r="E25" s="48"/>
      <c r="F25" s="49"/>
      <c r="G25" s="49"/>
      <c r="H25" s="49"/>
      <c r="I25" s="49"/>
      <c r="J25" s="49"/>
      <c r="K25" s="45"/>
    </row>
    <row r="26" spans="2:13" x14ac:dyDescent="0.3">
      <c r="B26" s="46"/>
      <c r="C26" s="42"/>
      <c r="D26" s="43"/>
      <c r="E26" s="96"/>
      <c r="F26" s="96"/>
      <c r="G26" s="44"/>
      <c r="H26" s="44"/>
      <c r="I26" s="44"/>
      <c r="J26" s="44"/>
      <c r="K26" s="45"/>
    </row>
    <row r="27" spans="2:13" x14ac:dyDescent="0.3">
      <c r="B27" s="46"/>
      <c r="C27" s="42"/>
      <c r="D27" s="43"/>
      <c r="E27" s="96"/>
      <c r="F27" s="96"/>
      <c r="G27" s="44"/>
      <c r="H27" s="44"/>
      <c r="I27" s="44"/>
      <c r="J27" s="44"/>
      <c r="K27" s="45"/>
    </row>
    <row r="28" spans="2:13" ht="15" thickBot="1" x14ac:dyDescent="0.35">
      <c r="B28" s="46"/>
      <c r="C28" s="42"/>
      <c r="D28" s="43"/>
      <c r="E28" s="96"/>
      <c r="F28" s="96"/>
      <c r="G28" s="44"/>
      <c r="H28" s="44"/>
      <c r="I28" s="44"/>
      <c r="J28" s="44"/>
      <c r="K28" s="45"/>
    </row>
    <row r="29" spans="2:13" ht="15" thickBot="1" x14ac:dyDescent="0.35">
      <c r="C29" s="6"/>
      <c r="D29" s="6"/>
      <c r="E29" s="9"/>
      <c r="F29" s="18" t="s">
        <v>32</v>
      </c>
      <c r="G29" s="34">
        <f>SUM(G17:G28)</f>
        <v>9</v>
      </c>
      <c r="H29" s="34">
        <f>SUM(H17:H28)</f>
        <v>0</v>
      </c>
      <c r="I29" s="34">
        <f>SUM(I17:I28)</f>
        <v>78</v>
      </c>
      <c r="J29" s="34">
        <f>SUM(J17:J28)</f>
        <v>0</v>
      </c>
      <c r="K29" s="34">
        <f>SUM(K17:K28)</f>
        <v>0</v>
      </c>
    </row>
    <row r="30" spans="2:13" ht="15" thickBot="1" x14ac:dyDescent="0.35">
      <c r="C30" s="6"/>
      <c r="D30" s="6"/>
      <c r="E30" s="6"/>
      <c r="F30" s="18" t="s">
        <v>33</v>
      </c>
      <c r="G30" s="34">
        <f>G29*1.5</f>
        <v>13.5</v>
      </c>
      <c r="H30" s="34">
        <f>+H29</f>
        <v>0</v>
      </c>
      <c r="I30" s="34">
        <f>SUM(M17:M22)</f>
        <v>63.72</v>
      </c>
      <c r="J30" s="34">
        <f>J29</f>
        <v>0</v>
      </c>
      <c r="K30" s="34">
        <f>+K29</f>
        <v>0</v>
      </c>
    </row>
    <row r="31" spans="2:13" ht="15" thickBot="1" x14ac:dyDescent="0.35">
      <c r="C31" s="6"/>
      <c r="D31" s="6"/>
      <c r="E31" s="6"/>
      <c r="F31" s="18"/>
      <c r="G31" s="35"/>
      <c r="H31" s="35"/>
      <c r="I31" s="35"/>
      <c r="J31" s="35"/>
      <c r="K31" s="6"/>
    </row>
    <row r="32" spans="2:13" ht="15.6" thickBot="1" x14ac:dyDescent="0.35">
      <c r="C32" s="97" t="s">
        <v>34</v>
      </c>
      <c r="D32" s="97"/>
      <c r="E32" s="91">
        <f>SUM(G30:K30)</f>
        <v>77.22</v>
      </c>
      <c r="F32" s="91"/>
      <c r="G32" s="36"/>
      <c r="H32" s="36"/>
      <c r="I32" s="36"/>
      <c r="J32" s="36"/>
      <c r="K32" s="36"/>
    </row>
    <row r="33" spans="3:11" ht="15" x14ac:dyDescent="0.3">
      <c r="C33" s="37"/>
      <c r="D33" s="38"/>
      <c r="E33" s="27"/>
      <c r="F33" s="27"/>
      <c r="G33" s="36"/>
      <c r="H33" s="36"/>
      <c r="I33" s="36"/>
      <c r="J33" s="36"/>
      <c r="K33" s="36"/>
    </row>
    <row r="34" spans="3:11" x14ac:dyDescent="0.3">
      <c r="C34" s="39" t="s">
        <v>35</v>
      </c>
      <c r="D34" s="39"/>
      <c r="E34" s="40"/>
      <c r="F34" s="41"/>
      <c r="G34" s="41"/>
      <c r="H34" s="41"/>
      <c r="I34" s="41"/>
      <c r="J34" s="41"/>
      <c r="K34" s="41"/>
    </row>
    <row r="35" spans="3:11" ht="15" customHeight="1" x14ac:dyDescent="0.3">
      <c r="C35" s="98" t="s">
        <v>36</v>
      </c>
      <c r="D35" s="98"/>
      <c r="E35" s="98"/>
      <c r="F35" s="98"/>
      <c r="G35" s="98"/>
      <c r="H35" s="98"/>
      <c r="I35" s="98"/>
      <c r="J35" s="98"/>
      <c r="K35" s="98"/>
    </row>
  </sheetData>
  <mergeCells count="25">
    <mergeCell ref="C32:D32"/>
    <mergeCell ref="E32:F32"/>
    <mergeCell ref="C35:K35"/>
    <mergeCell ref="E26:F26"/>
    <mergeCell ref="E27:F27"/>
    <mergeCell ref="E28:F28"/>
    <mergeCell ref="E23:F23"/>
    <mergeCell ref="E24:F24"/>
    <mergeCell ref="E22:F22"/>
    <mergeCell ref="E17:F17"/>
    <mergeCell ref="E18:F18"/>
    <mergeCell ref="E20:F20"/>
    <mergeCell ref="E21:F21"/>
    <mergeCell ref="E19:F19"/>
    <mergeCell ref="D14:K14"/>
    <mergeCell ref="E16:F16"/>
    <mergeCell ref="C4:D4"/>
    <mergeCell ref="E4:H4"/>
    <mergeCell ref="C5:D5"/>
    <mergeCell ref="E5:H5"/>
    <mergeCell ref="C2:D2"/>
    <mergeCell ref="E2:F2"/>
    <mergeCell ref="C3:D3"/>
    <mergeCell ref="E3:H3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F14" sqref="F14"/>
    </sheetView>
  </sheetViews>
  <sheetFormatPr baseColWidth="10" defaultColWidth="11.44140625" defaultRowHeight="14.4" x14ac:dyDescent="0.3"/>
  <cols>
    <col min="1" max="1" width="6.109375" style="46"/>
    <col min="2" max="2" width="12" style="46" customWidth="1"/>
    <col min="3" max="3" width="11.5546875" style="46" customWidth="1"/>
    <col min="4" max="4" width="9.6640625" style="46" customWidth="1"/>
    <col min="5" max="5" width="6.5546875" style="46" customWidth="1"/>
    <col min="6" max="6" width="17.5546875" style="51" customWidth="1"/>
    <col min="7" max="7" width="17.5546875" style="46" customWidth="1"/>
    <col min="8" max="8" width="59.88671875" style="46" customWidth="1"/>
    <col min="9" max="16384" width="11.44140625" style="46"/>
  </cols>
  <sheetData>
    <row r="1" spans="1:9" x14ac:dyDescent="0.3">
      <c r="A1" s="62" t="s">
        <v>0</v>
      </c>
      <c r="B1" s="62" t="s">
        <v>1</v>
      </c>
      <c r="C1" s="62" t="s">
        <v>2</v>
      </c>
      <c r="D1" s="62" t="s">
        <v>4</v>
      </c>
      <c r="E1" s="62" t="s">
        <v>3</v>
      </c>
      <c r="F1" s="62" t="s">
        <v>39</v>
      </c>
      <c r="G1" s="62" t="s">
        <v>5</v>
      </c>
      <c r="H1" s="63" t="s">
        <v>6</v>
      </c>
    </row>
    <row r="2" spans="1:9" ht="28.8" x14ac:dyDescent="0.3">
      <c r="A2" s="62" t="s">
        <v>7</v>
      </c>
      <c r="B2" s="64">
        <v>44214</v>
      </c>
      <c r="C2" s="62" t="s">
        <v>81</v>
      </c>
      <c r="D2" s="65" t="s">
        <v>8</v>
      </c>
      <c r="E2" s="65">
        <v>3</v>
      </c>
      <c r="F2" s="65" t="s">
        <v>74</v>
      </c>
      <c r="G2" s="65" t="s">
        <v>45</v>
      </c>
      <c r="H2" s="66" t="s">
        <v>41</v>
      </c>
    </row>
    <row r="3" spans="1:9" ht="28.8" x14ac:dyDescent="0.3">
      <c r="A3" s="62"/>
      <c r="B3" s="64">
        <v>44214</v>
      </c>
      <c r="C3" s="62" t="s">
        <v>82</v>
      </c>
      <c r="D3" s="62" t="s">
        <v>9</v>
      </c>
      <c r="E3" s="62">
        <v>3</v>
      </c>
      <c r="F3" s="62" t="s">
        <v>75</v>
      </c>
      <c r="G3" s="85" t="s">
        <v>66</v>
      </c>
      <c r="H3" s="63" t="s">
        <v>10</v>
      </c>
    </row>
    <row r="4" spans="1:9" s="50" customFormat="1" ht="28.8" x14ac:dyDescent="0.3">
      <c r="A4" s="67" t="s">
        <v>7</v>
      </c>
      <c r="B4" s="68">
        <f>B2+7</f>
        <v>44221</v>
      </c>
      <c r="C4" s="62" t="s">
        <v>81</v>
      </c>
      <c r="D4" s="67" t="s">
        <v>9</v>
      </c>
      <c r="E4" s="67">
        <v>3</v>
      </c>
      <c r="F4" s="67" t="s">
        <v>75</v>
      </c>
      <c r="G4" s="67" t="s">
        <v>77</v>
      </c>
      <c r="H4" s="67" t="s">
        <v>42</v>
      </c>
    </row>
    <row r="5" spans="1:9" s="50" customFormat="1" ht="28.8" x14ac:dyDescent="0.3">
      <c r="A5" s="67"/>
      <c r="B5" s="68">
        <f>B3+7</f>
        <v>44221</v>
      </c>
      <c r="C5" s="62" t="s">
        <v>82</v>
      </c>
      <c r="D5" s="67" t="s">
        <v>9</v>
      </c>
      <c r="E5" s="67">
        <v>3</v>
      </c>
      <c r="F5" s="67" t="s">
        <v>75</v>
      </c>
      <c r="G5" s="67" t="s">
        <v>77</v>
      </c>
      <c r="H5" s="67" t="s">
        <v>47</v>
      </c>
    </row>
    <row r="6" spans="1:9" ht="28.8" x14ac:dyDescent="0.3">
      <c r="A6" s="62" t="s">
        <v>7</v>
      </c>
      <c r="B6" s="64">
        <f>B4+7</f>
        <v>44228</v>
      </c>
      <c r="C6" s="62" t="s">
        <v>81</v>
      </c>
      <c r="D6" s="65" t="s">
        <v>8</v>
      </c>
      <c r="E6" s="65">
        <v>3</v>
      </c>
      <c r="F6" s="65" t="s">
        <v>74</v>
      </c>
      <c r="G6" s="65" t="s">
        <v>45</v>
      </c>
      <c r="H6" s="66" t="s">
        <v>43</v>
      </c>
    </row>
    <row r="7" spans="1:9" ht="28.8" x14ac:dyDescent="0.3">
      <c r="A7" s="62"/>
      <c r="B7" s="64">
        <f t="shared" ref="B7:B17" si="0">B5+7</f>
        <v>44228</v>
      </c>
      <c r="C7" s="62" t="s">
        <v>82</v>
      </c>
      <c r="D7" s="62" t="s">
        <v>9</v>
      </c>
      <c r="E7" s="62">
        <v>3</v>
      </c>
      <c r="F7" s="62" t="s">
        <v>75</v>
      </c>
      <c r="G7" s="67" t="s">
        <v>77</v>
      </c>
      <c r="H7" s="63" t="s">
        <v>44</v>
      </c>
    </row>
    <row r="8" spans="1:9" s="50" customFormat="1" ht="28.8" x14ac:dyDescent="0.3">
      <c r="A8" s="67" t="s">
        <v>7</v>
      </c>
      <c r="B8" s="68">
        <f t="shared" si="0"/>
        <v>44235</v>
      </c>
      <c r="C8" s="62" t="s">
        <v>81</v>
      </c>
      <c r="D8" s="67" t="s">
        <v>9</v>
      </c>
      <c r="E8" s="67">
        <v>3</v>
      </c>
      <c r="F8" s="67" t="s">
        <v>75</v>
      </c>
      <c r="G8" s="67" t="s">
        <v>77</v>
      </c>
      <c r="H8" s="67" t="s">
        <v>46</v>
      </c>
    </row>
    <row r="9" spans="1:9" s="50" customFormat="1" ht="28.8" x14ac:dyDescent="0.3">
      <c r="A9" s="67"/>
      <c r="B9" s="68">
        <f t="shared" si="0"/>
        <v>44235</v>
      </c>
      <c r="C9" s="62" t="s">
        <v>82</v>
      </c>
      <c r="D9" s="67" t="s">
        <v>9</v>
      </c>
      <c r="E9" s="67">
        <v>3</v>
      </c>
      <c r="F9" s="67" t="s">
        <v>75</v>
      </c>
      <c r="G9" s="67" t="s">
        <v>77</v>
      </c>
      <c r="H9" s="67" t="s">
        <v>57</v>
      </c>
    </row>
    <row r="10" spans="1:9" ht="28.8" x14ac:dyDescent="0.3">
      <c r="A10" s="62" t="s">
        <v>7</v>
      </c>
      <c r="B10" s="64">
        <f t="shared" si="0"/>
        <v>44242</v>
      </c>
      <c r="C10" s="62" t="s">
        <v>83</v>
      </c>
      <c r="D10" s="65" t="s">
        <v>8</v>
      </c>
      <c r="E10" s="65">
        <v>1.5</v>
      </c>
      <c r="F10" s="65" t="s">
        <v>74</v>
      </c>
      <c r="G10" s="69" t="s">
        <v>78</v>
      </c>
      <c r="H10" s="66" t="s">
        <v>80</v>
      </c>
      <c r="I10" s="100"/>
    </row>
    <row r="11" spans="1:9" ht="28.8" x14ac:dyDescent="0.3">
      <c r="A11" s="62"/>
      <c r="B11" s="64">
        <f t="shared" si="0"/>
        <v>44242</v>
      </c>
      <c r="C11" s="62" t="s">
        <v>82</v>
      </c>
      <c r="D11" s="85" t="s">
        <v>9</v>
      </c>
      <c r="E11" s="85">
        <v>3</v>
      </c>
      <c r="F11" s="85" t="s">
        <v>75</v>
      </c>
      <c r="G11" s="85" t="s">
        <v>66</v>
      </c>
      <c r="H11" s="99" t="s">
        <v>70</v>
      </c>
    </row>
    <row r="12" spans="1:9" s="50" customFormat="1" ht="28.8" x14ac:dyDescent="0.3">
      <c r="A12" s="81" t="s">
        <v>7</v>
      </c>
      <c r="B12" s="82">
        <f t="shared" si="0"/>
        <v>44249</v>
      </c>
      <c r="C12" s="62" t="s">
        <v>81</v>
      </c>
      <c r="D12" s="81" t="s">
        <v>76</v>
      </c>
      <c r="E12" s="81"/>
      <c r="F12" s="81"/>
      <c r="G12" s="81"/>
      <c r="H12" s="81"/>
    </row>
    <row r="13" spans="1:9" s="50" customFormat="1" ht="28.8" x14ac:dyDescent="0.3">
      <c r="A13" s="81"/>
      <c r="B13" s="82">
        <f t="shared" si="0"/>
        <v>44249</v>
      </c>
      <c r="C13" s="62" t="s">
        <v>82</v>
      </c>
      <c r="D13" s="81" t="s">
        <v>76</v>
      </c>
      <c r="E13" s="81"/>
      <c r="F13" s="81"/>
      <c r="G13" s="83"/>
      <c r="H13" s="84"/>
    </row>
    <row r="14" spans="1:9" ht="28.8" x14ac:dyDescent="0.3">
      <c r="A14" s="67" t="s">
        <v>7</v>
      </c>
      <c r="B14" s="68">
        <f t="shared" si="0"/>
        <v>44256</v>
      </c>
      <c r="C14" s="62" t="s">
        <v>81</v>
      </c>
      <c r="D14" s="67" t="s">
        <v>9</v>
      </c>
      <c r="E14" s="67">
        <v>3</v>
      </c>
      <c r="F14" s="67" t="s">
        <v>75</v>
      </c>
      <c r="G14" s="67" t="s">
        <v>66</v>
      </c>
      <c r="H14" s="67" t="s">
        <v>71</v>
      </c>
    </row>
    <row r="15" spans="1:9" ht="28.8" x14ac:dyDescent="0.3">
      <c r="A15" s="67"/>
      <c r="B15" s="68">
        <f t="shared" si="0"/>
        <v>44256</v>
      </c>
      <c r="C15" s="62" t="s">
        <v>82</v>
      </c>
      <c r="D15" s="67" t="s">
        <v>9</v>
      </c>
      <c r="E15" s="67">
        <v>3</v>
      </c>
      <c r="F15" s="67" t="s">
        <v>75</v>
      </c>
      <c r="G15" s="67" t="s">
        <v>66</v>
      </c>
      <c r="H15" s="67" t="s">
        <v>72</v>
      </c>
    </row>
    <row r="16" spans="1:9" s="50" customFormat="1" ht="28.8" x14ac:dyDescent="0.3">
      <c r="A16" s="85" t="s">
        <v>7</v>
      </c>
      <c r="B16" s="86">
        <f t="shared" si="0"/>
        <v>44263</v>
      </c>
      <c r="C16" s="62" t="s">
        <v>81</v>
      </c>
      <c r="D16" s="62" t="s">
        <v>9</v>
      </c>
      <c r="E16" s="62">
        <v>3</v>
      </c>
      <c r="F16" s="62" t="s">
        <v>75</v>
      </c>
      <c r="G16" s="62" t="s">
        <v>68</v>
      </c>
      <c r="H16" s="76" t="s">
        <v>54</v>
      </c>
    </row>
    <row r="17" spans="1:9" s="50" customFormat="1" ht="28.8" x14ac:dyDescent="0.3">
      <c r="A17" s="85"/>
      <c r="B17" s="86">
        <f t="shared" si="0"/>
        <v>44263</v>
      </c>
      <c r="C17" s="62" t="s">
        <v>82</v>
      </c>
      <c r="D17" s="62" t="s">
        <v>9</v>
      </c>
      <c r="E17" s="62">
        <v>3</v>
      </c>
      <c r="F17" s="62" t="s">
        <v>75</v>
      </c>
      <c r="G17" s="62" t="s">
        <v>68</v>
      </c>
      <c r="H17" s="76" t="s">
        <v>54</v>
      </c>
      <c r="I17" s="67"/>
    </row>
    <row r="18" spans="1:9" ht="28.8" x14ac:dyDescent="0.3">
      <c r="A18" s="67" t="s">
        <v>7</v>
      </c>
      <c r="B18" s="68">
        <f>B16+7</f>
        <v>44270</v>
      </c>
      <c r="C18" s="62" t="s">
        <v>83</v>
      </c>
      <c r="D18" s="65" t="s">
        <v>8</v>
      </c>
      <c r="E18" s="65">
        <v>1.5</v>
      </c>
      <c r="F18" s="65" t="s">
        <v>74</v>
      </c>
      <c r="G18" s="69" t="s">
        <v>79</v>
      </c>
      <c r="H18" s="66" t="s">
        <v>69</v>
      </c>
    </row>
    <row r="19" spans="1:9" ht="28.8" x14ac:dyDescent="0.3">
      <c r="A19" s="50"/>
      <c r="B19" s="68">
        <f>B17+7</f>
        <v>44270</v>
      </c>
      <c r="C19" s="62" t="s">
        <v>82</v>
      </c>
      <c r="D19" s="67" t="s">
        <v>9</v>
      </c>
      <c r="E19" s="65">
        <v>3</v>
      </c>
      <c r="F19" s="67" t="s">
        <v>75</v>
      </c>
      <c r="G19" s="67" t="s">
        <v>66</v>
      </c>
      <c r="H19" s="79" t="s">
        <v>37</v>
      </c>
    </row>
    <row r="20" spans="1:9" x14ac:dyDescent="0.3">
      <c r="C20" s="58"/>
    </row>
    <row r="21" spans="1:9" x14ac:dyDescent="0.3">
      <c r="B21" s="46" t="s">
        <v>49</v>
      </c>
      <c r="C21" s="58" t="s">
        <v>50</v>
      </c>
      <c r="D21" s="46" t="s">
        <v>51</v>
      </c>
    </row>
    <row r="22" spans="1:9" x14ac:dyDescent="0.3">
      <c r="A22" s="46" t="s">
        <v>48</v>
      </c>
      <c r="D22" s="70">
        <f>C22+B22</f>
        <v>0</v>
      </c>
    </row>
    <row r="24" spans="1:9" x14ac:dyDescent="0.3">
      <c r="D24" s="51"/>
      <c r="F24" s="46"/>
    </row>
    <row r="25" spans="1:9" ht="15.6" x14ac:dyDescent="0.3">
      <c r="A25" s="52"/>
      <c r="B25" s="52"/>
      <c r="C25" s="52"/>
      <c r="D25" s="52"/>
      <c r="E25" s="52"/>
      <c r="F25" s="53"/>
    </row>
    <row r="26" spans="1:9" ht="15.6" x14ac:dyDescent="0.3">
      <c r="A26" s="52"/>
      <c r="B26" s="54"/>
      <c r="C26" s="52"/>
      <c r="D26" s="52"/>
      <c r="E26" s="52"/>
      <c r="F26" s="55"/>
    </row>
    <row r="27" spans="1:9" ht="15.6" x14ac:dyDescent="0.3">
      <c r="A27" s="52"/>
      <c r="B27" s="54"/>
      <c r="C27" s="52"/>
      <c r="D27" s="52"/>
      <c r="E27" s="52"/>
      <c r="F27" s="56"/>
    </row>
    <row r="28" spans="1:9" ht="15.6" x14ac:dyDescent="0.3">
      <c r="A28" s="52"/>
      <c r="B28" s="54"/>
      <c r="C28" s="52"/>
      <c r="D28" s="52"/>
      <c r="E28" s="52"/>
      <c r="F28" s="56"/>
    </row>
    <row r="29" spans="1:9" ht="15.6" x14ac:dyDescent="0.3">
      <c r="A29" s="52"/>
      <c r="B29" s="54"/>
      <c r="C29" s="52"/>
      <c r="D29" s="52"/>
      <c r="E29" s="52"/>
      <c r="F29" s="56"/>
    </row>
    <row r="30" spans="1:9" ht="15.6" x14ac:dyDescent="0.3">
      <c r="A30" s="52"/>
      <c r="B30" s="54"/>
      <c r="C30" s="52"/>
      <c r="D30" s="52"/>
      <c r="E30" s="52"/>
      <c r="F30" s="53"/>
    </row>
    <row r="31" spans="1:9" ht="15.6" x14ac:dyDescent="0.3">
      <c r="A31" s="52"/>
      <c r="B31" s="54"/>
      <c r="C31" s="52"/>
      <c r="D31" s="52"/>
      <c r="E31" s="52"/>
      <c r="F31" s="53"/>
    </row>
    <row r="32" spans="1:9" ht="15.6" x14ac:dyDescent="0.3">
      <c r="A32" s="52"/>
      <c r="B32" s="54"/>
      <c r="C32" s="52"/>
      <c r="D32" s="52"/>
      <c r="E32" s="52"/>
      <c r="F32" s="53"/>
    </row>
    <row r="33" spans="1:6" ht="15.6" x14ac:dyDescent="0.3">
      <c r="A33" s="52"/>
      <c r="B33" s="54"/>
      <c r="C33" s="52"/>
      <c r="D33" s="52"/>
      <c r="E33" s="57"/>
      <c r="F33" s="53"/>
    </row>
    <row r="34" spans="1:6" ht="15.6" x14ac:dyDescent="0.3">
      <c r="A34" s="52"/>
      <c r="B34" s="54"/>
      <c r="C34" s="52"/>
      <c r="D34" s="52"/>
      <c r="E34" s="52"/>
      <c r="F34" s="53"/>
    </row>
    <row r="35" spans="1:6" x14ac:dyDescent="0.3">
      <c r="D35" s="51"/>
      <c r="F35" s="46"/>
    </row>
    <row r="36" spans="1:6" x14ac:dyDescent="0.3">
      <c r="E36" s="51"/>
      <c r="F36" s="46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25.88671875" style="58" customWidth="1"/>
    <col min="2" max="2" width="23.33203125" style="58" customWidth="1"/>
    <col min="3" max="16384" width="11.44140625" style="58"/>
  </cols>
  <sheetData>
    <row r="1" spans="1:11" x14ac:dyDescent="0.3">
      <c r="A1" s="58" t="s">
        <v>73</v>
      </c>
    </row>
    <row r="2" spans="1:11" x14ac:dyDescent="0.3">
      <c r="D2" s="73"/>
    </row>
    <row r="3" spans="1:11" x14ac:dyDescent="0.3">
      <c r="A3" s="72"/>
      <c r="B3" s="72"/>
      <c r="D3" s="73"/>
      <c r="E3" s="60"/>
      <c r="I3" s="61"/>
      <c r="J3" s="61"/>
      <c r="K3" s="61"/>
    </row>
    <row r="4" spans="1:11" x14ac:dyDescent="0.3">
      <c r="A4" s="72"/>
      <c r="B4" s="72"/>
      <c r="D4" s="73"/>
      <c r="I4" s="61"/>
      <c r="J4" s="61"/>
      <c r="K4" s="61"/>
    </row>
    <row r="5" spans="1:11" x14ac:dyDescent="0.3">
      <c r="A5" s="72"/>
      <c r="B5" s="72"/>
      <c r="D5" s="73"/>
      <c r="I5" s="61"/>
      <c r="J5" s="61"/>
      <c r="K5" s="61"/>
    </row>
    <row r="6" spans="1:11" x14ac:dyDescent="0.3">
      <c r="B6" s="46"/>
      <c r="C6" s="46"/>
      <c r="D6" s="73"/>
      <c r="I6" s="61"/>
      <c r="J6" s="61"/>
      <c r="K6" s="61"/>
    </row>
    <row r="7" spans="1:11" x14ac:dyDescent="0.3">
      <c r="A7" s="72"/>
      <c r="B7" s="72"/>
      <c r="D7" s="73"/>
      <c r="I7" s="61"/>
      <c r="J7" s="61"/>
      <c r="K7" s="61"/>
    </row>
    <row r="8" spans="1:11" x14ac:dyDescent="0.3">
      <c r="A8" s="72"/>
      <c r="B8" s="72"/>
      <c r="D8" s="73"/>
      <c r="I8" s="61"/>
      <c r="J8" s="61"/>
      <c r="K8" s="61"/>
    </row>
    <row r="9" spans="1:11" x14ac:dyDescent="0.3">
      <c r="A9" s="72"/>
      <c r="B9" s="72"/>
      <c r="D9" s="73"/>
      <c r="I9" s="61"/>
      <c r="J9" s="61"/>
      <c r="K9" s="61"/>
    </row>
    <row r="10" spans="1:11" x14ac:dyDescent="0.3">
      <c r="A10" s="72"/>
      <c r="B10" s="72"/>
      <c r="D10" s="73"/>
      <c r="I10" s="61"/>
      <c r="J10" s="61"/>
      <c r="K10" s="61"/>
    </row>
    <row r="11" spans="1:11" x14ac:dyDescent="0.3">
      <c r="B11" s="46"/>
      <c r="C11" s="46"/>
      <c r="D11" s="73"/>
      <c r="I11" s="61"/>
      <c r="J11" s="61"/>
      <c r="K11" s="61"/>
    </row>
    <row r="12" spans="1:11" x14ac:dyDescent="0.3">
      <c r="A12" s="72"/>
      <c r="B12" s="72"/>
      <c r="D12" s="73"/>
      <c r="I12" s="61"/>
      <c r="J12" s="61"/>
      <c r="K12" s="61"/>
    </row>
    <row r="13" spans="1:11" x14ac:dyDescent="0.3">
      <c r="A13" s="72"/>
      <c r="B13" s="72"/>
      <c r="D13" s="73"/>
      <c r="I13" s="61"/>
      <c r="J13" s="61"/>
      <c r="K13" s="61"/>
    </row>
    <row r="14" spans="1:11" x14ac:dyDescent="0.3">
      <c r="B14" s="46"/>
      <c r="C14" s="46"/>
      <c r="D14" s="73"/>
      <c r="I14" s="61"/>
      <c r="J14" s="61"/>
      <c r="K14" s="61"/>
    </row>
    <row r="15" spans="1:11" x14ac:dyDescent="0.3">
      <c r="B15" s="46"/>
      <c r="C15" s="46"/>
      <c r="D15" s="73"/>
      <c r="I15" s="61"/>
      <c r="J15" s="61"/>
      <c r="K15" s="61"/>
    </row>
    <row r="16" spans="1:11" x14ac:dyDescent="0.3">
      <c r="B16" s="46"/>
      <c r="C16" s="46"/>
      <c r="D16" s="73"/>
      <c r="I16" s="61"/>
      <c r="J16" s="61"/>
      <c r="K16" s="61"/>
    </row>
    <row r="17" spans="1:11" x14ac:dyDescent="0.3">
      <c r="A17" s="72"/>
      <c r="B17" s="72"/>
      <c r="D17" s="73"/>
      <c r="I17" s="61"/>
      <c r="J17" s="61"/>
      <c r="K17" s="61"/>
    </row>
    <row r="18" spans="1:11" x14ac:dyDescent="0.3">
      <c r="A18" s="72"/>
      <c r="B18" s="72"/>
      <c r="D18" s="73"/>
      <c r="I18" s="61"/>
      <c r="J18" s="61"/>
      <c r="K18" s="61"/>
    </row>
    <row r="19" spans="1:11" x14ac:dyDescent="0.3">
      <c r="A19" s="72"/>
      <c r="B19" s="72"/>
      <c r="D19" s="73"/>
      <c r="I19" s="61"/>
      <c r="J19" s="61"/>
      <c r="K19" s="61"/>
    </row>
    <row r="20" spans="1:11" x14ac:dyDescent="0.3">
      <c r="A20" s="72"/>
      <c r="B20" s="72"/>
      <c r="D20" s="73"/>
      <c r="I20" s="61"/>
      <c r="J20" s="61"/>
      <c r="K20" s="61"/>
    </row>
    <row r="21" spans="1:11" x14ac:dyDescent="0.3">
      <c r="A21" s="72"/>
      <c r="B21" s="72"/>
      <c r="D21" s="73"/>
      <c r="I21" s="61"/>
      <c r="J21" s="61"/>
      <c r="K21" s="61"/>
    </row>
    <row r="22" spans="1:11" x14ac:dyDescent="0.3">
      <c r="A22" s="80"/>
      <c r="B22" s="72"/>
      <c r="D22" s="73"/>
      <c r="I22" s="61"/>
      <c r="J22" s="61"/>
      <c r="K22" s="61"/>
    </row>
    <row r="23" spans="1:11" x14ac:dyDescent="0.3">
      <c r="A23" s="72"/>
      <c r="B23" s="72"/>
      <c r="D23" s="73"/>
      <c r="I23" s="61"/>
      <c r="J23" s="61"/>
      <c r="K23" s="61"/>
    </row>
    <row r="24" spans="1:11" x14ac:dyDescent="0.3">
      <c r="A24" s="72"/>
      <c r="B24" s="72"/>
      <c r="D24" s="73"/>
      <c r="I24" s="61"/>
      <c r="J24" s="61"/>
      <c r="K24" s="61"/>
    </row>
    <row r="25" spans="1:11" x14ac:dyDescent="0.3">
      <c r="A25" s="72"/>
      <c r="B25" s="72"/>
      <c r="D25" s="73"/>
      <c r="I25" s="61"/>
      <c r="J25" s="61"/>
      <c r="K25" s="61"/>
    </row>
    <row r="26" spans="1:11" x14ac:dyDescent="0.3">
      <c r="A26" s="72"/>
      <c r="B26" s="72"/>
      <c r="D26" s="73"/>
      <c r="I26" s="61"/>
      <c r="J26" s="61"/>
      <c r="K26" s="61"/>
    </row>
    <row r="27" spans="1:11" x14ac:dyDescent="0.3">
      <c r="B27" s="46"/>
      <c r="C27" s="46"/>
      <c r="D27" s="73"/>
      <c r="I27" s="61"/>
      <c r="J27" s="61"/>
      <c r="K27" s="61"/>
    </row>
    <row r="28" spans="1:11" x14ac:dyDescent="0.3">
      <c r="A28" s="72"/>
      <c r="B28" s="72"/>
      <c r="D28" s="73"/>
      <c r="I28" s="61"/>
      <c r="J28" s="61"/>
      <c r="K28" s="61"/>
    </row>
    <row r="29" spans="1:11" x14ac:dyDescent="0.3">
      <c r="A29" s="72"/>
      <c r="B29" s="72"/>
      <c r="D29" s="73"/>
      <c r="I29" s="61"/>
      <c r="J29" s="61"/>
      <c r="K29" s="61"/>
    </row>
    <row r="30" spans="1:11" x14ac:dyDescent="0.3">
      <c r="A30" s="72"/>
      <c r="B30" s="72"/>
      <c r="D30" s="73"/>
      <c r="I30" s="61"/>
      <c r="J30" s="61"/>
      <c r="K30" s="61"/>
    </row>
    <row r="31" spans="1:11" x14ac:dyDescent="0.3">
      <c r="A31" s="72"/>
      <c r="B31" s="72"/>
      <c r="D31" s="73"/>
      <c r="I31" s="61"/>
      <c r="J31" s="61"/>
      <c r="K31" s="61"/>
    </row>
    <row r="32" spans="1:11" x14ac:dyDescent="0.3">
      <c r="A32" s="72"/>
      <c r="B32" s="72"/>
      <c r="D32" s="73"/>
      <c r="I32" s="61"/>
      <c r="J32" s="61"/>
      <c r="K32" s="61"/>
    </row>
    <row r="33" spans="1:11" x14ac:dyDescent="0.3">
      <c r="A33" s="72"/>
      <c r="B33" s="72"/>
      <c r="D33" s="73"/>
      <c r="I33" s="61"/>
      <c r="J33" s="61"/>
      <c r="K33" s="61"/>
    </row>
    <row r="34" spans="1:11" x14ac:dyDescent="0.3">
      <c r="A34" s="71"/>
      <c r="B34" s="71"/>
      <c r="D34" s="73"/>
    </row>
    <row r="35" spans="1:11" x14ac:dyDescent="0.3">
      <c r="B35"/>
      <c r="C35"/>
      <c r="D35" s="73"/>
    </row>
    <row r="36" spans="1:11" x14ac:dyDescent="0.3">
      <c r="A36" s="71"/>
      <c r="B36" s="71"/>
      <c r="D36" s="73"/>
    </row>
  </sheetData>
  <sortState ref="A3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fiche module refait</vt:lpstr>
      <vt:lpstr>HMBE291 EDT</vt:lpstr>
      <vt:lpstr>liste etudiants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duriez</dc:creator>
  <cp:lastModifiedBy>Olivier DURIEZ</cp:lastModifiedBy>
  <cp:revision>3</cp:revision>
  <cp:lastPrinted>2017-01-04T12:37:22Z</cp:lastPrinted>
  <dcterms:created xsi:type="dcterms:W3CDTF">2014-11-14T12:46:28Z</dcterms:created>
  <dcterms:modified xsi:type="dcterms:W3CDTF">2020-12-01T17:41:50Z</dcterms:modified>
  <dc:language>en-US</dc:language>
</cp:coreProperties>
</file>