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23"/>
  <workbookPr/>
  <mc:AlternateContent xmlns:mc="http://schemas.openxmlformats.org/markup-compatibility/2006">
    <mc:Choice Requires="x15">
      <x15ac:absPath xmlns:x15ac="http://schemas.microsoft.com/office/spreadsheetml/2010/11/ac" url="\\ARLBMFS04\common\Operations\Innovation Lab\Hackathon\NNRe\"/>
    </mc:Choice>
  </mc:AlternateContent>
  <xr:revisionPtr revIDLastSave="9" documentId="8_{D84C745D-37AB-431A-97CD-A9A38273E68F}" xr6:coauthVersionLast="47" xr6:coauthVersionMax="47" xr10:uidLastSave="{D5157F13-CEC4-4FB7-AFD7-40861ABE763C}"/>
  <bookViews>
    <workbookView xWindow="-120" yWindow="-120" windowWidth="51840" windowHeight="21240" xr2:uid="{00000000-000D-0000-FFFF-FFFF00000000}"/>
  </bookViews>
  <sheets>
    <sheet name="PML_2023 vs 2022" sheetId="1" r:id="rId1"/>
    <sheet name="Sheet1" sheetId="2" state="hidden" r:id="rId2"/>
  </sheets>
  <definedNames>
    <definedName name="_xlnm._FilterDatabase" localSheetId="0" hidden="1">'PML_2023 vs 2022'!#REF!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23" i="1"/>
  <c r="K10" i="2"/>
  <c r="L6" i="2"/>
  <c r="K6" i="2"/>
  <c r="L5" i="2"/>
  <c r="K5" i="2"/>
  <c r="L4" i="2"/>
  <c r="K4" i="2"/>
  <c r="L3" i="2"/>
  <c r="K3" i="2"/>
  <c r="E8" i="2"/>
  <c r="D8" i="2"/>
  <c r="E7" i="2"/>
  <c r="D7" i="2"/>
  <c r="E6" i="2"/>
  <c r="D6" i="2"/>
  <c r="E5" i="2"/>
  <c r="D5" i="2"/>
  <c r="E4" i="2"/>
  <c r="D4" i="2"/>
  <c r="E3" i="2"/>
  <c r="D3" i="2"/>
  <c r="J10" i="2"/>
  <c r="I10" i="2"/>
  <c r="L10" i="2" s="1"/>
  <c r="C10" i="2"/>
  <c r="E10" i="2" s="1"/>
  <c r="B10" i="2"/>
  <c r="D10" i="2" s="1"/>
</calcChain>
</file>

<file path=xl/sharedStrings.xml><?xml version="1.0" encoding="utf-8"?>
<sst xmlns="http://schemas.openxmlformats.org/spreadsheetml/2006/main" count="101" uniqueCount="38">
  <si>
    <t>AIR</t>
  </si>
  <si>
    <t>RP</t>
  </si>
  <si>
    <t>ALL</t>
  </si>
  <si>
    <t>WS</t>
  </si>
  <si>
    <t>OEP</t>
  </si>
  <si>
    <t>AEP</t>
  </si>
  <si>
    <t>10,000</t>
  </si>
  <si>
    <t>5,000</t>
  </si>
  <si>
    <t>2,500</t>
  </si>
  <si>
    <t>1,000</t>
  </si>
  <si>
    <t>500</t>
  </si>
  <si>
    <t>250</t>
  </si>
  <si>
    <t>200</t>
  </si>
  <si>
    <t>100</t>
  </si>
  <si>
    <t>50</t>
  </si>
  <si>
    <t>25</t>
  </si>
  <si>
    <t>20</t>
  </si>
  <si>
    <t>10</t>
  </si>
  <si>
    <t>5</t>
  </si>
  <si>
    <t>2</t>
  </si>
  <si>
    <t>EL</t>
  </si>
  <si>
    <t>Std Dev</t>
  </si>
  <si>
    <t>RMS</t>
  </si>
  <si>
    <t>Broker</t>
  </si>
  <si>
    <t>Revo</t>
  </si>
  <si>
    <t>Difference</t>
  </si>
  <si>
    <t>Difference (%)</t>
  </si>
  <si>
    <t>CS</t>
  </si>
  <si>
    <t>EQ</t>
  </si>
  <si>
    <t>FL</t>
  </si>
  <si>
    <t>**</t>
  </si>
  <si>
    <t>WF</t>
  </si>
  <si>
    <t>WT</t>
  </si>
  <si>
    <t>TOTAL</t>
  </si>
  <si>
    <t>V8</t>
  </si>
  <si>
    <t>Peril</t>
  </si>
  <si>
    <t>AAL</t>
  </si>
  <si>
    <t>Difference due to v7 vs v8. Above figure match very closely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</si>
</sst>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_-* #,##0.00_-;\-* #,##0.00_-;_-* &quot;-&quot;??_-;_-@_-"/>
    <numFmt numFmtId="166" formatCode="_([$€-2]* #,##0.00_);_([$€-2]* \(#,##0.00\);_([$€-2]* &quot;-&quot;??_)"/>
    <numFmt numFmtId="167" formatCode="0.0%;\(0.0%\)"/>
    <numFmt numFmtId="168" formatCode="&quot;$&quot;#,##0.0,_);\(&quot;$&quot;#,##0.0,\)"/>
    <numFmt numFmtId="169" formatCode="_-* #,##0_-;\-* #,##0_-;_-* &quot;-&quot;??_-;_-@_-"/>
  </numFmts>
  <fonts count="1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4"/>
      <color indexed="9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12">
    <xf numFmtId="0" fontId="0" fillId="0" borderId="0"/>
    <xf numFmtId="9" fontId="2" fillId="0" borderId="0" applyFont="0" applyFill="0" applyBorder="0" applyAlignment="0" applyProtection="0"/>
    <xf numFmtId="0" fontId="7" fillId="0" borderId="0"/>
    <xf numFmtId="0" fontId="7" fillId="0" borderId="0"/>
    <xf numFmtId="166" fontId="8" fillId="6" borderId="0">
      <alignment horizontal="centerContinuous" wrapText="1"/>
    </xf>
    <xf numFmtId="0" fontId="7" fillId="0" borderId="0"/>
    <xf numFmtId="167" fontId="9" fillId="7" borderId="0">
      <alignment horizontal="right" wrapText="1"/>
    </xf>
    <xf numFmtId="37" fontId="9" fillId="7" borderId="0">
      <alignment horizontal="right" wrapText="1"/>
    </xf>
    <xf numFmtId="168" fontId="9" fillId="7" borderId="0">
      <alignment horizontal="right" wrapText="1"/>
    </xf>
    <xf numFmtId="0" fontId="10" fillId="7" borderId="0">
      <alignment horizontal="right" wrapText="1"/>
    </xf>
    <xf numFmtId="0" fontId="7" fillId="0" borderId="0"/>
    <xf numFmtId="165" fontId="2" fillId="0" borderId="0" applyFont="0" applyFill="0" applyBorder="0" applyAlignment="0" applyProtection="0"/>
  </cellStyleXfs>
  <cellXfs count="63">
    <xf numFmtId="0" fontId="0" fillId="0" borderId="0" xfId="0"/>
    <xf numFmtId="0" fontId="3" fillId="2" borderId="2" xfId="0" applyFont="1" applyFill="1" applyBorder="1" applyAlignment="1">
      <alignment horizontal="center"/>
    </xf>
    <xf numFmtId="0" fontId="5" fillId="2" borderId="3" xfId="0" applyFont="1" applyFill="1" applyBorder="1"/>
    <xf numFmtId="0" fontId="5" fillId="2" borderId="4" xfId="0" applyFont="1" applyFill="1" applyBorder="1"/>
    <xf numFmtId="0" fontId="4" fillId="0" borderId="0" xfId="0" applyFont="1"/>
    <xf numFmtId="0" fontId="5" fillId="2" borderId="2" xfId="0" applyFont="1" applyFill="1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4" fontId="1" fillId="0" borderId="6" xfId="1" applyNumberFormat="1" applyFont="1" applyBorder="1" applyAlignment="1">
      <alignment horizontal="right" vertical="center"/>
    </xf>
    <xf numFmtId="164" fontId="1" fillId="0" borderId="5" xfId="1" applyNumberFormat="1" applyFont="1" applyBorder="1" applyAlignment="1">
      <alignment horizontal="right" vertical="center"/>
    </xf>
    <xf numFmtId="164" fontId="1" fillId="0" borderId="15" xfId="1" applyNumberFormat="1" applyFont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1" fillId="0" borderId="23" xfId="0" applyNumberFormat="1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5" xfId="0" applyBorder="1"/>
    <xf numFmtId="0" fontId="0" fillId="0" borderId="19" xfId="0" applyBorder="1" applyAlignment="1">
      <alignment horizontal="center"/>
    </xf>
    <xf numFmtId="0" fontId="0" fillId="0" borderId="26" xfId="0" applyBorder="1"/>
    <xf numFmtId="0" fontId="0" fillId="0" borderId="22" xfId="0" applyBorder="1"/>
    <xf numFmtId="3" fontId="6" fillId="5" borderId="23" xfId="0" applyNumberFormat="1" applyFont="1" applyFill="1" applyBorder="1" applyAlignment="1">
      <alignment horizontal="center" vertical="center"/>
    </xf>
    <xf numFmtId="164" fontId="6" fillId="5" borderId="5" xfId="1" applyNumberFormat="1" applyFont="1" applyFill="1" applyBorder="1" applyAlignment="1">
      <alignment horizontal="right" vertical="center"/>
    </xf>
    <xf numFmtId="164" fontId="6" fillId="5" borderId="6" xfId="1" applyNumberFormat="1" applyFont="1" applyFill="1" applyBorder="1" applyAlignment="1">
      <alignment horizontal="right" vertical="center"/>
    </xf>
    <xf numFmtId="164" fontId="6" fillId="5" borderId="15" xfId="1" applyNumberFormat="1" applyFont="1" applyFill="1" applyBorder="1" applyAlignment="1">
      <alignment horizontal="right" vertical="center"/>
    </xf>
    <xf numFmtId="3" fontId="6" fillId="5" borderId="24" xfId="0" applyNumberFormat="1" applyFont="1" applyFill="1" applyBorder="1" applyAlignment="1">
      <alignment horizontal="center" vertical="center"/>
    </xf>
    <xf numFmtId="164" fontId="6" fillId="5" borderId="7" xfId="1" applyNumberFormat="1" applyFont="1" applyFill="1" applyBorder="1" applyAlignment="1">
      <alignment horizontal="right" vertical="center"/>
    </xf>
    <xf numFmtId="164" fontId="6" fillId="5" borderId="8" xfId="1" applyNumberFormat="1" applyFont="1" applyFill="1" applyBorder="1" applyAlignment="1">
      <alignment horizontal="right" vertical="center"/>
    </xf>
    <xf numFmtId="164" fontId="6" fillId="5" borderId="14" xfId="1" applyNumberFormat="1" applyFont="1" applyFill="1" applyBorder="1" applyAlignment="1">
      <alignment horizontal="right" vertical="center"/>
    </xf>
    <xf numFmtId="3" fontId="6" fillId="3" borderId="27" xfId="0" applyNumberFormat="1" applyFont="1" applyFill="1" applyBorder="1" applyAlignment="1">
      <alignment horizontal="center" vertical="center"/>
    </xf>
    <xf numFmtId="3" fontId="6" fillId="3" borderId="24" xfId="0" applyNumberFormat="1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1" fillId="0" borderId="0" xfId="3" applyFont="1"/>
    <xf numFmtId="9" fontId="1" fillId="0" borderId="0" xfId="1" applyFont="1"/>
    <xf numFmtId="169" fontId="1" fillId="0" borderId="0" xfId="11" applyNumberFormat="1" applyFont="1"/>
    <xf numFmtId="3" fontId="1" fillId="0" borderId="0" xfId="3" applyNumberFormat="1" applyFont="1"/>
    <xf numFmtId="169" fontId="1" fillId="0" borderId="0" xfId="3" applyNumberFormat="1" applyFont="1"/>
    <xf numFmtId="0" fontId="1" fillId="0" borderId="1" xfId="0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/>
    </xf>
    <xf numFmtId="3" fontId="1" fillId="3" borderId="27" xfId="0" applyNumberFormat="1" applyFont="1" applyFill="1" applyBorder="1" applyAlignment="1">
      <alignment horizontal="center" vertical="center"/>
    </xf>
    <xf numFmtId="3" fontId="1" fillId="3" borderId="24" xfId="0" applyNumberFormat="1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right" vertical="center"/>
    </xf>
    <xf numFmtId="3" fontId="1" fillId="0" borderId="15" xfId="0" applyNumberFormat="1" applyFont="1" applyBorder="1" applyAlignment="1">
      <alignment horizontal="right" vertical="center"/>
    </xf>
    <xf numFmtId="3" fontId="1" fillId="0" borderId="13" xfId="0" applyNumberFormat="1" applyFont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" fillId="0" borderId="0" xfId="3" applyFont="1" applyAlignment="1">
      <alignment horizontal="center"/>
    </xf>
    <xf numFmtId="0" fontId="4" fillId="4" borderId="10" xfId="0" applyFont="1" applyFill="1" applyBorder="1" applyAlignment="1"/>
    <xf numFmtId="0" fontId="4" fillId="4" borderId="1" xfId="0" applyFont="1" applyFill="1" applyBorder="1" applyAlignment="1"/>
    <xf numFmtId="0" fontId="4" fillId="4" borderId="11" xfId="0" applyFont="1" applyFill="1" applyBorder="1" applyAlignment="1"/>
  </cellXfs>
  <cellStyles count="12">
    <cellStyle name="Comma 2" xfId="11" xr:uid="{00000000-0005-0000-0000-000000000000}"/>
    <cellStyle name="Normal" xfId="0" builtinId="0"/>
    <cellStyle name="Normal 108 2" xfId="2" xr:uid="{00000000-0005-0000-0000-000002000000}"/>
    <cellStyle name="Normal 12 31" xfId="10" xr:uid="{00000000-0005-0000-0000-000003000000}"/>
    <cellStyle name="Normal_2010 UNA FL QS 03172010 2 2" xfId="3" xr:uid="{00000000-0005-0000-0000-000004000000}"/>
    <cellStyle name="Per cent" xfId="1" builtinId="5"/>
    <cellStyle name="Table Body  $0.0 (Thousands)" xfId="8" xr:uid="{00000000-0005-0000-0000-000006000000}"/>
    <cellStyle name="Table Body % 2" xfId="6" xr:uid="{00000000-0005-0000-0000-000007000000}"/>
    <cellStyle name="Table Header 4 2" xfId="4" xr:uid="{00000000-0005-0000-0000-000008000000}"/>
    <cellStyle name="Table Number" xfId="7" xr:uid="{00000000-0005-0000-0000-000009000000}"/>
    <cellStyle name="Table Row Label" xfId="9" xr:uid="{00000000-0005-0000-0000-00000A000000}"/>
    <cellStyle name="Table Subheader 2 2 2 3" xfId="5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J62"/>
  <sheetViews>
    <sheetView tabSelected="1" zoomScale="115" zoomScaleNormal="115" workbookViewId="0">
      <pane xSplit="1" ySplit="4" topLeftCell="B5" activePane="bottomRight" state="frozen"/>
      <selection pane="bottomRight" activeCell="G19" sqref="G19"/>
      <selection pane="bottomLeft" activeCell="A3" sqref="A3"/>
      <selection pane="topRight" activeCell="B1" sqref="B1"/>
    </sheetView>
  </sheetViews>
  <sheetFormatPr defaultColWidth="16.28515625" defaultRowHeight="15"/>
  <cols>
    <col min="1" max="1" width="5.140625" customWidth="1"/>
    <col min="2" max="2" width="16.28515625" style="14"/>
  </cols>
  <sheetData>
    <row r="1" spans="2:6" s="4" customFormat="1" ht="15.75" thickBot="1">
      <c r="B1" s="13" t="s">
        <v>0</v>
      </c>
    </row>
    <row r="2" spans="2:6" ht="15.75" thickBot="1">
      <c r="B2" s="1">
        <v>2024</v>
      </c>
      <c r="C2" s="2"/>
      <c r="D2" s="2"/>
      <c r="E2" s="5"/>
      <c r="F2" s="3"/>
    </row>
    <row r="3" spans="2:6" s="4" customFormat="1">
      <c r="B3" s="32" t="s">
        <v>1</v>
      </c>
      <c r="C3" s="53" t="s">
        <v>2</v>
      </c>
      <c r="D3" s="54"/>
      <c r="E3" s="53" t="s">
        <v>3</v>
      </c>
      <c r="F3" s="54"/>
    </row>
    <row r="4" spans="2:6">
      <c r="B4" s="17"/>
      <c r="C4" s="39" t="s">
        <v>4</v>
      </c>
      <c r="D4" s="39" t="s">
        <v>5</v>
      </c>
      <c r="E4" s="39" t="s">
        <v>4</v>
      </c>
      <c r="F4" s="39" t="s">
        <v>5</v>
      </c>
    </row>
    <row r="5" spans="2:6">
      <c r="B5" s="40" t="s">
        <v>6</v>
      </c>
      <c r="C5" s="41">
        <v>3400108775.476665</v>
      </c>
      <c r="D5" s="41">
        <v>3425896820.7120299</v>
      </c>
      <c r="E5" s="41">
        <v>3400108775.476665</v>
      </c>
      <c r="F5" s="41">
        <v>3425896820.7120299</v>
      </c>
    </row>
    <row r="6" spans="2:6">
      <c r="B6" s="40" t="s">
        <v>7</v>
      </c>
      <c r="C6" s="41">
        <v>2106432810.3256099</v>
      </c>
      <c r="D6" s="41">
        <v>2393533512.72188</v>
      </c>
      <c r="E6" s="41">
        <v>2106432810.3256099</v>
      </c>
      <c r="F6" s="41">
        <v>2393533512.72188</v>
      </c>
    </row>
    <row r="7" spans="2:6">
      <c r="B7" s="40" t="s">
        <v>8</v>
      </c>
      <c r="C7" s="41">
        <v>1868991982.505095</v>
      </c>
      <c r="D7" s="41">
        <v>2162414391.0181451</v>
      </c>
      <c r="E7" s="41">
        <v>1868991982.505095</v>
      </c>
      <c r="F7" s="41">
        <v>2162414391.0181451</v>
      </c>
    </row>
    <row r="8" spans="2:6">
      <c r="B8" s="40" t="s">
        <v>9</v>
      </c>
      <c r="C8" s="41">
        <v>1260696067.0547249</v>
      </c>
      <c r="D8" s="41">
        <v>1468612515.16908</v>
      </c>
      <c r="E8" s="41">
        <v>1260696067.0547249</v>
      </c>
      <c r="F8" s="41">
        <v>1468612515.16908</v>
      </c>
    </row>
    <row r="9" spans="2:6">
      <c r="B9" s="40" t="s">
        <v>10</v>
      </c>
      <c r="C9" s="41">
        <v>947442206.10248995</v>
      </c>
      <c r="D9" s="41">
        <v>1009419370.55156</v>
      </c>
      <c r="E9" s="41">
        <v>947442206.10248995</v>
      </c>
      <c r="F9" s="41">
        <v>1009419370.55156</v>
      </c>
    </row>
    <row r="10" spans="2:6">
      <c r="B10" s="40" t="s">
        <v>11</v>
      </c>
      <c r="C10" s="41">
        <v>682827104.38449001</v>
      </c>
      <c r="D10" s="41">
        <v>778645608.7507</v>
      </c>
      <c r="E10" s="41">
        <v>682827104.38449001</v>
      </c>
      <c r="F10" s="41">
        <v>778645608.7507</v>
      </c>
    </row>
    <row r="11" spans="2:6">
      <c r="B11" s="40" t="s">
        <v>12</v>
      </c>
      <c r="C11" s="41">
        <v>629766671.65201998</v>
      </c>
      <c r="D11" s="41">
        <v>694265992.50356495</v>
      </c>
      <c r="E11" s="41">
        <v>629766671.65201998</v>
      </c>
      <c r="F11" s="41">
        <v>694265992.50356495</v>
      </c>
    </row>
    <row r="12" spans="2:6">
      <c r="B12" s="40" t="s">
        <v>13</v>
      </c>
      <c r="C12" s="41">
        <v>498345447.20601249</v>
      </c>
      <c r="D12" s="41">
        <v>537483473.80262005</v>
      </c>
      <c r="E12" s="41">
        <v>498345447.20601249</v>
      </c>
      <c r="F12" s="41">
        <v>537483473.80262005</v>
      </c>
    </row>
    <row r="13" spans="2:6">
      <c r="B13" s="40" t="s">
        <v>14</v>
      </c>
      <c r="C13" s="41">
        <v>370689221.44270152</v>
      </c>
      <c r="D13" s="41">
        <v>398063426.97980553</v>
      </c>
      <c r="E13" s="41">
        <v>370689221.44270152</v>
      </c>
      <c r="F13" s="41">
        <v>398063426.97980553</v>
      </c>
    </row>
    <row r="14" spans="2:6">
      <c r="B14" s="40" t="s">
        <v>15</v>
      </c>
      <c r="C14" s="41">
        <v>225409192.86815551</v>
      </c>
      <c r="D14" s="41">
        <v>255362053.12505499</v>
      </c>
      <c r="E14" s="41">
        <v>225409192.86815551</v>
      </c>
      <c r="F14" s="41">
        <v>255362053.12505499</v>
      </c>
    </row>
    <row r="15" spans="2:6">
      <c r="B15" s="40" t="s">
        <v>16</v>
      </c>
      <c r="C15" s="41">
        <v>188512089.52505401</v>
      </c>
      <c r="D15" s="41">
        <v>217707222.29495251</v>
      </c>
      <c r="E15" s="41">
        <v>188512089.52505401</v>
      </c>
      <c r="F15" s="41">
        <v>217707222.29495251</v>
      </c>
    </row>
    <row r="16" spans="2:6">
      <c r="B16" s="40" t="s">
        <v>17</v>
      </c>
      <c r="C16" s="41">
        <v>95012961.893627003</v>
      </c>
      <c r="D16" s="41">
        <v>118682305.8091165</v>
      </c>
      <c r="E16" s="41">
        <v>95012961.893627003</v>
      </c>
      <c r="F16" s="41">
        <v>118682305.8091165</v>
      </c>
    </row>
    <row r="17" spans="2:6">
      <c r="B17" s="40" t="s">
        <v>18</v>
      </c>
      <c r="C17" s="41">
        <v>38272911.6253528</v>
      </c>
      <c r="D17" s="41">
        <v>51191664.072332501</v>
      </c>
      <c r="E17" s="41">
        <v>38272911.6253528</v>
      </c>
      <c r="F17" s="41">
        <v>51191664.072332501</v>
      </c>
    </row>
    <row r="18" spans="2:6" ht="15.75" thickBot="1">
      <c r="B18" s="40" t="s">
        <v>19</v>
      </c>
      <c r="C18" s="41">
        <v>5816858.7288303496</v>
      </c>
      <c r="D18" s="41">
        <v>7612889.9662268003</v>
      </c>
      <c r="E18" s="41">
        <v>5816858.7288303496</v>
      </c>
      <c r="F18" s="41">
        <v>7612889.9662268003</v>
      </c>
    </row>
    <row r="19" spans="2:6">
      <c r="B19" s="42" t="s">
        <v>20</v>
      </c>
      <c r="C19" s="41">
        <v>0</v>
      </c>
      <c r="D19" s="41">
        <v>45304474.542054102</v>
      </c>
      <c r="E19" s="41">
        <v>0</v>
      </c>
      <c r="F19" s="41">
        <v>45304474.542054102</v>
      </c>
    </row>
    <row r="20" spans="2:6" ht="15.75" thickBot="1">
      <c r="B20" s="43" t="s">
        <v>21</v>
      </c>
      <c r="C20" s="41">
        <v>0</v>
      </c>
      <c r="D20" s="41">
        <v>118175526.2168925</v>
      </c>
      <c r="E20" s="41">
        <v>0</v>
      </c>
      <c r="F20" s="41">
        <v>118175526.2168925</v>
      </c>
    </row>
    <row r="21" spans="2:6" ht="15.75" thickBot="1">
      <c r="B21" s="19"/>
      <c r="C21" s="20"/>
      <c r="D21" s="20"/>
      <c r="E21" s="20"/>
      <c r="F21" s="20"/>
    </row>
    <row r="22" spans="2:6" ht="15.75" thickBot="1">
      <c r="B22" s="1">
        <v>2023</v>
      </c>
      <c r="C22" s="5"/>
      <c r="D22" s="3"/>
      <c r="E22" s="5"/>
      <c r="F22" s="3"/>
    </row>
    <row r="23" spans="2:6">
      <c r="B23" s="16" t="s">
        <v>1</v>
      </c>
      <c r="C23" s="57" t="s">
        <v>2</v>
      </c>
      <c r="D23" s="60"/>
      <c r="E23" s="58" t="str">
        <f t="shared" ref="E23" si="0">E3</f>
        <v>WS</v>
      </c>
      <c r="F23" s="61"/>
    </row>
    <row r="24" spans="2:6" s="4" customFormat="1" ht="15.75" thickBot="1">
      <c r="B24" s="44" t="s">
        <v>1</v>
      </c>
      <c r="C24" s="45" t="s">
        <v>4</v>
      </c>
      <c r="D24" s="46" t="s">
        <v>5</v>
      </c>
      <c r="E24" s="47" t="s">
        <v>4</v>
      </c>
      <c r="F24" s="48" t="s">
        <v>5</v>
      </c>
    </row>
    <row r="25" spans="2:6">
      <c r="B25" s="17"/>
      <c r="C25" s="49"/>
      <c r="D25" s="50"/>
      <c r="E25" s="51"/>
      <c r="F25" s="52"/>
    </row>
    <row r="26" spans="2:6">
      <c r="B26" s="40" t="s">
        <v>6</v>
      </c>
      <c r="C26" s="41">
        <v>3260447469.3737602</v>
      </c>
      <c r="D26" s="41">
        <v>3284480765.7123699</v>
      </c>
      <c r="E26" s="41">
        <v>3260447469.3737602</v>
      </c>
      <c r="F26" s="41">
        <v>3284480765.7123699</v>
      </c>
    </row>
    <row r="27" spans="2:6">
      <c r="B27" s="40" t="s">
        <v>7</v>
      </c>
      <c r="C27" s="41">
        <v>2015469225.5787899</v>
      </c>
      <c r="D27" s="41">
        <v>2283101692.1732898</v>
      </c>
      <c r="E27" s="41">
        <v>2015469225.5787899</v>
      </c>
      <c r="F27" s="41">
        <v>2283101692.1732898</v>
      </c>
    </row>
    <row r="28" spans="2:6">
      <c r="B28" s="40" t="s">
        <v>8</v>
      </c>
      <c r="C28" s="41">
        <v>1788405847.2411699</v>
      </c>
      <c r="D28" s="41">
        <v>2068308545.7678699</v>
      </c>
      <c r="E28" s="41">
        <v>1788405847.2411699</v>
      </c>
      <c r="F28" s="41">
        <v>2068308545.7678699</v>
      </c>
    </row>
    <row r="29" spans="2:6">
      <c r="B29" s="40" t="s">
        <v>9</v>
      </c>
      <c r="C29" s="41">
        <v>1212110959.3633499</v>
      </c>
      <c r="D29" s="41">
        <v>1394811740.1563201</v>
      </c>
      <c r="E29" s="41">
        <v>1212110959.3633499</v>
      </c>
      <c r="F29" s="41">
        <v>1394811740.1563201</v>
      </c>
    </row>
    <row r="30" spans="2:6">
      <c r="B30" s="40" t="s">
        <v>10</v>
      </c>
      <c r="C30" s="41">
        <v>897767356.92747498</v>
      </c>
      <c r="D30" s="41">
        <v>954262233.80056</v>
      </c>
      <c r="E30" s="41">
        <v>897767356.92747498</v>
      </c>
      <c r="F30" s="41">
        <v>954262233.80056</v>
      </c>
    </row>
    <row r="31" spans="2:6">
      <c r="B31" s="40" t="s">
        <v>11</v>
      </c>
      <c r="C31" s="41">
        <v>645838792.71894002</v>
      </c>
      <c r="D31" s="41">
        <v>744527517.88054502</v>
      </c>
      <c r="E31" s="41">
        <v>645838792.71894002</v>
      </c>
      <c r="F31" s="41">
        <v>744527517.88054502</v>
      </c>
    </row>
    <row r="32" spans="2:6">
      <c r="B32" s="40" t="s">
        <v>12</v>
      </c>
      <c r="C32" s="41">
        <v>599416349.41562498</v>
      </c>
      <c r="D32" s="41">
        <v>656505892.038975</v>
      </c>
      <c r="E32" s="41">
        <v>599416349.41562498</v>
      </c>
      <c r="F32" s="41">
        <v>656505892.038975</v>
      </c>
    </row>
    <row r="33" spans="2:10">
      <c r="B33" s="40" t="s">
        <v>13</v>
      </c>
      <c r="C33" s="41">
        <v>476292498.4017185</v>
      </c>
      <c r="D33" s="41">
        <v>508339842.305215</v>
      </c>
      <c r="E33" s="41">
        <v>476292498.4017185</v>
      </c>
      <c r="F33" s="41">
        <v>508339842.305215</v>
      </c>
    </row>
    <row r="34" spans="2:10">
      <c r="B34" s="40" t="s">
        <v>14</v>
      </c>
      <c r="C34" s="41">
        <v>351716920.71928501</v>
      </c>
      <c r="D34" s="41">
        <v>376171841.73118049</v>
      </c>
      <c r="E34" s="41">
        <v>351716920.71928501</v>
      </c>
      <c r="F34" s="41">
        <v>376171841.73118049</v>
      </c>
    </row>
    <row r="35" spans="2:10">
      <c r="B35" s="40" t="s">
        <v>15</v>
      </c>
      <c r="C35" s="41">
        <v>212573039.155673</v>
      </c>
      <c r="D35" s="41">
        <v>241768429.889985</v>
      </c>
      <c r="E35" s="41">
        <v>212573039.155673</v>
      </c>
      <c r="F35" s="41">
        <v>241768429.889985</v>
      </c>
    </row>
    <row r="36" spans="2:10">
      <c r="B36" s="40" t="s">
        <v>16</v>
      </c>
      <c r="C36" s="41">
        <v>177627306.07574499</v>
      </c>
      <c r="D36" s="41">
        <v>205445420.218779</v>
      </c>
      <c r="E36" s="41">
        <v>177627306.07574499</v>
      </c>
      <c r="F36" s="41">
        <v>205445420.218779</v>
      </c>
    </row>
    <row r="37" spans="2:10">
      <c r="B37" s="40" t="s">
        <v>17</v>
      </c>
      <c r="C37" s="41">
        <v>89598794.184576005</v>
      </c>
      <c r="D37" s="41">
        <v>112211196.0419625</v>
      </c>
      <c r="E37" s="41">
        <v>89598794.184576005</v>
      </c>
      <c r="F37" s="41">
        <v>112211196.0419625</v>
      </c>
    </row>
    <row r="38" spans="2:10">
      <c r="B38" s="40" t="s">
        <v>18</v>
      </c>
      <c r="C38" s="41">
        <v>36088609.192827202</v>
      </c>
      <c r="D38" s="41">
        <v>48352255.205578752</v>
      </c>
      <c r="E38" s="41">
        <v>36088609.192827202</v>
      </c>
      <c r="F38" s="41">
        <v>48352255.205578752</v>
      </c>
    </row>
    <row r="39" spans="2:10" ht="15.75" thickBot="1">
      <c r="B39" s="40" t="s">
        <v>19</v>
      </c>
      <c r="C39" s="41">
        <v>5496911.5191377504</v>
      </c>
      <c r="D39" s="41">
        <v>7225850.3940107003</v>
      </c>
      <c r="E39" s="41">
        <v>5496911.5191377504</v>
      </c>
      <c r="F39" s="41">
        <v>7225850.3940107003</v>
      </c>
    </row>
    <row r="40" spans="2:10">
      <c r="B40" s="30" t="s">
        <v>20</v>
      </c>
      <c r="C40" s="41">
        <v>0</v>
      </c>
      <c r="D40" s="41">
        <v>42853554.367517203</v>
      </c>
      <c r="E40" s="41">
        <v>0</v>
      </c>
      <c r="F40" s="41">
        <v>42853554.367517203</v>
      </c>
    </row>
    <row r="41" spans="2:10" s="4" customFormat="1">
      <c r="B41" s="31" t="s">
        <v>21</v>
      </c>
      <c r="C41" s="41">
        <v>0</v>
      </c>
      <c r="D41" s="41">
        <v>112237664.52963451</v>
      </c>
      <c r="E41" s="41">
        <v>0</v>
      </c>
      <c r="F41" s="41">
        <v>112237664.52963451</v>
      </c>
      <c r="G41"/>
      <c r="H41"/>
      <c r="I41"/>
      <c r="J41"/>
    </row>
    <row r="42" spans="2:10" s="4" customFormat="1" ht="15.75" thickBot="1">
      <c r="B42" s="14"/>
      <c r="C42"/>
      <c r="D42"/>
      <c r="E42"/>
      <c r="F42"/>
    </row>
    <row r="43" spans="2:10">
      <c r="B43" s="33" t="s">
        <v>1</v>
      </c>
      <c r="C43" s="55" t="s">
        <v>2</v>
      </c>
      <c r="D43" s="56"/>
      <c r="E43" s="57" t="str">
        <f t="shared" ref="E43" si="1">E3</f>
        <v>WS</v>
      </c>
      <c r="F43" s="62"/>
    </row>
    <row r="44" spans="2:10" s="4" customFormat="1" ht="15.75" thickBot="1">
      <c r="B44" s="8" t="s">
        <v>1</v>
      </c>
      <c r="C44" s="6" t="s">
        <v>4</v>
      </c>
      <c r="D44" s="9" t="s">
        <v>5</v>
      </c>
      <c r="E44" s="6" t="s">
        <v>4</v>
      </c>
      <c r="F44" s="7" t="s">
        <v>5</v>
      </c>
    </row>
    <row r="45" spans="2:10">
      <c r="B45" s="17"/>
      <c r="C45" s="21"/>
      <c r="F45" s="18"/>
    </row>
    <row r="46" spans="2:10">
      <c r="B46" s="15" t="s">
        <v>6</v>
      </c>
      <c r="C46" s="12">
        <v>2.1417505942785464E-2</v>
      </c>
      <c r="D46" s="12">
        <v>2.1527916448155549E-2</v>
      </c>
      <c r="E46" s="11">
        <v>2.1417505942785464E-2</v>
      </c>
      <c r="F46" s="10">
        <v>2.1527916448155549E-2</v>
      </c>
    </row>
    <row r="47" spans="2:10">
      <c r="B47" s="15" t="s">
        <v>7</v>
      </c>
      <c r="C47" s="11">
        <v>2.256635417509234E-2</v>
      </c>
      <c r="D47" s="12">
        <v>2.4184603981321051E-2</v>
      </c>
      <c r="E47" s="11">
        <v>2.256635417509234E-2</v>
      </c>
      <c r="F47" s="10">
        <v>2.4184603981321051E-2</v>
      </c>
    </row>
    <row r="48" spans="2:10">
      <c r="B48" s="15" t="s">
        <v>8</v>
      </c>
      <c r="C48" s="11">
        <v>2.2530158741160156E-2</v>
      </c>
      <c r="D48" s="12">
        <v>2.2749469715926174E-2</v>
      </c>
      <c r="E48" s="11">
        <v>2.2530158741160156E-2</v>
      </c>
      <c r="F48" s="10">
        <v>2.2749469715926174E-2</v>
      </c>
    </row>
    <row r="49" spans="2:10">
      <c r="B49" s="15" t="s">
        <v>9</v>
      </c>
      <c r="C49" s="11">
        <v>2.0041526444449453E-2</v>
      </c>
      <c r="D49" s="12">
        <v>2.6455460937147235E-2</v>
      </c>
      <c r="E49" s="11">
        <v>2.0041526444449453E-2</v>
      </c>
      <c r="F49" s="10">
        <v>2.6455460937147235E-2</v>
      </c>
    </row>
    <row r="50" spans="2:10">
      <c r="B50" s="15" t="s">
        <v>10</v>
      </c>
      <c r="C50" s="11">
        <v>2.7665769306328136E-2</v>
      </c>
      <c r="D50" s="12">
        <v>2.8900408502663177E-2</v>
      </c>
      <c r="E50" s="11">
        <v>2.7665769306328136E-2</v>
      </c>
      <c r="F50" s="10">
        <v>2.8900408502663177E-2</v>
      </c>
    </row>
    <row r="51" spans="2:10">
      <c r="B51" s="15" t="s">
        <v>11</v>
      </c>
      <c r="C51" s="11">
        <v>2.8635870191252799E-2</v>
      </c>
      <c r="D51" s="12">
        <v>2.2912578817287588E-2</v>
      </c>
      <c r="E51" s="11">
        <v>2.8635870191252799E-2</v>
      </c>
      <c r="F51" s="10">
        <v>2.2912578817287588E-2</v>
      </c>
    </row>
    <row r="52" spans="2:10">
      <c r="B52" s="15" t="s">
        <v>12</v>
      </c>
      <c r="C52" s="11">
        <v>2.5316561907248403E-2</v>
      </c>
      <c r="D52" s="12">
        <v>2.875838657541574E-2</v>
      </c>
      <c r="E52" s="11">
        <v>2.5316561907248403E-2</v>
      </c>
      <c r="F52" s="10">
        <v>2.875838657541574E-2</v>
      </c>
    </row>
    <row r="53" spans="2:10">
      <c r="B53" s="15" t="s">
        <v>13</v>
      </c>
      <c r="C53" s="11">
        <v>2.3150636298384319E-2</v>
      </c>
      <c r="D53" s="12">
        <v>2.8665499998234201E-2</v>
      </c>
      <c r="E53" s="11">
        <v>2.3150636298384319E-2</v>
      </c>
      <c r="F53" s="10">
        <v>2.8665499998234201E-2</v>
      </c>
    </row>
    <row r="54" spans="2:10">
      <c r="B54" s="15" t="s">
        <v>14</v>
      </c>
      <c r="C54" s="11">
        <v>2.6970980930654198E-2</v>
      </c>
      <c r="D54" s="12">
        <v>2.9097852125078982E-2</v>
      </c>
      <c r="E54" s="11">
        <v>2.6970980930654198E-2</v>
      </c>
      <c r="F54" s="10">
        <v>2.9097852125078982E-2</v>
      </c>
    </row>
    <row r="55" spans="2:10">
      <c r="B55" s="15" t="s">
        <v>15</v>
      </c>
      <c r="C55" s="11">
        <v>3.0192337098502553E-2</v>
      </c>
      <c r="D55" s="12">
        <v>2.811289968929287E-2</v>
      </c>
      <c r="E55" s="11">
        <v>3.0192337098502553E-2</v>
      </c>
      <c r="F55" s="10">
        <v>2.811289968929287E-2</v>
      </c>
    </row>
    <row r="56" spans="2:10">
      <c r="B56" s="15" t="s">
        <v>16</v>
      </c>
      <c r="C56" s="11">
        <v>3.0639386729953144E-2</v>
      </c>
      <c r="D56" s="12">
        <v>2.9841994197573052E-2</v>
      </c>
      <c r="E56" s="11">
        <v>3.0639386729953144E-2</v>
      </c>
      <c r="F56" s="10">
        <v>2.9841994197573052E-2</v>
      </c>
    </row>
    <row r="57" spans="2:10">
      <c r="B57" s="15" t="s">
        <v>17</v>
      </c>
      <c r="C57" s="11">
        <v>3.0213396052505281E-2</v>
      </c>
      <c r="D57" s="12">
        <v>2.8834510260161816E-2</v>
      </c>
      <c r="E57" s="11">
        <v>3.0213396052505281E-2</v>
      </c>
      <c r="F57" s="10">
        <v>2.8834510260161816E-2</v>
      </c>
    </row>
    <row r="58" spans="2:10">
      <c r="B58" s="15" t="s">
        <v>18</v>
      </c>
      <c r="C58" s="11">
        <v>3.0263045340075623E-2</v>
      </c>
      <c r="D58" s="12">
        <v>2.9361700448939376E-2</v>
      </c>
      <c r="E58" s="11">
        <v>3.0263045340075623E-2</v>
      </c>
      <c r="F58" s="10">
        <v>2.9361700448939376E-2</v>
      </c>
    </row>
    <row r="59" spans="2:10">
      <c r="B59" s="15" t="s">
        <v>19</v>
      </c>
      <c r="C59" s="11">
        <v>2.9102452220550412E-2</v>
      </c>
      <c r="D59" s="12">
        <v>2.6781593245890245E-2</v>
      </c>
      <c r="E59" s="11">
        <v>2.9102452220550412E-2</v>
      </c>
      <c r="F59" s="10">
        <v>2.6781593245890245E-2</v>
      </c>
    </row>
    <row r="60" spans="2:10">
      <c r="B60" s="22" t="s">
        <v>20</v>
      </c>
      <c r="C60" s="23">
        <v>0</v>
      </c>
      <c r="D60" s="25">
        <v>2.8596463125526439E-2</v>
      </c>
      <c r="E60" s="23">
        <v>0</v>
      </c>
      <c r="F60" s="24">
        <v>2.8596463125526439E-2</v>
      </c>
    </row>
    <row r="61" spans="2:10" s="4" customFormat="1">
      <c r="B61" s="26" t="s">
        <v>21</v>
      </c>
      <c r="C61" s="27">
        <v>0</v>
      </c>
      <c r="D61" s="29">
        <v>2.645217945393985E-2</v>
      </c>
      <c r="E61" s="27">
        <v>0</v>
      </c>
      <c r="F61" s="28">
        <v>2.645217945393985E-2</v>
      </c>
      <c r="G61"/>
      <c r="H61"/>
      <c r="I61"/>
      <c r="J61"/>
    </row>
    <row r="62" spans="2:10" s="4" customFormat="1">
      <c r="B62" s="14"/>
      <c r="C62"/>
      <c r="D62"/>
      <c r="E62"/>
      <c r="F62"/>
    </row>
  </sheetData>
  <mergeCells count="6">
    <mergeCell ref="C3:D3"/>
    <mergeCell ref="C43:D43"/>
    <mergeCell ref="C23:D23"/>
    <mergeCell ref="E3:F3"/>
    <mergeCell ref="E23:F23"/>
    <mergeCell ref="E43:F43"/>
  </mergeCells>
  <pageMargins left="0.7" right="0.7" top="0.75" bottom="0.75" header="0.3" footer="0.3"/>
  <pageSetup orientation="portrait" horizontalDpi="90" verticalDpi="90" r:id="rId1"/>
  <ignoredErrors>
    <ignoredError sqref="B26:B39 B5:B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zoomScale="75" zoomScaleNormal="75" workbookViewId="0">
      <selection activeCell="E38" sqref="E38"/>
    </sheetView>
  </sheetViews>
  <sheetFormatPr defaultRowHeight="15"/>
  <cols>
    <col min="2" max="4" width="13.85546875" customWidth="1"/>
    <col min="9" max="11" width="14.140625" customWidth="1"/>
  </cols>
  <sheetData>
    <row r="1" spans="1:12">
      <c r="A1" s="59" t="s">
        <v>0</v>
      </c>
      <c r="B1" s="59"/>
      <c r="C1" s="59"/>
      <c r="D1" s="59"/>
      <c r="E1" s="59"/>
      <c r="H1" s="59" t="s">
        <v>22</v>
      </c>
      <c r="I1" s="59"/>
      <c r="J1" s="59"/>
      <c r="K1" s="59"/>
      <c r="L1" s="59"/>
    </row>
    <row r="2" spans="1:12">
      <c r="B2" s="34" t="s">
        <v>23</v>
      </c>
      <c r="C2" s="34" t="s">
        <v>24</v>
      </c>
      <c r="D2" s="34" t="s">
        <v>25</v>
      </c>
      <c r="E2" s="34" t="s">
        <v>26</v>
      </c>
      <c r="I2" s="34" t="s">
        <v>23</v>
      </c>
      <c r="J2" s="34" t="s">
        <v>24</v>
      </c>
      <c r="K2" s="34" t="s">
        <v>25</v>
      </c>
      <c r="L2" s="34" t="s">
        <v>26</v>
      </c>
    </row>
    <row r="3" spans="1:12">
      <c r="A3" s="34" t="s">
        <v>27</v>
      </c>
      <c r="B3" s="36"/>
      <c r="C3" s="36"/>
      <c r="D3" s="36">
        <f t="shared" ref="D3:D8" si="0">B3-C3</f>
        <v>0</v>
      </c>
      <c r="E3" s="35" t="e">
        <f t="shared" ref="E3:E8" si="1">B3/C3-1</f>
        <v>#DIV/0!</v>
      </c>
      <c r="H3" s="34" t="s">
        <v>27</v>
      </c>
      <c r="I3" s="36">
        <v>15159990</v>
      </c>
      <c r="J3" s="36">
        <v>15166503.009301599</v>
      </c>
      <c r="K3" s="36">
        <f t="shared" ref="K3:K6" si="2">I3-J3</f>
        <v>-6513.0093015991151</v>
      </c>
      <c r="L3" s="35">
        <f t="shared" ref="L3:L6" si="3">I3/J3-1</f>
        <v>-4.2943381856741514E-4</v>
      </c>
    </row>
    <row r="4" spans="1:12">
      <c r="A4" s="34" t="s">
        <v>28</v>
      </c>
      <c r="B4" s="36"/>
      <c r="C4" s="36"/>
      <c r="D4" s="36">
        <f t="shared" si="0"/>
        <v>0</v>
      </c>
      <c r="E4" s="35" t="e">
        <f t="shared" si="1"/>
        <v>#DIV/0!</v>
      </c>
      <c r="H4" s="34" t="s">
        <v>28</v>
      </c>
      <c r="I4" s="36">
        <v>700419</v>
      </c>
      <c r="J4" s="36">
        <v>696626.62984162499</v>
      </c>
      <c r="K4" s="36">
        <f t="shared" si="2"/>
        <v>3792.370158375008</v>
      </c>
      <c r="L4" s="35">
        <f t="shared" si="3"/>
        <v>5.4439063853146674E-3</v>
      </c>
    </row>
    <row r="5" spans="1:12">
      <c r="A5" s="34" t="s">
        <v>29</v>
      </c>
      <c r="B5" s="36"/>
      <c r="C5" s="36"/>
      <c r="D5" s="36">
        <f t="shared" si="0"/>
        <v>0</v>
      </c>
      <c r="E5" s="35" t="e">
        <f t="shared" si="1"/>
        <v>#DIV/0!</v>
      </c>
      <c r="F5" s="34" t="s">
        <v>30</v>
      </c>
      <c r="H5" s="34" t="s">
        <v>3</v>
      </c>
      <c r="I5" s="36">
        <v>10609405</v>
      </c>
      <c r="J5" s="36">
        <v>10334490.5218716</v>
      </c>
      <c r="K5" s="36">
        <f t="shared" si="2"/>
        <v>274914.4781283997</v>
      </c>
      <c r="L5" s="35">
        <f t="shared" si="3"/>
        <v>2.6601647903840009E-2</v>
      </c>
    </row>
    <row r="6" spans="1:12">
      <c r="A6" s="34" t="s">
        <v>31</v>
      </c>
      <c r="B6" s="36"/>
      <c r="C6" s="36"/>
      <c r="D6" s="36">
        <f t="shared" si="0"/>
        <v>0</v>
      </c>
      <c r="E6" s="35" t="e">
        <f t="shared" si="1"/>
        <v>#DIV/0!</v>
      </c>
      <c r="F6" s="34" t="s">
        <v>30</v>
      </c>
      <c r="H6" s="34" t="s">
        <v>32</v>
      </c>
      <c r="I6" s="36">
        <v>2796345</v>
      </c>
      <c r="J6" s="36">
        <v>2799175.8145995899</v>
      </c>
      <c r="K6" s="36">
        <f t="shared" si="2"/>
        <v>-2830.8145995899104</v>
      </c>
      <c r="L6" s="35">
        <f t="shared" si="3"/>
        <v>-1.0113028930963663E-3</v>
      </c>
    </row>
    <row r="7" spans="1:12">
      <c r="A7" s="34" t="s">
        <v>3</v>
      </c>
      <c r="B7" s="36"/>
      <c r="C7" s="36"/>
      <c r="D7" s="36">
        <f t="shared" si="0"/>
        <v>0</v>
      </c>
      <c r="E7" s="35" t="e">
        <f t="shared" si="1"/>
        <v>#DIV/0!</v>
      </c>
      <c r="I7" s="36"/>
      <c r="J7" s="36"/>
      <c r="K7" s="36"/>
      <c r="L7" s="35"/>
    </row>
    <row r="8" spans="1:12">
      <c r="A8" s="34" t="s">
        <v>32</v>
      </c>
      <c r="B8" s="36"/>
      <c r="C8" s="36"/>
      <c r="D8" s="36">
        <f t="shared" si="0"/>
        <v>0</v>
      </c>
      <c r="E8" s="35" t="e">
        <f t="shared" si="1"/>
        <v>#DIV/0!</v>
      </c>
      <c r="I8" s="36"/>
      <c r="J8" s="36"/>
      <c r="K8" s="36"/>
      <c r="L8" s="35"/>
    </row>
    <row r="9" spans="1:12">
      <c r="B9" s="36"/>
      <c r="C9" s="36"/>
      <c r="D9" s="36"/>
      <c r="K9" s="36"/>
    </row>
    <row r="10" spans="1:12">
      <c r="A10" s="34" t="s">
        <v>33</v>
      </c>
      <c r="B10" s="36">
        <f>SUM(B3:B8)</f>
        <v>0</v>
      </c>
      <c r="C10" s="36">
        <f>SUM(C3:C8)</f>
        <v>0</v>
      </c>
      <c r="D10" s="36">
        <f>B10-C10</f>
        <v>0</v>
      </c>
      <c r="E10" s="35" t="e">
        <f>B10/C10-1</f>
        <v>#DIV/0!</v>
      </c>
      <c r="H10" s="34" t="s">
        <v>33</v>
      </c>
      <c r="I10" s="36">
        <f>SUM(I3:I8)</f>
        <v>29266159</v>
      </c>
      <c r="J10" s="36">
        <f>SUM(J3:J8)</f>
        <v>28996795.975614414</v>
      </c>
      <c r="K10" s="36">
        <f>I10-J10</f>
        <v>269363.02438558638</v>
      </c>
      <c r="L10" s="35">
        <f>I10/J10-1</f>
        <v>9.2894064782920172E-3</v>
      </c>
    </row>
    <row r="11" spans="1:12">
      <c r="D11" s="36"/>
      <c r="E11" s="35"/>
    </row>
    <row r="12" spans="1:12">
      <c r="C12" s="34" t="s">
        <v>34</v>
      </c>
      <c r="D12" s="36"/>
      <c r="E12" s="35"/>
    </row>
    <row r="13" spans="1:12">
      <c r="A13" s="34" t="s">
        <v>35</v>
      </c>
      <c r="C13" s="34" t="s">
        <v>36</v>
      </c>
      <c r="D13" s="36"/>
      <c r="E13" s="35"/>
    </row>
    <row r="14" spans="1:12">
      <c r="A14" s="34" t="s">
        <v>29</v>
      </c>
      <c r="B14" s="38">
        <v>2741397</v>
      </c>
      <c r="C14" s="37">
        <v>2732362</v>
      </c>
      <c r="D14" s="36">
        <v>-9035</v>
      </c>
      <c r="E14" s="35">
        <v>-3.2957648965107936E-3</v>
      </c>
    </row>
    <row r="15" spans="1:12">
      <c r="A15" s="34" t="s">
        <v>31</v>
      </c>
      <c r="B15" s="38">
        <v>5078768</v>
      </c>
      <c r="C15" s="37">
        <v>5077599</v>
      </c>
      <c r="D15" s="36">
        <v>-1169</v>
      </c>
      <c r="E15" s="35">
        <v>-2.3017393194570021E-4</v>
      </c>
    </row>
    <row r="18" spans="1:2">
      <c r="A18" s="34" t="s">
        <v>30</v>
      </c>
      <c r="B18" s="34" t="s">
        <v>37</v>
      </c>
    </row>
  </sheetData>
  <mergeCells count="2">
    <mergeCell ref="H1:L1"/>
    <mergeCell ref="A1:E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Zibo, Urbain</dc:creator>
  <cp:keywords/>
  <dc:description/>
  <cp:lastModifiedBy>Farrell, Ben</cp:lastModifiedBy>
  <cp:revision/>
  <dcterms:created xsi:type="dcterms:W3CDTF">2019-11-12T20:01:12Z</dcterms:created>
  <dcterms:modified xsi:type="dcterms:W3CDTF">2025-03-31T18:01:17Z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19.1.4.0</vt:lpwstr>
  </property>
</Properties>
</file>