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jones\source\repos\hackathon\submissions\netherlands\"/>
    </mc:Choice>
  </mc:AlternateContent>
  <xr:revisionPtr revIDLastSave="0" documentId="13_ncr:1_{7FA7EE80-BEA0-4818-9E98-D978808CA980}" xr6:coauthVersionLast="47" xr6:coauthVersionMax="47" xr10:uidLastSave="{00000000-0000-0000-0000-000000000000}"/>
  <bookViews>
    <workbookView xWindow="-120" yWindow="-120" windowWidth="26160" windowHeight="15405" xr2:uid="{00000000-000D-0000-FFFF-FFFF00000000}"/>
  </bookViews>
  <sheets>
    <sheet name="Company X - Premiums" sheetId="1" r:id="rId1"/>
    <sheet name="Historical Events" sheetId="2" r:id="rId2"/>
    <sheet name="Motor Hull Vehicle Count" sheetId="3" r:id="rId3"/>
  </sheets>
  <externalReferences>
    <externalReference r:id="rId4"/>
  </externalReferences>
  <definedNames>
    <definedName name="Dekkingscategorieën">[1]dekkingscategorieën!$A$1:$A$5</definedName>
    <definedName name="GuideRoundNumber">6</definedName>
    <definedName name="_xlnm.Print_Area" localSheetId="0">'Company X - Premiums'!$B$2:$Q$45</definedName>
    <definedName name="_xlnm.Print_Area" localSheetId="2">'Motor Hull Vehicle Count'!$B$2:$H$24</definedName>
    <definedName name="qrySurpluspremie">#N/A</definedName>
  </definedNames>
  <calcPr calcId="191028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E22" i="3"/>
  <c r="D22" i="3"/>
  <c r="H10" i="1"/>
  <c r="H17" i="1"/>
  <c r="H16" i="1"/>
  <c r="H13" i="1"/>
  <c r="G22" i="3"/>
  <c r="H12" i="1"/>
  <c r="P22" i="2"/>
  <c r="H11" i="1"/>
  <c r="P36" i="1"/>
  <c r="P38" i="1"/>
  <c r="P37" i="1"/>
  <c r="P35" i="1"/>
  <c r="P34" i="1"/>
  <c r="P33" i="1"/>
  <c r="P32" i="1"/>
  <c r="P31" i="1"/>
  <c r="P30" i="1"/>
  <c r="P29" i="1"/>
  <c r="P28" i="1"/>
  <c r="P27" i="1"/>
  <c r="P20" i="2"/>
  <c r="P18" i="2"/>
  <c r="P16" i="2"/>
  <c r="P14" i="2"/>
  <c r="P12" i="2"/>
  <c r="P10" i="2"/>
  <c r="F22" i="3"/>
</calcChain>
</file>

<file path=xl/sharedStrings.xml><?xml version="1.0" encoding="utf-8"?>
<sst xmlns="http://schemas.openxmlformats.org/spreadsheetml/2006/main" count="117" uniqueCount="75">
  <si>
    <t>Company X - Property Cat XL - Premiums</t>
  </si>
  <si>
    <t>Cedant</t>
  </si>
  <si>
    <t>Company X Re</t>
  </si>
  <si>
    <t>Currency</t>
  </si>
  <si>
    <t>EUR</t>
  </si>
  <si>
    <t>Renewal</t>
  </si>
  <si>
    <t>Year</t>
  </si>
  <si>
    <t>Company X</t>
  </si>
  <si>
    <t>Co A</t>
  </si>
  <si>
    <t>Co B</t>
  </si>
  <si>
    <t>Total Fire and Engineering</t>
  </si>
  <si>
    <t>Netherlands</t>
  </si>
  <si>
    <t>Belgium</t>
  </si>
  <si>
    <t>Fire &amp; Engineering</t>
  </si>
  <si>
    <t>Fire</t>
  </si>
  <si>
    <t>2018 *</t>
  </si>
  <si>
    <t>2021 **</t>
  </si>
  <si>
    <t>included in Company X</t>
  </si>
  <si>
    <t>2023 orig. est.</t>
  </si>
  <si>
    <t>2023 rev. est.</t>
  </si>
  <si>
    <t>2024 est.</t>
  </si>
  <si>
    <t>Motor Hull Premium - not stated, as this premium is NOT part of the subject premium income of the Cat Programme</t>
  </si>
  <si>
    <t>Co C</t>
  </si>
  <si>
    <t>Overall Total       (Fire &amp; Engineering)</t>
  </si>
  <si>
    <t>Engineering</t>
  </si>
  <si>
    <t>Motor Hull</t>
  </si>
  <si>
    <t xml:space="preserve">Fire </t>
  </si>
  <si>
    <t>2018 est</t>
  </si>
  <si>
    <t>2018 rev. est.</t>
  </si>
  <si>
    <t xml:space="preserve">2019 orig. est. </t>
  </si>
  <si>
    <t>Subject Premium Income:</t>
  </si>
  <si>
    <t>Company X Cat XL includes Motor Hull premium up to 2017</t>
  </si>
  <si>
    <t>Co C Cat XL excludes Motor Hull premium income</t>
  </si>
  <si>
    <t>Co C Motor Hull premium estimated @ 40% of total MTPL related premium</t>
  </si>
  <si>
    <t xml:space="preserve">Co A Cat XL includes Motor Hull premium </t>
  </si>
  <si>
    <t>Company X - Property Cat XL - Historical Losses exceeding EUR 30m</t>
  </si>
  <si>
    <t>Date of Loss</t>
  </si>
  <si>
    <t>Event</t>
  </si>
  <si>
    <t>Company X - NL</t>
  </si>
  <si>
    <t>Company X - B</t>
  </si>
  <si>
    <t>Total</t>
  </si>
  <si>
    <t>25/26 January 1990</t>
  </si>
  <si>
    <t>Windstorm</t>
  </si>
  <si>
    <t>26/28 February 1990</t>
  </si>
  <si>
    <t>27 October 2002</t>
  </si>
  <si>
    <t>18 January 2007</t>
  </si>
  <si>
    <t>22-24 June 2016 *</t>
  </si>
  <si>
    <t>Hail/Water/Wind</t>
  </si>
  <si>
    <t>18 January 2018*</t>
  </si>
  <si>
    <t>July 2021 * (incl. IBNR)</t>
  </si>
  <si>
    <t>Precipitation/Flood</t>
  </si>
  <si>
    <t>February 2022 * ** (incl. IBNR)</t>
  </si>
  <si>
    <t>* Company X including Co C and Co A</t>
  </si>
  <si>
    <t>** Based on application 72 hours period.  Under current Loss Occurrence Defintion, subject loss would be € 132,607,865. In addition and out of prudency, a EUR 5 mio IBNR reserve is taken up.</t>
  </si>
  <si>
    <t xml:space="preserve">    In addition and out of prudency, a EUR 5 mio IBNR reserve is taken up.</t>
  </si>
  <si>
    <t>Company X - Vehicle count Total Portfolio (Netherlands + Belgium + Co B)</t>
  </si>
  <si>
    <t>Company X Group Total (Company X Schadeverzekeringen NV, Company X Non-Life Belgium and ABN AMRO)</t>
  </si>
  <si>
    <t xml:space="preserve">Overall Vehicle count &amp; Number of policies split up in different car covers. </t>
  </si>
  <si>
    <t>30 June 2022</t>
  </si>
  <si>
    <t>30 June 2023</t>
  </si>
  <si>
    <t>Vehicle type</t>
  </si>
  <si>
    <t># Hull covers</t>
  </si>
  <si>
    <t># Small Hull covers</t>
  </si>
  <si>
    <t>Private Cars (incl. Taxi)</t>
  </si>
  <si>
    <t>Vans, trucks, carriers</t>
  </si>
  <si>
    <t>Opleggers</t>
  </si>
  <si>
    <t>Motor cycles</t>
  </si>
  <si>
    <t>Mopeds</t>
  </si>
  <si>
    <t>Caravans</t>
  </si>
  <si>
    <t>Busses</t>
  </si>
  <si>
    <t>Garage</t>
  </si>
  <si>
    <t>Tractors/Land equipment***</t>
  </si>
  <si>
    <t>Overig ongekentekend</t>
  </si>
  <si>
    <t>* since 2018 Company X and Company Y for both Fire and Engineering</t>
  </si>
  <si>
    <t>** since 2021 Company Z premium part of Company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</si>
</sst>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_-* #,##0\-;_-* &quot;-&quot;??_-;_-@_-"/>
    <numFmt numFmtId="166" formatCode="_ * #,##0_ ;_ * \-#,##0_ ;_ * &quot;-&quot;??_ ;_ @_ "/>
    <numFmt numFmtId="167" formatCode="_(* #,##0.0_);_(* \(#,##0.0\);_(* &quot;-&quot;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</cellStyleXfs>
  <cellXfs count="29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165" fontId="5" fillId="0" borderId="7" xfId="0" applyNumberFormat="1" applyFont="1" applyBorder="1"/>
    <xf numFmtId="165" fontId="5" fillId="0" borderId="7" xfId="1" applyNumberFormat="1" applyFont="1" applyFill="1" applyBorder="1" applyAlignment="1">
      <alignment horizontal="center" vertical="center" wrapText="1"/>
    </xf>
    <xf numFmtId="165" fontId="5" fillId="0" borderId="32" xfId="1" applyNumberFormat="1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165" fontId="5" fillId="0" borderId="0" xfId="0" applyNumberFormat="1" applyFont="1"/>
    <xf numFmtId="165" fontId="5" fillId="0" borderId="0" xfId="1" applyNumberFormat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0" fontId="5" fillId="0" borderId="17" xfId="0" applyFont="1" applyBorder="1"/>
    <xf numFmtId="165" fontId="5" fillId="0" borderId="18" xfId="1" applyNumberFormat="1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 vertical="center"/>
    </xf>
    <xf numFmtId="0" fontId="2" fillId="0" borderId="28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3" xfId="0" applyFont="1" applyBorder="1"/>
    <xf numFmtId="0" fontId="7" fillId="0" borderId="21" xfId="0" applyFont="1" applyBorder="1"/>
    <xf numFmtId="0" fontId="5" fillId="0" borderId="21" xfId="0" applyFont="1" applyBorder="1"/>
    <xf numFmtId="0" fontId="7" fillId="0" borderId="12" xfId="0" applyFont="1" applyBorder="1"/>
    <xf numFmtId="0" fontId="5" fillId="0" borderId="0" xfId="0" applyFont="1"/>
    <xf numFmtId="0" fontId="5" fillId="0" borderId="13" xfId="0" applyFont="1" applyBorder="1"/>
    <xf numFmtId="0" fontId="5" fillId="0" borderId="12" xfId="0" applyFont="1" applyBorder="1"/>
    <xf numFmtId="0" fontId="5" fillId="0" borderId="0" xfId="0" applyFont="1" applyAlignment="1">
      <alignment wrapText="1"/>
    </xf>
    <xf numFmtId="0" fontId="5" fillId="0" borderId="16" xfId="0" applyFont="1" applyBorder="1"/>
    <xf numFmtId="0" fontId="5" fillId="0" borderId="18" xfId="0" applyFont="1" applyBorder="1"/>
    <xf numFmtId="0" fontId="5" fillId="0" borderId="42" xfId="0" applyFont="1" applyBorder="1"/>
    <xf numFmtId="0" fontId="7" fillId="0" borderId="43" xfId="0" applyFont="1" applyBorder="1" applyAlignment="1">
      <alignment horizontal="center"/>
    </xf>
    <xf numFmtId="0" fontId="5" fillId="0" borderId="43" xfId="0" applyFont="1" applyBorder="1"/>
    <xf numFmtId="0" fontId="5" fillId="0" borderId="43" xfId="0" applyFont="1" applyBorder="1" applyAlignment="1">
      <alignment wrapText="1"/>
    </xf>
    <xf numFmtId="0" fontId="10" fillId="0" borderId="27" xfId="0" applyFont="1" applyBorder="1" applyAlignment="1">
      <alignment horizontal="center"/>
    </xf>
    <xf numFmtId="166" fontId="5" fillId="0" borderId="11" xfId="1" applyNumberFormat="1" applyFont="1" applyBorder="1" applyAlignment="1"/>
    <xf numFmtId="0" fontId="5" fillId="0" borderId="17" xfId="0" applyFont="1" applyBorder="1" applyAlignment="1">
      <alignment horizontal="left"/>
    </xf>
    <xf numFmtId="165" fontId="6" fillId="0" borderId="13" xfId="1" applyNumberFormat="1" applyFont="1" applyFill="1" applyBorder="1" applyAlignment="1">
      <alignment horizontal="center" vertical="center" wrapText="1"/>
    </xf>
    <xf numFmtId="165" fontId="13" fillId="0" borderId="31" xfId="1" applyNumberFormat="1" applyFont="1" applyFill="1" applyBorder="1" applyAlignment="1">
      <alignment horizontal="center" vertical="center" wrapText="1"/>
    </xf>
    <xf numFmtId="165" fontId="13" fillId="0" borderId="11" xfId="1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5" fontId="6" fillId="0" borderId="8" xfId="1" applyNumberFormat="1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/>
    </xf>
    <xf numFmtId="165" fontId="5" fillId="4" borderId="0" xfId="0" applyNumberFormat="1" applyFont="1" applyFill="1"/>
    <xf numFmtId="165" fontId="5" fillId="4" borderId="0" xfId="1" applyNumberFormat="1" applyFont="1" applyFill="1" applyBorder="1" applyAlignment="1">
      <alignment horizontal="center" vertical="center" wrapText="1"/>
    </xf>
    <xf numFmtId="165" fontId="13" fillId="4" borderId="11" xfId="1" applyNumberFormat="1" applyFont="1" applyFill="1" applyBorder="1" applyAlignment="1">
      <alignment horizontal="center" vertical="center" wrapText="1"/>
    </xf>
    <xf numFmtId="165" fontId="5" fillId="4" borderId="5" xfId="1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4" borderId="12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166" fontId="0" fillId="4" borderId="0" xfId="1" applyNumberFormat="1" applyFont="1" applyFill="1" applyBorder="1"/>
    <xf numFmtId="166" fontId="0" fillId="4" borderId="0" xfId="0" applyNumberFormat="1" applyFill="1"/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40" xfId="0" applyFont="1" applyBorder="1"/>
    <xf numFmtId="0" fontId="14" fillId="2" borderId="19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166" fontId="5" fillId="0" borderId="0" xfId="1" applyNumberFormat="1" applyFont="1" applyBorder="1" applyAlignment="1">
      <alignment horizontal="center"/>
    </xf>
    <xf numFmtId="166" fontId="5" fillId="0" borderId="13" xfId="1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6" fontId="5" fillId="0" borderId="13" xfId="1" applyNumberFormat="1" applyFont="1" applyFill="1" applyBorder="1" applyAlignment="1">
      <alignment horizontal="center"/>
    </xf>
    <xf numFmtId="0" fontId="7" fillId="0" borderId="43" xfId="2" applyFont="1" applyBorder="1" applyAlignment="1">
      <alignment horizontal="center"/>
    </xf>
    <xf numFmtId="166" fontId="5" fillId="4" borderId="33" xfId="1" applyNumberFormat="1" applyFont="1" applyFill="1" applyBorder="1"/>
    <xf numFmtId="166" fontId="5" fillId="4" borderId="33" xfId="0" applyNumberFormat="1" applyFont="1" applyFill="1" applyBorder="1"/>
    <xf numFmtId="166" fontId="5" fillId="4" borderId="43" xfId="1" applyNumberFormat="1" applyFont="1" applyFill="1" applyBorder="1"/>
    <xf numFmtId="166" fontId="5" fillId="4" borderId="43" xfId="0" applyNumberFormat="1" applyFont="1" applyFill="1" applyBorder="1"/>
    <xf numFmtId="166" fontId="5" fillId="0" borderId="43" xfId="1" applyNumberFormat="1" applyFont="1" applyFill="1" applyBorder="1"/>
    <xf numFmtId="166" fontId="5" fillId="0" borderId="43" xfId="0" applyNumberFormat="1" applyFont="1" applyBorder="1"/>
    <xf numFmtId="0" fontId="5" fillId="4" borderId="53" xfId="0" applyFont="1" applyFill="1" applyBorder="1" applyAlignment="1">
      <alignment horizontal="center" vertical="center"/>
    </xf>
    <xf numFmtId="165" fontId="5" fillId="4" borderId="1" xfId="0" applyNumberFormat="1" applyFont="1" applyFill="1" applyBorder="1"/>
    <xf numFmtId="165" fontId="5" fillId="4" borderId="1" xfId="1" applyNumberFormat="1" applyFont="1" applyFill="1" applyBorder="1" applyAlignment="1">
      <alignment horizontal="center" vertical="center" wrapText="1"/>
    </xf>
    <xf numFmtId="165" fontId="13" fillId="4" borderId="23" xfId="1" applyNumberFormat="1" applyFont="1" applyFill="1" applyBorder="1" applyAlignment="1">
      <alignment horizontal="center" vertical="center" wrapText="1"/>
    </xf>
    <xf numFmtId="165" fontId="5" fillId="4" borderId="22" xfId="1" applyNumberFormat="1" applyFont="1" applyFill="1" applyBorder="1" applyAlignment="1">
      <alignment horizontal="center" vertical="center" wrapText="1"/>
    </xf>
    <xf numFmtId="165" fontId="6" fillId="0" borderId="51" xfId="1" applyNumberFormat="1" applyFont="1" applyFill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/>
    <xf numFmtId="3" fontId="5" fillId="0" borderId="0" xfId="0" applyNumberFormat="1" applyFont="1"/>
    <xf numFmtId="0" fontId="4" fillId="9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16" fillId="4" borderId="0" xfId="0" applyFont="1" applyFill="1"/>
    <xf numFmtId="0" fontId="16" fillId="4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0" fontId="16" fillId="4" borderId="2" xfId="0" applyFont="1" applyFill="1" applyBorder="1"/>
    <xf numFmtId="0" fontId="16" fillId="4" borderId="3" xfId="0" applyFont="1" applyFill="1" applyBorder="1" applyAlignment="1">
      <alignment horizontal="left" vertical="center" indent="1"/>
    </xf>
    <xf numFmtId="0" fontId="16" fillId="4" borderId="3" xfId="0" applyFont="1" applyFill="1" applyBorder="1" applyAlignment="1">
      <alignment horizontal="right" vertical="center" indent="1"/>
    </xf>
    <xf numFmtId="0" fontId="16" fillId="4" borderId="4" xfId="0" applyFont="1" applyFill="1" applyBorder="1" applyAlignment="1">
      <alignment horizontal="right" vertical="center" indent="1"/>
    </xf>
    <xf numFmtId="0" fontId="16" fillId="4" borderId="5" xfId="0" applyFont="1" applyFill="1" applyBorder="1"/>
    <xf numFmtId="0" fontId="16" fillId="4" borderId="9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4" borderId="11" xfId="0" applyFont="1" applyFill="1" applyBorder="1"/>
    <xf numFmtId="0" fontId="16" fillId="4" borderId="14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right" vertical="center" indent="1"/>
    </xf>
    <xf numFmtId="0" fontId="16" fillId="4" borderId="5" xfId="0" applyFont="1" applyFill="1" applyBorder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20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right" vertical="center" indent="1"/>
    </xf>
    <xf numFmtId="0" fontId="21" fillId="4" borderId="5" xfId="0" applyFont="1" applyFill="1" applyBorder="1"/>
    <xf numFmtId="0" fontId="21" fillId="4" borderId="11" xfId="0" applyFont="1" applyFill="1" applyBorder="1"/>
    <xf numFmtId="0" fontId="21" fillId="4" borderId="0" xfId="0" applyFont="1" applyFill="1"/>
    <xf numFmtId="0" fontId="0" fillId="4" borderId="5" xfId="0" applyFill="1" applyBorder="1"/>
    <xf numFmtId="0" fontId="16" fillId="4" borderId="42" xfId="0" applyFont="1" applyFill="1" applyBorder="1" applyAlignment="1">
      <alignment horizontal="left" vertical="center" indent="1"/>
    </xf>
    <xf numFmtId="3" fontId="16" fillId="4" borderId="43" xfId="0" applyNumberFormat="1" applyFont="1" applyFill="1" applyBorder="1" applyAlignment="1">
      <alignment horizontal="right" vertical="center" indent="1"/>
    </xf>
    <xf numFmtId="0" fontId="0" fillId="4" borderId="11" xfId="0" applyFill="1" applyBorder="1"/>
    <xf numFmtId="0" fontId="0" fillId="4" borderId="0" xfId="0" applyFill="1"/>
    <xf numFmtId="0" fontId="16" fillId="4" borderId="43" xfId="0" applyFont="1" applyFill="1" applyBorder="1" applyAlignment="1">
      <alignment horizontal="left" vertical="center" indent="1"/>
    </xf>
    <xf numFmtId="0" fontId="16" fillId="4" borderId="5" xfId="0" applyFont="1" applyFill="1" applyBorder="1" applyAlignment="1">
      <alignment horizontal="left" vertical="center" indent="1"/>
    </xf>
    <xf numFmtId="0" fontId="18" fillId="4" borderId="24" xfId="0" applyFont="1" applyFill="1" applyBorder="1" applyAlignment="1">
      <alignment horizontal="left" vertical="center" indent="1"/>
    </xf>
    <xf numFmtId="3" fontId="18" fillId="4" borderId="24" xfId="0" applyNumberFormat="1" applyFont="1" applyFill="1" applyBorder="1" applyAlignment="1">
      <alignment horizontal="right" vertical="center" indent="1"/>
    </xf>
    <xf numFmtId="3" fontId="18" fillId="4" borderId="27" xfId="0" applyNumberFormat="1" applyFont="1" applyFill="1" applyBorder="1" applyAlignment="1">
      <alignment horizontal="right" vertical="center" indent="1"/>
    </xf>
    <xf numFmtId="0" fontId="0" fillId="4" borderId="22" xfId="0" applyFill="1" applyBorder="1"/>
    <xf numFmtId="0" fontId="0" fillId="4" borderId="1" xfId="0" applyFill="1" applyBorder="1"/>
    <xf numFmtId="0" fontId="0" fillId="4" borderId="23" xfId="0" applyFill="1" applyBorder="1"/>
    <xf numFmtId="0" fontId="17" fillId="10" borderId="24" xfId="0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horizontal="left" vertical="center"/>
    </xf>
    <xf numFmtId="0" fontId="16" fillId="11" borderId="27" xfId="0" applyFont="1" applyFill="1" applyBorder="1" applyAlignment="1">
      <alignment horizontal="center" vertical="center"/>
    </xf>
    <xf numFmtId="166" fontId="5" fillId="4" borderId="43" xfId="0" applyNumberFormat="1" applyFont="1" applyFill="1" applyBorder="1" applyAlignment="1">
      <alignment horizontal="right"/>
    </xf>
    <xf numFmtId="0" fontId="5" fillId="0" borderId="43" xfId="2" applyFont="1" applyBorder="1" applyAlignment="1">
      <alignment horizontal="center"/>
    </xf>
    <xf numFmtId="0" fontId="5" fillId="4" borderId="46" xfId="0" applyFont="1" applyFill="1" applyBorder="1" applyAlignment="1">
      <alignment horizontal="center" vertical="center"/>
    </xf>
    <xf numFmtId="166" fontId="5" fillId="4" borderId="48" xfId="1" applyNumberFormat="1" applyFont="1" applyFill="1" applyBorder="1"/>
    <xf numFmtId="166" fontId="5" fillId="4" borderId="48" xfId="0" applyNumberFormat="1" applyFont="1" applyFill="1" applyBorder="1"/>
    <xf numFmtId="166" fontId="5" fillId="4" borderId="48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167" fontId="4" fillId="0" borderId="0" xfId="0" applyNumberFormat="1" applyFont="1" applyAlignment="1">
      <alignment horizontal="center" vertical="center" wrapText="1"/>
    </xf>
    <xf numFmtId="167" fontId="2" fillId="0" borderId="0" xfId="0" applyNumberFormat="1" applyFont="1"/>
    <xf numFmtId="167" fontId="5" fillId="0" borderId="0" xfId="0" applyNumberFormat="1" applyFont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/>
    <xf numFmtId="166" fontId="5" fillId="0" borderId="5" xfId="1" applyNumberFormat="1" applyFont="1" applyBorder="1" applyAlignment="1"/>
    <xf numFmtId="0" fontId="8" fillId="0" borderId="0" xfId="0" applyFont="1"/>
    <xf numFmtId="0" fontId="5" fillId="0" borderId="11" xfId="0" applyFont="1" applyBorder="1"/>
    <xf numFmtId="0" fontId="5" fillId="0" borderId="5" xfId="0" applyFont="1" applyBorder="1"/>
    <xf numFmtId="0" fontId="7" fillId="0" borderId="0" xfId="0" applyFont="1"/>
    <xf numFmtId="166" fontId="5" fillId="0" borderId="0" xfId="1" applyNumberFormat="1" applyFont="1" applyBorder="1" applyAlignment="1"/>
    <xf numFmtId="166" fontId="5" fillId="0" borderId="0" xfId="3" applyNumberFormat="1" applyFont="1" applyBorder="1" applyAlignment="1"/>
    <xf numFmtId="166" fontId="5" fillId="4" borderId="11" xfId="3" applyNumberFormat="1" applyFont="1" applyFill="1" applyBorder="1" applyAlignment="1"/>
    <xf numFmtId="166" fontId="5" fillId="0" borderId="5" xfId="3" applyNumberFormat="1" applyFont="1" applyFill="1" applyBorder="1" applyAlignment="1"/>
    <xf numFmtId="166" fontId="5" fillId="0" borderId="11" xfId="3" applyNumberFormat="1" applyFont="1" applyFill="1" applyBorder="1" applyAlignment="1"/>
    <xf numFmtId="166" fontId="5" fillId="0" borderId="0" xfId="3" applyNumberFormat="1" applyFont="1" applyFill="1" applyBorder="1" applyAlignment="1"/>
    <xf numFmtId="166" fontId="5" fillId="0" borderId="0" xfId="1" applyNumberFormat="1" applyFont="1" applyFill="1" applyBorder="1" applyAlignment="1"/>
    <xf numFmtId="166" fontId="5" fillId="0" borderId="5" xfId="1" applyNumberFormat="1" applyFont="1" applyFill="1" applyBorder="1" applyAlignment="1"/>
    <xf numFmtId="166" fontId="5" fillId="0" borderId="11" xfId="1" applyNumberFormat="1" applyFont="1" applyFill="1" applyBorder="1" applyAlignment="1"/>
    <xf numFmtId="0" fontId="5" fillId="0" borderId="44" xfId="0" applyFont="1" applyBorder="1"/>
    <xf numFmtId="0" fontId="5" fillId="0" borderId="52" xfId="0" applyFont="1" applyBorder="1"/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11" fillId="8" borderId="34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6" fontId="6" fillId="4" borderId="5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4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 wrapText="1"/>
    </xf>
    <xf numFmtId="0" fontId="6" fillId="7" borderId="35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12" xfId="2" applyFont="1" applyBorder="1" applyAlignment="1">
      <alignment horizontal="center"/>
    </xf>
    <xf numFmtId="0" fontId="5" fillId="0" borderId="0" xfId="2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6" fontId="5" fillId="0" borderId="13" xfId="1" applyNumberFormat="1" applyFont="1" applyFill="1" applyBorder="1" applyAlignment="1">
      <alignment horizontal="center"/>
    </xf>
    <xf numFmtId="166" fontId="5" fillId="0" borderId="0" xfId="1" applyNumberFormat="1" applyFont="1" applyBorder="1" applyAlignment="1">
      <alignment horizontal="center"/>
    </xf>
    <xf numFmtId="166" fontId="5" fillId="0" borderId="13" xfId="1" applyNumberFormat="1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0" borderId="2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5" fillId="2" borderId="24" xfId="0" applyFont="1" applyFill="1" applyBorder="1" applyAlignment="1">
      <alignment horizontal="center" wrapText="1"/>
    </xf>
    <xf numFmtId="0" fontId="15" fillId="2" borderId="26" xfId="0" applyFont="1" applyFill="1" applyBorder="1" applyAlignment="1">
      <alignment horizontal="center" wrapText="1"/>
    </xf>
    <xf numFmtId="0" fontId="15" fillId="3" borderId="2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14" fontId="17" fillId="10" borderId="25" xfId="0" applyNumberFormat="1" applyFont="1" applyFill="1" applyBorder="1" applyAlignment="1">
      <alignment horizontal="center" vertical="center"/>
    </xf>
    <xf numFmtId="14" fontId="17" fillId="10" borderId="26" xfId="0" applyNumberFormat="1" applyFont="1" applyFill="1" applyBorder="1" applyAlignment="1">
      <alignment horizontal="center" vertical="center"/>
    </xf>
    <xf numFmtId="14" fontId="17" fillId="10" borderId="24" xfId="0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 xr:uid="{E34E5021-FA8C-47C5-92E9-A4D32F37AB26}"/>
    <cellStyle name="Normal" xfId="0" builtinId="0"/>
    <cellStyle name="Normal 2" xfId="2" xr:uid="{E01EA6B4-CD49-4761-B28C-EF2D84717240}"/>
    <cellStyle name="Normal 3" xfId="4" xr:uid="{F4D4F593-E860-4B88-8772-433676BD5240}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sim.biz\wpsgroups\ABN%20AMRO%20Verzekeringen\Algemeen\SchadeOfferteForm\Herverzekering\SchadedriehoekAansprakelijkhe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N_priv"/>
      <sheetName val="ABN_comm"/>
      <sheetName val="dekkingscategorieë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68"/>
  <sheetViews>
    <sheetView showGridLines="0" tabSelected="1" topLeftCell="A12" zoomScale="145" zoomScaleNormal="145" workbookViewId="0">
      <selection activeCell="D47" sqref="D47"/>
    </sheetView>
  </sheetViews>
  <sheetFormatPr defaultColWidth="9.140625" defaultRowHeight="12.75" x14ac:dyDescent="0.2"/>
  <cols>
    <col min="1" max="1" width="9.140625" style="2"/>
    <col min="2" max="2" width="1.7109375" style="2" customWidth="1"/>
    <col min="3" max="3" width="14.28515625" style="2" customWidth="1"/>
    <col min="4" max="4" width="17.42578125" style="2" bestFit="1" customWidth="1"/>
    <col min="5" max="5" width="14.28515625" style="2" customWidth="1"/>
    <col min="6" max="6" width="18.28515625" style="2" customWidth="1"/>
    <col min="7" max="7" width="16.140625" style="2" bestFit="1" customWidth="1"/>
    <col min="8" max="8" width="11.7109375" style="2" customWidth="1"/>
    <col min="9" max="9" width="12.7109375" style="2" bestFit="1" customWidth="1"/>
    <col min="10" max="10" width="12.28515625" style="2" customWidth="1"/>
    <col min="11" max="15" width="15.28515625" style="2" customWidth="1"/>
    <col min="16" max="16" width="17" style="2" customWidth="1"/>
    <col min="17" max="17" width="1.7109375" style="2" customWidth="1"/>
    <col min="18" max="16384" width="9.140625" style="2"/>
  </cols>
  <sheetData>
    <row r="1" spans="2:17" s="1" customFormat="1" ht="18" customHeight="1" x14ac:dyDescent="0.25"/>
    <row r="2" spans="2:17" s="1" customFormat="1" ht="9" customHeight="1" thickBot="1" x14ac:dyDescent="0.3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2:17" s="1" customFormat="1" ht="18" customHeight="1" x14ac:dyDescent="0.2">
      <c r="B3" s="104"/>
      <c r="C3" s="181" t="s">
        <v>0</v>
      </c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O3" s="3" t="s">
        <v>1</v>
      </c>
      <c r="P3" s="4" t="s">
        <v>2</v>
      </c>
      <c r="Q3" s="105"/>
    </row>
    <row r="4" spans="2:17" s="1" customFormat="1" ht="18" customHeight="1" x14ac:dyDescent="0.2">
      <c r="B4" s="104"/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6"/>
      <c r="O4" s="5" t="s">
        <v>3</v>
      </c>
      <c r="P4" s="6" t="s">
        <v>4</v>
      </c>
      <c r="Q4" s="105"/>
    </row>
    <row r="5" spans="2:17" s="1" customFormat="1" ht="18" customHeight="1" thickBot="1" x14ac:dyDescent="0.25">
      <c r="B5" s="104"/>
      <c r="C5" s="187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9"/>
      <c r="O5" s="7" t="s">
        <v>5</v>
      </c>
      <c r="P5" s="8">
        <v>2024</v>
      </c>
      <c r="Q5" s="105"/>
    </row>
    <row r="6" spans="2:17" s="1" customFormat="1" ht="9" customHeight="1" thickBot="1" x14ac:dyDescent="0.25">
      <c r="B6" s="104"/>
      <c r="C6" s="110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  <c r="P6" s="111"/>
      <c r="Q6" s="105"/>
    </row>
    <row r="7" spans="2:17" s="1" customFormat="1" ht="18" customHeight="1" x14ac:dyDescent="0.2">
      <c r="B7" s="104"/>
      <c r="C7" s="200" t="s">
        <v>6</v>
      </c>
      <c r="D7" s="203" t="s">
        <v>7</v>
      </c>
      <c r="E7" s="204"/>
      <c r="F7" s="190" t="s">
        <v>8</v>
      </c>
      <c r="G7" s="192" t="s">
        <v>9</v>
      </c>
      <c r="H7" s="205" t="s">
        <v>10</v>
      </c>
      <c r="I7" s="206"/>
      <c r="J7" s="64"/>
      <c r="K7" s="64"/>
      <c r="L7" s="64"/>
      <c r="M7" s="64"/>
      <c r="N7" s="64"/>
      <c r="O7" s="64"/>
      <c r="P7" s="70"/>
      <c r="Q7" s="105"/>
    </row>
    <row r="8" spans="2:17" s="1" customFormat="1" ht="18" customHeight="1" thickBot="1" x14ac:dyDescent="0.25">
      <c r="B8" s="104"/>
      <c r="C8" s="201"/>
      <c r="D8" s="79" t="s">
        <v>11</v>
      </c>
      <c r="E8" s="80" t="s">
        <v>12</v>
      </c>
      <c r="F8" s="191"/>
      <c r="G8" s="194"/>
      <c r="H8" s="207"/>
      <c r="I8" s="208"/>
      <c r="J8" s="59"/>
      <c r="K8" s="59"/>
      <c r="L8" s="59"/>
      <c r="M8" s="59"/>
      <c r="N8" s="59"/>
      <c r="O8" s="59"/>
      <c r="P8" s="71"/>
      <c r="Q8" s="105"/>
    </row>
    <row r="9" spans="2:17" s="1" customFormat="1" ht="18" customHeight="1" thickBot="1" x14ac:dyDescent="0.25">
      <c r="B9" s="104"/>
      <c r="C9" s="202"/>
      <c r="D9" s="61" t="s">
        <v>13</v>
      </c>
      <c r="E9" s="62" t="s">
        <v>14</v>
      </c>
      <c r="F9" s="62" t="s">
        <v>13</v>
      </c>
      <c r="G9" s="62" t="s">
        <v>14</v>
      </c>
      <c r="H9" s="209"/>
      <c r="I9" s="210"/>
      <c r="J9" s="59"/>
      <c r="K9" s="59"/>
      <c r="L9" s="59"/>
      <c r="M9" s="59"/>
      <c r="N9" s="59"/>
      <c r="O9" s="59"/>
      <c r="P9" s="71"/>
      <c r="Q9" s="105"/>
    </row>
    <row r="10" spans="2:17" s="1" customFormat="1" ht="18" customHeight="1" x14ac:dyDescent="0.2">
      <c r="B10" s="104"/>
      <c r="C10" s="56" t="s">
        <v>15</v>
      </c>
      <c r="D10" s="88">
        <v>342905600</v>
      </c>
      <c r="E10" s="89">
        <v>27057248</v>
      </c>
      <c r="F10" s="89">
        <v>114350000</v>
      </c>
      <c r="G10" s="88">
        <v>52000000</v>
      </c>
      <c r="H10" s="211">
        <f t="shared" ref="H10:H17" si="0">SUM(D10+E10+G10)</f>
        <v>421962848</v>
      </c>
      <c r="I10" s="212"/>
      <c r="J10" s="159"/>
      <c r="K10" s="159"/>
      <c r="L10" s="159"/>
      <c r="M10" s="159"/>
      <c r="N10" s="59"/>
      <c r="O10" s="59"/>
      <c r="P10" s="71"/>
      <c r="Q10" s="105"/>
    </row>
    <row r="11" spans="2:17" s="1" customFormat="1" ht="18" customHeight="1" x14ac:dyDescent="0.2">
      <c r="B11" s="104"/>
      <c r="C11" s="56">
        <v>2019</v>
      </c>
      <c r="D11" s="90">
        <v>342015047</v>
      </c>
      <c r="E11" s="91">
        <v>28591402</v>
      </c>
      <c r="F11" s="91">
        <v>127760634</v>
      </c>
      <c r="G11" s="90">
        <v>54769294.5</v>
      </c>
      <c r="H11" s="213">
        <f t="shared" si="0"/>
        <v>425375743.5</v>
      </c>
      <c r="I11" s="214"/>
      <c r="J11" s="159"/>
      <c r="K11" s="159"/>
      <c r="L11" s="159"/>
      <c r="M11" s="159"/>
      <c r="N11" s="59"/>
      <c r="O11" s="59"/>
      <c r="P11" s="71"/>
      <c r="Q11" s="105"/>
    </row>
    <row r="12" spans="2:17" s="1" customFormat="1" ht="18" customHeight="1" x14ac:dyDescent="0.2">
      <c r="B12" s="104"/>
      <c r="C12" s="47">
        <v>2020</v>
      </c>
      <c r="D12" s="92">
        <v>340873708</v>
      </c>
      <c r="E12" s="93">
        <v>28566463</v>
      </c>
      <c r="F12" s="93">
        <v>138800000</v>
      </c>
      <c r="G12" s="92">
        <v>55610123</v>
      </c>
      <c r="H12" s="213">
        <f t="shared" si="0"/>
        <v>425050294</v>
      </c>
      <c r="I12" s="214"/>
      <c r="J12" s="159"/>
      <c r="K12" s="159"/>
      <c r="L12" s="159"/>
      <c r="M12" s="159"/>
      <c r="N12" s="59"/>
      <c r="O12" s="59"/>
      <c r="P12" s="71"/>
      <c r="Q12" s="105"/>
    </row>
    <row r="13" spans="2:17" s="1" customFormat="1" ht="18" customHeight="1" x14ac:dyDescent="0.2">
      <c r="B13" s="104"/>
      <c r="C13" s="47" t="s">
        <v>16</v>
      </c>
      <c r="D13" s="92">
        <v>484531659.5</v>
      </c>
      <c r="E13" s="93">
        <v>29798685</v>
      </c>
      <c r="F13" s="100" t="s">
        <v>17</v>
      </c>
      <c r="G13" s="92">
        <v>49823577</v>
      </c>
      <c r="H13" s="213">
        <f t="shared" si="0"/>
        <v>564153921.5</v>
      </c>
      <c r="I13" s="214"/>
      <c r="J13" s="159"/>
      <c r="K13" s="159"/>
      <c r="L13" s="100"/>
      <c r="M13" s="159"/>
      <c r="N13" s="59"/>
      <c r="O13" s="59"/>
      <c r="P13" s="71"/>
      <c r="Q13" s="105"/>
    </row>
    <row r="14" spans="2:17" s="1" customFormat="1" ht="18" customHeight="1" x14ac:dyDescent="0.2">
      <c r="B14" s="104"/>
      <c r="C14" s="56">
        <v>2022</v>
      </c>
      <c r="D14" s="90">
        <v>478751330</v>
      </c>
      <c r="E14" s="91">
        <v>29466045.5</v>
      </c>
      <c r="F14" s="152" t="s">
        <v>17</v>
      </c>
      <c r="G14" s="90">
        <v>48148240.5</v>
      </c>
      <c r="H14" s="215">
        <f t="shared" ref="H14" si="1">SUM(D14+E14+G14)</f>
        <v>556365616</v>
      </c>
      <c r="I14" s="216"/>
      <c r="J14" s="159"/>
      <c r="K14" s="159"/>
      <c r="L14" s="100"/>
      <c r="M14" s="159"/>
      <c r="N14" s="59"/>
      <c r="O14" s="59"/>
      <c r="P14" s="71"/>
      <c r="Q14" s="105"/>
    </row>
    <row r="15" spans="2:17" s="1" customFormat="1" ht="18" customHeight="1" x14ac:dyDescent="0.2">
      <c r="B15" s="104"/>
      <c r="C15" s="56" t="s">
        <v>18</v>
      </c>
      <c r="D15" s="90">
        <v>517350000</v>
      </c>
      <c r="E15" s="91">
        <v>32650000</v>
      </c>
      <c r="F15" s="152" t="s">
        <v>17</v>
      </c>
      <c r="G15" s="90">
        <v>50000000</v>
      </c>
      <c r="H15" s="215">
        <f t="shared" ref="H15" si="2">SUM(D15+E15+G15)</f>
        <v>600000000</v>
      </c>
      <c r="I15" s="216"/>
      <c r="J15" s="159"/>
      <c r="K15" s="159"/>
      <c r="L15" s="100"/>
      <c r="M15" s="159"/>
      <c r="N15" s="59"/>
      <c r="O15" s="59"/>
      <c r="P15" s="71"/>
      <c r="Q15" s="105"/>
    </row>
    <row r="16" spans="2:17" s="1" customFormat="1" ht="18" customHeight="1" x14ac:dyDescent="0.2">
      <c r="B16" s="104"/>
      <c r="C16" s="56" t="s">
        <v>19</v>
      </c>
      <c r="D16" s="90">
        <v>503500000</v>
      </c>
      <c r="E16" s="91">
        <v>31000000</v>
      </c>
      <c r="F16" s="152" t="s">
        <v>17</v>
      </c>
      <c r="G16" s="90">
        <v>51000000</v>
      </c>
      <c r="H16" s="215">
        <f t="shared" si="0"/>
        <v>585500000</v>
      </c>
      <c r="I16" s="216"/>
      <c r="J16" s="159"/>
      <c r="K16" s="159"/>
      <c r="L16" s="100"/>
      <c r="M16" s="159"/>
      <c r="N16" s="59"/>
      <c r="O16" s="59"/>
      <c r="P16" s="71"/>
      <c r="Q16" s="105"/>
    </row>
    <row r="17" spans="2:17" s="1" customFormat="1" ht="18" customHeight="1" x14ac:dyDescent="0.2">
      <c r="B17" s="104"/>
      <c r="C17" s="154" t="s">
        <v>20</v>
      </c>
      <c r="D17" s="155">
        <v>516000000</v>
      </c>
      <c r="E17" s="156">
        <v>34000000</v>
      </c>
      <c r="F17" s="157" t="s">
        <v>17</v>
      </c>
      <c r="G17" s="155">
        <v>53000000</v>
      </c>
      <c r="H17" s="223">
        <f t="shared" si="0"/>
        <v>603000000</v>
      </c>
      <c r="I17" s="224"/>
      <c r="J17" s="159"/>
      <c r="K17" s="159"/>
      <c r="L17" s="100"/>
      <c r="M17" s="159"/>
      <c r="N17" s="63"/>
      <c r="O17" s="63"/>
      <c r="P17" s="72"/>
      <c r="Q17" s="105"/>
    </row>
    <row r="18" spans="2:17" s="1" customFormat="1" ht="7.9" customHeight="1" x14ac:dyDescent="0.25">
      <c r="B18" s="104"/>
      <c r="C18" s="56"/>
      <c r="D18" s="73"/>
      <c r="E18" s="74"/>
      <c r="F18" s="74"/>
      <c r="G18" s="73"/>
      <c r="H18" s="75"/>
      <c r="I18" s="76"/>
      <c r="J18" s="77"/>
      <c r="K18" s="59"/>
      <c r="L18" s="59"/>
      <c r="M18" s="59"/>
      <c r="N18" s="59"/>
      <c r="O18" s="59"/>
      <c r="P18" s="71"/>
      <c r="Q18" s="105"/>
    </row>
    <row r="19" spans="2:17" s="1" customFormat="1" ht="18" x14ac:dyDescent="0.2">
      <c r="B19" s="104"/>
      <c r="C19" s="69" t="s">
        <v>73</v>
      </c>
      <c r="D19" s="59"/>
      <c r="E19" s="59"/>
      <c r="F19" s="59"/>
      <c r="G19" s="59"/>
      <c r="H19" s="59"/>
      <c r="I19" s="59"/>
      <c r="J19" s="59"/>
      <c r="K19" s="59"/>
      <c r="L19" s="59"/>
      <c r="M19" s="57"/>
      <c r="N19" s="57"/>
      <c r="O19" s="57"/>
      <c r="P19" s="58"/>
      <c r="Q19" s="105"/>
    </row>
    <row r="20" spans="2:17" s="1" customFormat="1" ht="18" x14ac:dyDescent="0.2">
      <c r="B20" s="104"/>
      <c r="C20" s="69" t="s">
        <v>74</v>
      </c>
      <c r="D20" s="59"/>
      <c r="E20" s="59"/>
      <c r="F20" s="59"/>
      <c r="G20" s="59"/>
      <c r="H20" s="59"/>
      <c r="I20" s="59"/>
      <c r="J20" s="59"/>
      <c r="K20" s="59"/>
      <c r="L20" s="59"/>
      <c r="M20" s="57"/>
      <c r="N20" s="57"/>
      <c r="O20" s="57"/>
      <c r="P20" s="58"/>
      <c r="Q20" s="105"/>
    </row>
    <row r="21" spans="2:17" s="1" customFormat="1" ht="18" customHeight="1" thickBot="1" x14ac:dyDescent="0.25">
      <c r="B21" s="104"/>
      <c r="C21" s="65" t="s">
        <v>21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67"/>
      <c r="O21" s="67"/>
      <c r="P21" s="68"/>
      <c r="Q21" s="105"/>
    </row>
    <row r="22" spans="2:17" s="1" customFormat="1" ht="9" customHeight="1" thickBot="1" x14ac:dyDescent="0.25">
      <c r="B22" s="104"/>
      <c r="C22" s="49"/>
      <c r="D22" s="59"/>
      <c r="E22" s="59"/>
      <c r="F22" s="59"/>
      <c r="G22" s="59"/>
      <c r="H22" s="59"/>
      <c r="I22" s="59"/>
      <c r="J22" s="59"/>
      <c r="K22" s="59"/>
      <c r="L22" s="59"/>
      <c r="M22" s="57"/>
      <c r="N22" s="57"/>
      <c r="O22" s="57"/>
      <c r="P22" s="60"/>
      <c r="Q22" s="105"/>
    </row>
    <row r="23" spans="2:17" s="1" customFormat="1" ht="18" customHeight="1" x14ac:dyDescent="0.25">
      <c r="B23" s="104"/>
      <c r="C23" s="200" t="s">
        <v>6</v>
      </c>
      <c r="D23" s="242" t="s">
        <v>7</v>
      </c>
      <c r="E23" s="243"/>
      <c r="F23" s="243"/>
      <c r="G23" s="243"/>
      <c r="H23" s="243"/>
      <c r="I23" s="232" t="s">
        <v>22</v>
      </c>
      <c r="J23" s="233"/>
      <c r="K23" s="234"/>
      <c r="L23" s="192" t="s">
        <v>9</v>
      </c>
      <c r="M23" s="193"/>
      <c r="N23" s="217" t="s">
        <v>8</v>
      </c>
      <c r="O23" s="218"/>
      <c r="P23" s="225" t="s">
        <v>23</v>
      </c>
      <c r="Q23" s="105"/>
    </row>
    <row r="24" spans="2:17" s="1" customFormat="1" ht="18" customHeight="1" thickBot="1" x14ac:dyDescent="0.3">
      <c r="B24" s="104"/>
      <c r="C24" s="201"/>
      <c r="D24" s="228" t="s">
        <v>11</v>
      </c>
      <c r="E24" s="229"/>
      <c r="F24" s="230"/>
      <c r="G24" s="231" t="s">
        <v>12</v>
      </c>
      <c r="H24" s="229"/>
      <c r="I24" s="235"/>
      <c r="J24" s="236"/>
      <c r="K24" s="237"/>
      <c r="L24" s="194"/>
      <c r="M24" s="195"/>
      <c r="N24" s="219"/>
      <c r="O24" s="220"/>
      <c r="P24" s="226"/>
      <c r="Q24" s="105"/>
    </row>
    <row r="25" spans="2:17" s="1" customFormat="1" ht="18" customHeight="1" x14ac:dyDescent="0.25">
      <c r="B25" s="104"/>
      <c r="C25" s="201"/>
      <c r="D25" s="196" t="s">
        <v>14</v>
      </c>
      <c r="E25" s="238" t="s">
        <v>24</v>
      </c>
      <c r="F25" s="238" t="s">
        <v>25</v>
      </c>
      <c r="G25" s="238" t="s">
        <v>14</v>
      </c>
      <c r="H25" s="240" t="s">
        <v>25</v>
      </c>
      <c r="I25" s="196" t="s">
        <v>26</v>
      </c>
      <c r="J25" s="238" t="s">
        <v>24</v>
      </c>
      <c r="K25" s="198" t="s">
        <v>25</v>
      </c>
      <c r="L25" s="196" t="s">
        <v>26</v>
      </c>
      <c r="M25" s="198" t="s">
        <v>25</v>
      </c>
      <c r="N25" s="196" t="s">
        <v>26</v>
      </c>
      <c r="O25" s="198" t="s">
        <v>25</v>
      </c>
      <c r="P25" s="226"/>
      <c r="Q25" s="105"/>
    </row>
    <row r="26" spans="2:17" s="1" customFormat="1" ht="18" customHeight="1" thickBot="1" x14ac:dyDescent="0.3">
      <c r="B26" s="104"/>
      <c r="C26" s="202"/>
      <c r="D26" s="197"/>
      <c r="E26" s="239"/>
      <c r="F26" s="239"/>
      <c r="G26" s="239"/>
      <c r="H26" s="241"/>
      <c r="I26" s="197"/>
      <c r="J26" s="239"/>
      <c r="K26" s="199"/>
      <c r="L26" s="197"/>
      <c r="M26" s="199"/>
      <c r="N26" s="197"/>
      <c r="O26" s="199"/>
      <c r="P26" s="227"/>
      <c r="Q26" s="105"/>
    </row>
    <row r="27" spans="2:17" s="1" customFormat="1" ht="18" customHeight="1" x14ac:dyDescent="0.2">
      <c r="B27" s="104"/>
      <c r="C27" s="9">
        <v>2009</v>
      </c>
      <c r="D27" s="10">
        <v>183586933</v>
      </c>
      <c r="E27" s="11">
        <v>15636765.5</v>
      </c>
      <c r="F27" s="45">
        <v>48745556.5</v>
      </c>
      <c r="G27" s="12">
        <v>17007574</v>
      </c>
      <c r="H27" s="45">
        <v>6052035</v>
      </c>
      <c r="I27" s="12">
        <v>132000046</v>
      </c>
      <c r="J27" s="11">
        <v>31451541.5</v>
      </c>
      <c r="K27" s="45">
        <v>69443290.200000003</v>
      </c>
      <c r="L27" s="12">
        <v>47792721</v>
      </c>
      <c r="M27" s="45">
        <v>14325898.800000001</v>
      </c>
      <c r="N27" s="12">
        <v>105750000</v>
      </c>
      <c r="O27" s="45">
        <v>52700000</v>
      </c>
      <c r="P27" s="50">
        <f>SUM(D27+E27+G27+I27+J27+L27+N27)</f>
        <v>533225581</v>
      </c>
      <c r="Q27" s="105"/>
    </row>
    <row r="28" spans="2:17" s="1" customFormat="1" ht="18" customHeight="1" x14ac:dyDescent="0.2">
      <c r="B28" s="104"/>
      <c r="C28" s="13">
        <v>2010</v>
      </c>
      <c r="D28" s="14">
        <v>178463666.5</v>
      </c>
      <c r="E28" s="15">
        <v>16201427.5</v>
      </c>
      <c r="F28" s="46">
        <v>43676901.5</v>
      </c>
      <c r="G28" s="16">
        <v>17767860</v>
      </c>
      <c r="H28" s="46">
        <v>7681183</v>
      </c>
      <c r="I28" s="16">
        <v>135821751</v>
      </c>
      <c r="J28" s="15">
        <v>28364232</v>
      </c>
      <c r="K28" s="46">
        <v>75534531.799999997</v>
      </c>
      <c r="L28" s="16">
        <v>48293718.5</v>
      </c>
      <c r="M28" s="46">
        <v>14206951.4</v>
      </c>
      <c r="N28" s="16">
        <v>107950000</v>
      </c>
      <c r="O28" s="46">
        <v>53150000</v>
      </c>
      <c r="P28" s="44">
        <f t="shared" ref="P28:P38" si="3">D28+E28+G28+I28+J28+L28+N28</f>
        <v>532862655.5</v>
      </c>
      <c r="Q28" s="105"/>
    </row>
    <row r="29" spans="2:17" s="1" customFormat="1" ht="18" customHeight="1" x14ac:dyDescent="0.2">
      <c r="B29" s="104"/>
      <c r="C29" s="13">
        <v>2011</v>
      </c>
      <c r="D29" s="14">
        <v>171601074</v>
      </c>
      <c r="E29" s="15">
        <v>15687762</v>
      </c>
      <c r="F29" s="46">
        <v>47377921.5</v>
      </c>
      <c r="G29" s="16">
        <v>19354315</v>
      </c>
      <c r="H29" s="46">
        <v>9573834.5</v>
      </c>
      <c r="I29" s="16">
        <v>129322772.5</v>
      </c>
      <c r="J29" s="15">
        <v>26372752.5</v>
      </c>
      <c r="K29" s="46">
        <v>70312706.200000003</v>
      </c>
      <c r="L29" s="16">
        <v>45205915</v>
      </c>
      <c r="M29" s="46">
        <v>13404075.800000001</v>
      </c>
      <c r="N29" s="16">
        <v>107850000</v>
      </c>
      <c r="O29" s="46">
        <v>54350000</v>
      </c>
      <c r="P29" s="44">
        <f t="shared" si="3"/>
        <v>515394591</v>
      </c>
      <c r="Q29" s="105"/>
    </row>
    <row r="30" spans="2:17" s="1" customFormat="1" ht="18" customHeight="1" x14ac:dyDescent="0.2">
      <c r="B30" s="104"/>
      <c r="C30" s="13">
        <v>2012</v>
      </c>
      <c r="D30" s="14">
        <v>171596443</v>
      </c>
      <c r="E30" s="15">
        <v>15242914.5</v>
      </c>
      <c r="F30" s="46">
        <v>45970724</v>
      </c>
      <c r="G30" s="16">
        <v>21099971.5</v>
      </c>
      <c r="H30" s="46">
        <v>10581549.5</v>
      </c>
      <c r="I30" s="16">
        <v>133521111</v>
      </c>
      <c r="J30" s="15">
        <v>29019627.5</v>
      </c>
      <c r="K30" s="46">
        <v>68983523</v>
      </c>
      <c r="L30" s="16">
        <v>45461234</v>
      </c>
      <c r="M30" s="46">
        <v>14134443.4</v>
      </c>
      <c r="N30" s="16">
        <v>106650000</v>
      </c>
      <c r="O30" s="46">
        <v>52900000</v>
      </c>
      <c r="P30" s="44">
        <f t="shared" si="3"/>
        <v>522591301.5</v>
      </c>
      <c r="Q30" s="105"/>
    </row>
    <row r="31" spans="2:17" s="1" customFormat="1" ht="18" customHeight="1" x14ac:dyDescent="0.2">
      <c r="B31" s="104"/>
      <c r="C31" s="13">
        <v>2013</v>
      </c>
      <c r="D31" s="14">
        <v>164425663</v>
      </c>
      <c r="E31" s="15">
        <v>13863154.5</v>
      </c>
      <c r="F31" s="46">
        <v>46473397</v>
      </c>
      <c r="G31" s="16">
        <v>23745600.5</v>
      </c>
      <c r="H31" s="46">
        <v>11185131.5</v>
      </c>
      <c r="I31" s="16">
        <v>125416479</v>
      </c>
      <c r="J31" s="15">
        <v>26101201</v>
      </c>
      <c r="K31" s="46">
        <v>65531865.800000004</v>
      </c>
      <c r="L31" s="16">
        <v>46606037.5</v>
      </c>
      <c r="M31" s="46">
        <v>13801922.4</v>
      </c>
      <c r="N31" s="16">
        <v>104750000</v>
      </c>
      <c r="O31" s="46">
        <v>53750000</v>
      </c>
      <c r="P31" s="44">
        <f t="shared" si="3"/>
        <v>504908135.5</v>
      </c>
      <c r="Q31" s="105"/>
    </row>
    <row r="32" spans="2:17" s="1" customFormat="1" ht="18" customHeight="1" x14ac:dyDescent="0.2">
      <c r="B32" s="104"/>
      <c r="C32" s="13">
        <v>2014</v>
      </c>
      <c r="D32" s="14">
        <v>160958695.5</v>
      </c>
      <c r="E32" s="15">
        <v>12161044.5</v>
      </c>
      <c r="F32" s="46">
        <v>46599701</v>
      </c>
      <c r="G32" s="16">
        <v>25273303.5</v>
      </c>
      <c r="H32" s="46">
        <v>11260857.5</v>
      </c>
      <c r="I32" s="16">
        <v>122680375</v>
      </c>
      <c r="J32" s="15">
        <v>24922148.5</v>
      </c>
      <c r="K32" s="46">
        <v>61952461.600000001</v>
      </c>
      <c r="L32" s="16">
        <v>46143233</v>
      </c>
      <c r="M32" s="46">
        <v>13714705.800000001</v>
      </c>
      <c r="N32" s="16">
        <v>104850000</v>
      </c>
      <c r="O32" s="46">
        <v>52850000</v>
      </c>
      <c r="P32" s="44">
        <f t="shared" si="3"/>
        <v>496988800</v>
      </c>
      <c r="Q32" s="105"/>
    </row>
    <row r="33" spans="2:17" s="1" customFormat="1" ht="18" customHeight="1" x14ac:dyDescent="0.2">
      <c r="B33" s="104"/>
      <c r="C33" s="13">
        <v>2015</v>
      </c>
      <c r="D33" s="14">
        <v>159344278</v>
      </c>
      <c r="E33" s="15">
        <v>11512099</v>
      </c>
      <c r="F33" s="46">
        <v>44629543.5</v>
      </c>
      <c r="G33" s="16">
        <v>26068931</v>
      </c>
      <c r="H33" s="46">
        <v>11142693</v>
      </c>
      <c r="I33" s="16">
        <v>128000378.5</v>
      </c>
      <c r="J33" s="15">
        <v>22906652.5</v>
      </c>
      <c r="K33" s="46">
        <v>64401610.400000006</v>
      </c>
      <c r="L33" s="16">
        <v>46830883</v>
      </c>
      <c r="M33" s="46">
        <v>13714862</v>
      </c>
      <c r="N33" s="16">
        <v>96750000</v>
      </c>
      <c r="O33" s="46">
        <v>44850000</v>
      </c>
      <c r="P33" s="44">
        <f t="shared" si="3"/>
        <v>491413222</v>
      </c>
      <c r="Q33" s="105"/>
    </row>
    <row r="34" spans="2:17" s="1" customFormat="1" ht="18" customHeight="1" x14ac:dyDescent="0.2">
      <c r="B34" s="104"/>
      <c r="C34" s="13">
        <v>2016</v>
      </c>
      <c r="D34" s="14">
        <v>163358276.5</v>
      </c>
      <c r="E34" s="15">
        <v>12013054</v>
      </c>
      <c r="F34" s="46">
        <v>43383790</v>
      </c>
      <c r="G34" s="16">
        <v>26082246.5</v>
      </c>
      <c r="H34" s="46">
        <v>10898113</v>
      </c>
      <c r="I34" s="16">
        <v>151252584</v>
      </c>
      <c r="J34" s="15">
        <v>25058584</v>
      </c>
      <c r="K34" s="46">
        <v>70971330.600000009</v>
      </c>
      <c r="L34" s="16">
        <v>49005742.5</v>
      </c>
      <c r="M34" s="46">
        <v>13057901.200000001</v>
      </c>
      <c r="N34" s="16">
        <v>97450000</v>
      </c>
      <c r="O34" s="46">
        <v>40500000</v>
      </c>
      <c r="P34" s="44">
        <f t="shared" si="3"/>
        <v>524220487.5</v>
      </c>
      <c r="Q34" s="105"/>
    </row>
    <row r="35" spans="2:17" s="1" customFormat="1" ht="18" customHeight="1" x14ac:dyDescent="0.2">
      <c r="B35" s="104"/>
      <c r="C35" s="51">
        <v>2017</v>
      </c>
      <c r="D35" s="52">
        <v>162315466.47</v>
      </c>
      <c r="E35" s="53">
        <v>12879616.26</v>
      </c>
      <c r="F35" s="54">
        <v>40255654.5</v>
      </c>
      <c r="G35" s="55">
        <v>26507321</v>
      </c>
      <c r="H35" s="54">
        <v>9738166.2600000016</v>
      </c>
      <c r="I35" s="55">
        <v>151220064</v>
      </c>
      <c r="J35" s="53">
        <v>27156346.5</v>
      </c>
      <c r="K35" s="54">
        <v>66209549</v>
      </c>
      <c r="L35" s="55">
        <v>49592779.5</v>
      </c>
      <c r="M35" s="54">
        <v>12673102</v>
      </c>
      <c r="N35" s="55">
        <v>102800000</v>
      </c>
      <c r="O35" s="54">
        <v>40250000</v>
      </c>
      <c r="P35" s="44">
        <f t="shared" si="3"/>
        <v>532471593.73000002</v>
      </c>
      <c r="Q35" s="105"/>
    </row>
    <row r="36" spans="2:17" s="1" customFormat="1" ht="18" customHeight="1" x14ac:dyDescent="0.2">
      <c r="B36" s="104"/>
      <c r="C36" s="51" t="s">
        <v>27</v>
      </c>
      <c r="D36" s="52">
        <v>162850000</v>
      </c>
      <c r="E36" s="53">
        <v>12350000</v>
      </c>
      <c r="F36" s="54">
        <v>40350000</v>
      </c>
      <c r="G36" s="55">
        <v>24700000</v>
      </c>
      <c r="H36" s="54">
        <v>9800000</v>
      </c>
      <c r="I36" s="55">
        <v>147500000</v>
      </c>
      <c r="J36" s="53">
        <v>16250000</v>
      </c>
      <c r="K36" s="54">
        <v>70000000</v>
      </c>
      <c r="L36" s="55">
        <v>48500000</v>
      </c>
      <c r="M36" s="54">
        <v>13200000</v>
      </c>
      <c r="N36" s="55">
        <v>102500000</v>
      </c>
      <c r="O36" s="54">
        <v>42300000</v>
      </c>
      <c r="P36" s="44">
        <f t="shared" si="3"/>
        <v>514650000</v>
      </c>
      <c r="Q36" s="105"/>
    </row>
    <row r="37" spans="2:17" s="1" customFormat="1" ht="18" customHeight="1" x14ac:dyDescent="0.2">
      <c r="B37" s="104"/>
      <c r="C37" s="51" t="s">
        <v>28</v>
      </c>
      <c r="D37" s="52">
        <v>163750000</v>
      </c>
      <c r="E37" s="53">
        <v>13850000</v>
      </c>
      <c r="F37" s="54">
        <v>41750000</v>
      </c>
      <c r="G37" s="55">
        <v>27300000</v>
      </c>
      <c r="H37" s="54">
        <v>9050000</v>
      </c>
      <c r="I37" s="55">
        <v>148000000</v>
      </c>
      <c r="J37" s="53">
        <v>17000000</v>
      </c>
      <c r="K37" s="54">
        <v>69000000</v>
      </c>
      <c r="L37" s="55">
        <v>50000000</v>
      </c>
      <c r="M37" s="54">
        <v>13200000</v>
      </c>
      <c r="N37" s="55">
        <v>110600000</v>
      </c>
      <c r="O37" s="54">
        <v>42350000</v>
      </c>
      <c r="P37" s="44">
        <f t="shared" si="3"/>
        <v>530500000</v>
      </c>
      <c r="Q37" s="105"/>
    </row>
    <row r="38" spans="2:17" s="1" customFormat="1" ht="18" customHeight="1" x14ac:dyDescent="0.2">
      <c r="B38" s="104"/>
      <c r="C38" s="94" t="s">
        <v>29</v>
      </c>
      <c r="D38" s="95">
        <v>162750000</v>
      </c>
      <c r="E38" s="96">
        <v>12500000</v>
      </c>
      <c r="F38" s="97">
        <v>41500000</v>
      </c>
      <c r="G38" s="98">
        <v>27000000</v>
      </c>
      <c r="H38" s="97">
        <v>8750000</v>
      </c>
      <c r="I38" s="98">
        <v>155000000</v>
      </c>
      <c r="J38" s="96">
        <v>17500000</v>
      </c>
      <c r="K38" s="97">
        <v>73000000</v>
      </c>
      <c r="L38" s="98">
        <v>51000000</v>
      </c>
      <c r="M38" s="97">
        <v>14000000</v>
      </c>
      <c r="N38" s="98">
        <v>112550000</v>
      </c>
      <c r="O38" s="97">
        <v>43000000</v>
      </c>
      <c r="P38" s="99">
        <f t="shared" si="3"/>
        <v>538300000</v>
      </c>
      <c r="Q38" s="105"/>
    </row>
    <row r="39" spans="2:17" s="1" customFormat="1" ht="8.25" customHeight="1" x14ac:dyDescent="0.25">
      <c r="B39" s="104"/>
      <c r="C39" s="47"/>
      <c r="D39" s="15"/>
      <c r="E39" s="15"/>
      <c r="F39" s="48"/>
      <c r="G39" s="15"/>
      <c r="H39" s="48"/>
      <c r="I39" s="15"/>
      <c r="J39" s="15"/>
      <c r="K39" s="48"/>
      <c r="L39" s="15"/>
      <c r="M39" s="48"/>
      <c r="N39" s="48"/>
      <c r="O39" s="48"/>
      <c r="P39" s="44"/>
      <c r="Q39" s="105"/>
    </row>
    <row r="40" spans="2:17" s="1" customFormat="1" x14ac:dyDescent="0.25">
      <c r="B40" s="104"/>
      <c r="C40" s="221" t="s">
        <v>30</v>
      </c>
      <c r="D40" s="222"/>
      <c r="E40" s="222"/>
      <c r="F40" s="222"/>
      <c r="G40" s="222"/>
      <c r="H40" s="222"/>
      <c r="I40" s="222"/>
      <c r="J40" s="222"/>
      <c r="K40" s="48"/>
      <c r="L40" s="15"/>
      <c r="M40" s="48"/>
      <c r="N40" s="48"/>
      <c r="O40" s="48"/>
      <c r="P40" s="44"/>
      <c r="Q40" s="105"/>
    </row>
    <row r="41" spans="2:17" s="1" customFormat="1" x14ac:dyDescent="0.2">
      <c r="B41" s="104"/>
      <c r="C41" s="33" t="s">
        <v>31</v>
      </c>
      <c r="D41" s="49"/>
      <c r="E41" s="49"/>
      <c r="F41" s="49"/>
      <c r="G41" s="49"/>
      <c r="H41" s="49"/>
      <c r="I41" s="49"/>
      <c r="J41" s="49"/>
      <c r="K41" s="48"/>
      <c r="L41" s="15"/>
      <c r="M41" s="48"/>
      <c r="N41" s="48"/>
      <c r="O41" s="48"/>
      <c r="P41" s="44"/>
      <c r="Q41" s="105"/>
    </row>
    <row r="42" spans="2:17" s="1" customFormat="1" x14ac:dyDescent="0.2">
      <c r="B42" s="104"/>
      <c r="C42" s="33" t="s">
        <v>32</v>
      </c>
      <c r="D42" s="49"/>
      <c r="E42" s="49"/>
      <c r="F42" s="49"/>
      <c r="G42" s="49"/>
      <c r="H42" s="49"/>
      <c r="I42" s="49"/>
      <c r="J42" s="49"/>
      <c r="K42" s="48"/>
      <c r="L42" s="15"/>
      <c r="M42" s="48"/>
      <c r="N42" s="48"/>
      <c r="O42" s="48"/>
      <c r="P42" s="44"/>
      <c r="Q42" s="105"/>
    </row>
    <row r="43" spans="2:17" s="1" customFormat="1" x14ac:dyDescent="0.2">
      <c r="B43" s="104"/>
      <c r="C43" s="33" t="s">
        <v>33</v>
      </c>
      <c r="D43" s="49"/>
      <c r="E43" s="49"/>
      <c r="F43" s="49"/>
      <c r="G43" s="49"/>
      <c r="H43" s="49"/>
      <c r="I43" s="49"/>
      <c r="J43" s="49"/>
      <c r="K43" s="48"/>
      <c r="L43" s="15"/>
      <c r="M43" s="48"/>
      <c r="N43" s="48"/>
      <c r="O43" s="48"/>
      <c r="P43" s="44"/>
      <c r="Q43" s="105"/>
    </row>
    <row r="44" spans="2:17" s="1" customFormat="1" ht="13.5" thickBot="1" x14ac:dyDescent="0.25">
      <c r="B44" s="104"/>
      <c r="C44" s="35" t="s">
        <v>34</v>
      </c>
      <c r="D44" s="17"/>
      <c r="E44" s="17"/>
      <c r="F44" s="17"/>
      <c r="G44" s="43"/>
      <c r="H44" s="43"/>
      <c r="I44" s="43"/>
      <c r="J44" s="43"/>
      <c r="K44" s="17"/>
      <c r="L44" s="17"/>
      <c r="M44" s="17"/>
      <c r="N44" s="17"/>
      <c r="O44" s="17"/>
      <c r="P44" s="18"/>
      <c r="Q44" s="105"/>
    </row>
    <row r="45" spans="2:17" x14ac:dyDescent="0.2">
      <c r="B45" s="2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27"/>
    </row>
    <row r="47" spans="2:17" x14ac:dyDescent="0.2"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</row>
    <row r="48" spans="2:17" x14ac:dyDescent="0.2"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</row>
    <row r="49" spans="4:15" x14ac:dyDescent="0.2"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</row>
    <row r="50" spans="4:15" x14ac:dyDescent="0.2"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</row>
    <row r="51" spans="4:15" x14ac:dyDescent="0.2"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</row>
    <row r="52" spans="4:15" x14ac:dyDescent="0.2"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</row>
    <row r="53" spans="4:15" x14ac:dyDescent="0.2"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</row>
    <row r="54" spans="4:15" x14ac:dyDescent="0.2"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</row>
    <row r="55" spans="4:15" x14ac:dyDescent="0.2"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</row>
    <row r="56" spans="4:15" x14ac:dyDescent="0.2"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</row>
    <row r="57" spans="4:15" x14ac:dyDescent="0.2"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</row>
    <row r="58" spans="4:15" x14ac:dyDescent="0.2"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</row>
    <row r="59" spans="4:15" x14ac:dyDescent="0.2"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</row>
    <row r="60" spans="4:15" x14ac:dyDescent="0.2"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</row>
    <row r="61" spans="4:15" x14ac:dyDescent="0.2"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</row>
    <row r="62" spans="4:15" x14ac:dyDescent="0.2"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</row>
    <row r="63" spans="4:15" x14ac:dyDescent="0.2"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</row>
    <row r="64" spans="4:15" x14ac:dyDescent="0.2"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</row>
    <row r="65" spans="4:15" x14ac:dyDescent="0.2"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</row>
    <row r="66" spans="4:15" x14ac:dyDescent="0.2"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</row>
    <row r="67" spans="4:15" x14ac:dyDescent="0.2"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</row>
    <row r="68" spans="4:15" x14ac:dyDescent="0.2"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</row>
  </sheetData>
  <mergeCells count="35">
    <mergeCell ref="P23:P26"/>
    <mergeCell ref="D24:F24"/>
    <mergeCell ref="G24:H24"/>
    <mergeCell ref="I23:K24"/>
    <mergeCell ref="D25:D26"/>
    <mergeCell ref="E25:E26"/>
    <mergeCell ref="F25:F26"/>
    <mergeCell ref="G25:G26"/>
    <mergeCell ref="H25:H26"/>
    <mergeCell ref="I25:I26"/>
    <mergeCell ref="J25:J26"/>
    <mergeCell ref="K25:K26"/>
    <mergeCell ref="D23:H23"/>
    <mergeCell ref="C40:J40"/>
    <mergeCell ref="C23:C26"/>
    <mergeCell ref="H14:I14"/>
    <mergeCell ref="N25:N26"/>
    <mergeCell ref="O25:O26"/>
    <mergeCell ref="H17:I17"/>
    <mergeCell ref="H16:I16"/>
    <mergeCell ref="C3:N5"/>
    <mergeCell ref="F7:F8"/>
    <mergeCell ref="L23:M24"/>
    <mergeCell ref="L25:L26"/>
    <mergeCell ref="M25:M26"/>
    <mergeCell ref="C7:C9"/>
    <mergeCell ref="D7:E7"/>
    <mergeCell ref="G7:G8"/>
    <mergeCell ref="H7:I9"/>
    <mergeCell ref="H10:I10"/>
    <mergeCell ref="H11:I11"/>
    <mergeCell ref="H13:I13"/>
    <mergeCell ref="H15:I15"/>
    <mergeCell ref="N23:O24"/>
    <mergeCell ref="H12:I12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79"/>
  <sheetViews>
    <sheetView showGridLines="0" zoomScale="130" zoomScaleNormal="130" workbookViewId="0">
      <selection activeCell="I28" sqref="I28"/>
    </sheetView>
  </sheetViews>
  <sheetFormatPr defaultColWidth="9.140625" defaultRowHeight="12.75" x14ac:dyDescent="0.2"/>
  <cols>
    <col min="1" max="1" width="9.140625" style="2" customWidth="1"/>
    <col min="2" max="2" width="1.7109375" style="2" customWidth="1"/>
    <col min="3" max="3" width="10.85546875" style="2" bestFit="1" customWidth="1"/>
    <col min="4" max="4" width="17.85546875" style="2" customWidth="1"/>
    <col min="5" max="5" width="18.5703125" style="2" customWidth="1"/>
    <col min="6" max="15" width="13" style="2" customWidth="1"/>
    <col min="16" max="17" width="10.7109375" style="2" customWidth="1"/>
    <col min="18" max="18" width="1.7109375" style="2" customWidth="1"/>
    <col min="19" max="22" width="9.140625" style="2"/>
    <col min="23" max="23" width="10.140625" style="2" bestFit="1" customWidth="1"/>
    <col min="24" max="16384" width="9.140625" style="2"/>
  </cols>
  <sheetData>
    <row r="1" spans="2:18" s="1" customFormat="1" ht="18" customHeight="1" x14ac:dyDescent="0.25"/>
    <row r="2" spans="2:18" ht="9" customHeight="1" thickBot="1" x14ac:dyDescent="0.25">
      <c r="B2" s="19"/>
      <c r="C2" s="20"/>
      <c r="D2" s="20"/>
      <c r="E2" s="20"/>
      <c r="F2" s="21"/>
      <c r="G2" s="20"/>
      <c r="H2" s="20"/>
      <c r="I2" s="20"/>
      <c r="J2" s="20"/>
      <c r="K2" s="22"/>
      <c r="L2" s="22"/>
      <c r="M2" s="22"/>
      <c r="N2" s="22"/>
      <c r="O2" s="22"/>
      <c r="P2" s="22"/>
      <c r="Q2" s="20"/>
      <c r="R2" s="23"/>
    </row>
    <row r="3" spans="2:18" ht="18" customHeight="1" x14ac:dyDescent="0.2">
      <c r="B3" s="24"/>
      <c r="C3" s="256" t="s">
        <v>35</v>
      </c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8"/>
      <c r="P3" s="3" t="s">
        <v>1</v>
      </c>
      <c r="Q3" s="4" t="s">
        <v>2</v>
      </c>
      <c r="R3" s="25"/>
    </row>
    <row r="4" spans="2:18" ht="18" customHeight="1" x14ac:dyDescent="0.2">
      <c r="B4" s="24"/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1"/>
      <c r="P4" s="5" t="s">
        <v>3</v>
      </c>
      <c r="Q4" s="6" t="s">
        <v>4</v>
      </c>
      <c r="R4" s="25"/>
    </row>
    <row r="5" spans="2:18" ht="18" customHeight="1" thickBot="1" x14ac:dyDescent="0.25">
      <c r="B5" s="24"/>
      <c r="C5" s="262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4"/>
      <c r="P5" s="7" t="s">
        <v>5</v>
      </c>
      <c r="Q5" s="8">
        <v>2024</v>
      </c>
      <c r="R5" s="25"/>
    </row>
    <row r="6" spans="2:18" ht="8.25" customHeight="1" thickBot="1" x14ac:dyDescent="0.25">
      <c r="B6" s="24"/>
      <c r="C6" s="28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5"/>
    </row>
    <row r="7" spans="2:18" ht="12.75" customHeight="1" x14ac:dyDescent="0.2">
      <c r="B7" s="24"/>
      <c r="C7" s="267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"/>
    </row>
    <row r="8" spans="2:18" ht="18" customHeight="1" x14ac:dyDescent="0.25">
      <c r="B8" s="24"/>
      <c r="C8" s="272" t="s">
        <v>36</v>
      </c>
      <c r="D8" s="273"/>
      <c r="E8" s="41" t="s">
        <v>37</v>
      </c>
      <c r="F8" s="274" t="s">
        <v>38</v>
      </c>
      <c r="G8" s="275"/>
      <c r="H8" s="274" t="s">
        <v>39</v>
      </c>
      <c r="I8" s="275"/>
      <c r="J8" s="276" t="s">
        <v>22</v>
      </c>
      <c r="K8" s="277"/>
      <c r="L8" s="265" t="s">
        <v>8</v>
      </c>
      <c r="M8" s="266"/>
      <c r="N8" s="278" t="s">
        <v>9</v>
      </c>
      <c r="O8" s="279"/>
      <c r="P8" s="270" t="s">
        <v>40</v>
      </c>
      <c r="Q8" s="271"/>
      <c r="R8" s="25"/>
    </row>
    <row r="9" spans="2:18" ht="12.75" customHeight="1" x14ac:dyDescent="0.2">
      <c r="B9" s="24"/>
      <c r="C9" s="30"/>
      <c r="D9" s="31"/>
      <c r="E9" s="37"/>
      <c r="F9" s="162"/>
      <c r="G9" s="163"/>
      <c r="H9" s="164"/>
      <c r="I9" s="163"/>
      <c r="J9" s="162"/>
      <c r="K9" s="163"/>
      <c r="L9" s="164"/>
      <c r="M9" s="163"/>
      <c r="N9" s="164"/>
      <c r="O9" s="163"/>
      <c r="P9" s="31"/>
      <c r="Q9" s="32"/>
      <c r="R9" s="25"/>
    </row>
    <row r="10" spans="2:18" ht="12.75" customHeight="1" x14ac:dyDescent="0.2">
      <c r="B10" s="24"/>
      <c r="C10" s="254" t="s">
        <v>41</v>
      </c>
      <c r="D10" s="255"/>
      <c r="E10" s="38" t="s">
        <v>42</v>
      </c>
      <c r="F10" s="170">
        <v>47800000</v>
      </c>
      <c r="G10" s="42">
        <v>0</v>
      </c>
      <c r="H10" s="165">
        <v>0</v>
      </c>
      <c r="I10" s="42">
        <v>0</v>
      </c>
      <c r="J10" s="170">
        <v>26670711</v>
      </c>
      <c r="K10" s="42">
        <v>0</v>
      </c>
      <c r="L10" s="165">
        <v>0</v>
      </c>
      <c r="M10" s="42">
        <v>0</v>
      </c>
      <c r="N10" s="165">
        <v>20081094.5</v>
      </c>
      <c r="O10" s="42">
        <v>0</v>
      </c>
      <c r="P10" s="250">
        <f>SUM(F10:O10)</f>
        <v>94551805.5</v>
      </c>
      <c r="Q10" s="251"/>
      <c r="R10" s="25"/>
    </row>
    <row r="11" spans="2:18" ht="12.75" customHeight="1" x14ac:dyDescent="0.2">
      <c r="B11" s="24"/>
      <c r="C11" s="33"/>
      <c r="D11" s="31"/>
      <c r="E11" s="39"/>
      <c r="F11" s="166">
        <v>0</v>
      </c>
      <c r="G11" s="167">
        <v>0</v>
      </c>
      <c r="H11" s="168">
        <v>0</v>
      </c>
      <c r="I11" s="167">
        <v>0</v>
      </c>
      <c r="J11" s="31">
        <v>0</v>
      </c>
      <c r="K11" s="167">
        <v>0</v>
      </c>
      <c r="L11" s="168">
        <v>0</v>
      </c>
      <c r="M11" s="167">
        <v>0</v>
      </c>
      <c r="N11" s="168">
        <v>0</v>
      </c>
      <c r="O11" s="167">
        <v>0</v>
      </c>
      <c r="P11" s="250"/>
      <c r="Q11" s="251"/>
      <c r="R11" s="25"/>
    </row>
    <row r="12" spans="2:18" ht="12.75" customHeight="1" x14ac:dyDescent="0.2">
      <c r="B12" s="24"/>
      <c r="C12" s="254" t="s">
        <v>43</v>
      </c>
      <c r="D12" s="255"/>
      <c r="E12" s="38" t="s">
        <v>42</v>
      </c>
      <c r="F12" s="170">
        <v>10700000</v>
      </c>
      <c r="G12" s="42">
        <v>0</v>
      </c>
      <c r="H12" s="165">
        <v>0</v>
      </c>
      <c r="I12" s="42">
        <v>0</v>
      </c>
      <c r="J12" s="170">
        <v>6109016.5</v>
      </c>
      <c r="K12" s="42">
        <v>0</v>
      </c>
      <c r="L12" s="165">
        <v>0</v>
      </c>
      <c r="M12" s="42">
        <v>0</v>
      </c>
      <c r="N12" s="165">
        <v>0</v>
      </c>
      <c r="O12" s="42">
        <v>0</v>
      </c>
      <c r="P12" s="250">
        <f>SUM(F12:O12)</f>
        <v>16809016.5</v>
      </c>
      <c r="Q12" s="251"/>
      <c r="R12" s="25"/>
    </row>
    <row r="13" spans="2:18" ht="12.75" customHeight="1" x14ac:dyDescent="0.2">
      <c r="B13" s="24"/>
      <c r="C13" s="33"/>
      <c r="D13" s="31"/>
      <c r="E13" s="39"/>
      <c r="F13" s="169">
        <v>0</v>
      </c>
      <c r="G13" s="167">
        <v>0</v>
      </c>
      <c r="H13" s="168">
        <v>0</v>
      </c>
      <c r="I13" s="167">
        <v>0</v>
      </c>
      <c r="J13" s="31">
        <v>0</v>
      </c>
      <c r="K13" s="167">
        <v>0</v>
      </c>
      <c r="L13" s="168">
        <v>0</v>
      </c>
      <c r="M13" s="167">
        <v>0</v>
      </c>
      <c r="N13" s="168">
        <v>0</v>
      </c>
      <c r="O13" s="167">
        <v>0</v>
      </c>
      <c r="P13" s="250"/>
      <c r="Q13" s="251"/>
      <c r="R13" s="25"/>
    </row>
    <row r="14" spans="2:18" ht="12.75" customHeight="1" x14ac:dyDescent="0.2">
      <c r="B14" s="24"/>
      <c r="C14" s="254" t="s">
        <v>44</v>
      </c>
      <c r="D14" s="255"/>
      <c r="E14" s="38" t="s">
        <v>42</v>
      </c>
      <c r="F14" s="170">
        <v>12250000</v>
      </c>
      <c r="G14" s="42">
        <v>0</v>
      </c>
      <c r="H14" s="165">
        <v>0</v>
      </c>
      <c r="I14" s="42">
        <v>0</v>
      </c>
      <c r="J14" s="170">
        <v>10894131</v>
      </c>
      <c r="K14" s="42">
        <v>0</v>
      </c>
      <c r="L14" s="165">
        <v>2205754.5</v>
      </c>
      <c r="M14" s="42">
        <v>0</v>
      </c>
      <c r="N14" s="165">
        <v>6910275.5</v>
      </c>
      <c r="O14" s="42">
        <v>0</v>
      </c>
      <c r="P14" s="250">
        <f>SUM(F14:O14)</f>
        <v>32260161</v>
      </c>
      <c r="Q14" s="251"/>
      <c r="R14" s="25"/>
    </row>
    <row r="15" spans="2:18" ht="12.75" customHeight="1" x14ac:dyDescent="0.2">
      <c r="B15" s="24"/>
      <c r="C15" s="33"/>
      <c r="D15" s="31"/>
      <c r="E15" s="39"/>
      <c r="F15" s="169">
        <v>0</v>
      </c>
      <c r="G15" s="167">
        <v>0</v>
      </c>
      <c r="H15" s="168">
        <v>0</v>
      </c>
      <c r="I15" s="167">
        <v>0</v>
      </c>
      <c r="J15" s="31">
        <v>0</v>
      </c>
      <c r="K15" s="167">
        <v>0</v>
      </c>
      <c r="L15" s="168">
        <v>0</v>
      </c>
      <c r="M15" s="167">
        <v>0</v>
      </c>
      <c r="N15" s="168">
        <v>0</v>
      </c>
      <c r="O15" s="167">
        <v>0</v>
      </c>
      <c r="P15" s="250"/>
      <c r="Q15" s="251"/>
      <c r="R15" s="25"/>
    </row>
    <row r="16" spans="2:18" ht="12.75" customHeight="1" x14ac:dyDescent="0.2">
      <c r="B16" s="24"/>
      <c r="C16" s="254" t="s">
        <v>45</v>
      </c>
      <c r="D16" s="255"/>
      <c r="E16" s="38" t="s">
        <v>42</v>
      </c>
      <c r="F16" s="170">
        <v>23950000</v>
      </c>
      <c r="G16" s="42">
        <v>0</v>
      </c>
      <c r="H16" s="165">
        <v>0</v>
      </c>
      <c r="I16" s="42">
        <v>0</v>
      </c>
      <c r="J16" s="170">
        <v>16571587.5</v>
      </c>
      <c r="K16" s="42">
        <v>0</v>
      </c>
      <c r="L16" s="165">
        <v>3382755.5</v>
      </c>
      <c r="M16" s="42">
        <v>0</v>
      </c>
      <c r="N16" s="165">
        <v>13575000</v>
      </c>
      <c r="O16" s="42">
        <v>0</v>
      </c>
      <c r="P16" s="250">
        <f>SUM(F16:O16)</f>
        <v>57479343</v>
      </c>
      <c r="Q16" s="251"/>
      <c r="R16" s="25"/>
    </row>
    <row r="17" spans="2:18" ht="12.75" customHeight="1" x14ac:dyDescent="0.2">
      <c r="B17" s="24"/>
      <c r="C17" s="33"/>
      <c r="D17" s="34"/>
      <c r="E17" s="40"/>
      <c r="F17" s="31">
        <v>0</v>
      </c>
      <c r="G17" s="167">
        <v>0</v>
      </c>
      <c r="H17" s="168">
        <v>0</v>
      </c>
      <c r="I17" s="167">
        <v>0</v>
      </c>
      <c r="J17" s="31">
        <v>0</v>
      </c>
      <c r="K17" s="167">
        <v>0</v>
      </c>
      <c r="L17" s="168">
        <v>0</v>
      </c>
      <c r="M17" s="167">
        <v>0</v>
      </c>
      <c r="N17" s="168">
        <v>0</v>
      </c>
      <c r="O17" s="167">
        <v>0</v>
      </c>
      <c r="P17" s="250"/>
      <c r="Q17" s="251"/>
      <c r="R17" s="25"/>
    </row>
    <row r="18" spans="2:18" ht="12.75" customHeight="1" x14ac:dyDescent="0.2">
      <c r="B18" s="24"/>
      <c r="C18" s="254" t="s">
        <v>46</v>
      </c>
      <c r="D18" s="255"/>
      <c r="E18" s="38" t="s">
        <v>47</v>
      </c>
      <c r="F18" s="170">
        <v>15070000</v>
      </c>
      <c r="G18" s="42">
        <v>0</v>
      </c>
      <c r="H18" s="165">
        <v>0</v>
      </c>
      <c r="I18" s="42">
        <v>0</v>
      </c>
      <c r="J18" s="170">
        <v>24327842.5</v>
      </c>
      <c r="K18" s="42">
        <v>0</v>
      </c>
      <c r="L18" s="165">
        <v>5013851.5</v>
      </c>
      <c r="M18" s="42">
        <v>0</v>
      </c>
      <c r="N18" s="165">
        <v>11112000</v>
      </c>
      <c r="O18" s="42">
        <v>0</v>
      </c>
      <c r="P18" s="250">
        <f>SUM(F18:O18)</f>
        <v>55523694</v>
      </c>
      <c r="Q18" s="251"/>
      <c r="R18" s="42"/>
    </row>
    <row r="19" spans="2:18" ht="12.75" customHeight="1" x14ac:dyDescent="0.2">
      <c r="B19" s="24"/>
      <c r="C19" s="83"/>
      <c r="D19" s="84"/>
      <c r="E19" s="38"/>
      <c r="F19" s="170">
        <v>0</v>
      </c>
      <c r="G19" s="42">
        <v>0</v>
      </c>
      <c r="H19" s="165">
        <v>0</v>
      </c>
      <c r="I19" s="42">
        <v>0</v>
      </c>
      <c r="J19" s="170">
        <v>0</v>
      </c>
      <c r="K19" s="42">
        <v>0</v>
      </c>
      <c r="L19" s="165">
        <v>0</v>
      </c>
      <c r="M19" s="42">
        <v>0</v>
      </c>
      <c r="N19" s="165">
        <v>0</v>
      </c>
      <c r="O19" s="42">
        <v>0</v>
      </c>
      <c r="P19" s="81"/>
      <c r="Q19" s="82"/>
      <c r="R19" s="42"/>
    </row>
    <row r="20" spans="2:18" ht="12.75" customHeight="1" x14ac:dyDescent="0.2">
      <c r="B20" s="24"/>
      <c r="C20" s="254" t="s">
        <v>48</v>
      </c>
      <c r="D20" s="255"/>
      <c r="E20" s="38" t="s">
        <v>42</v>
      </c>
      <c r="F20" s="170">
        <v>0</v>
      </c>
      <c r="G20" s="42">
        <v>17469673</v>
      </c>
      <c r="H20" s="165">
        <v>0</v>
      </c>
      <c r="I20" s="42">
        <v>0</v>
      </c>
      <c r="J20" s="170">
        <v>0</v>
      </c>
      <c r="K20" s="42">
        <v>17968879</v>
      </c>
      <c r="L20" s="165">
        <v>0</v>
      </c>
      <c r="M20" s="42">
        <v>4588768.5</v>
      </c>
      <c r="N20" s="165">
        <v>0</v>
      </c>
      <c r="O20" s="42">
        <v>12144207</v>
      </c>
      <c r="P20" s="250">
        <f>SUM(F20:O20)</f>
        <v>52171527.5</v>
      </c>
      <c r="Q20" s="251"/>
      <c r="R20" s="42"/>
    </row>
    <row r="21" spans="2:18" ht="12.75" customHeight="1" x14ac:dyDescent="0.2">
      <c r="B21" s="24"/>
      <c r="C21" s="83"/>
      <c r="D21" s="84"/>
      <c r="E21" s="38"/>
      <c r="F21" s="170">
        <v>0</v>
      </c>
      <c r="G21" s="2">
        <v>0</v>
      </c>
      <c r="H21" s="24">
        <v>0</v>
      </c>
      <c r="I21" s="25">
        <v>0</v>
      </c>
      <c r="J21" s="2">
        <v>0</v>
      </c>
      <c r="K21" s="2">
        <v>0</v>
      </c>
      <c r="L21" s="24">
        <v>0</v>
      </c>
      <c r="M21" s="25">
        <v>0</v>
      </c>
      <c r="N21" s="24">
        <v>0</v>
      </c>
      <c r="O21" s="25">
        <v>0</v>
      </c>
      <c r="P21" s="81"/>
      <c r="Q21" s="82"/>
      <c r="R21" s="42"/>
    </row>
    <row r="22" spans="2:18" ht="12.75" customHeight="1" x14ac:dyDescent="0.2">
      <c r="B22" s="24"/>
      <c r="C22" s="252" t="s">
        <v>49</v>
      </c>
      <c r="D22" s="253"/>
      <c r="E22" s="87" t="s">
        <v>50</v>
      </c>
      <c r="F22" s="171">
        <v>0</v>
      </c>
      <c r="G22" s="172">
        <v>19751000</v>
      </c>
      <c r="H22" s="173">
        <v>0</v>
      </c>
      <c r="I22" s="174">
        <v>9169000</v>
      </c>
      <c r="J22" s="175">
        <v>0</v>
      </c>
      <c r="K22" s="174">
        <v>0</v>
      </c>
      <c r="L22" s="173">
        <v>0</v>
      </c>
      <c r="M22" s="174">
        <v>875000</v>
      </c>
      <c r="N22" s="173">
        <v>0</v>
      </c>
      <c r="O22" s="174">
        <v>0</v>
      </c>
      <c r="P22" s="248">
        <f>SUM(F22:O22)</f>
        <v>29795000</v>
      </c>
      <c r="Q22" s="249"/>
      <c r="R22" s="42"/>
    </row>
    <row r="23" spans="2:18" ht="12.75" customHeight="1" x14ac:dyDescent="0.2">
      <c r="B23" s="24"/>
      <c r="C23" s="83"/>
      <c r="D23" s="84"/>
      <c r="E23" s="38"/>
      <c r="F23" s="170">
        <v>0</v>
      </c>
      <c r="G23" s="176">
        <v>0</v>
      </c>
      <c r="H23" s="177">
        <v>0</v>
      </c>
      <c r="I23" s="178">
        <v>0</v>
      </c>
      <c r="J23" s="176">
        <v>0</v>
      </c>
      <c r="K23" s="176">
        <v>0</v>
      </c>
      <c r="L23" s="177">
        <v>0</v>
      </c>
      <c r="M23" s="178">
        <v>0</v>
      </c>
      <c r="N23" s="177">
        <v>0</v>
      </c>
      <c r="O23" s="178">
        <v>0</v>
      </c>
      <c r="P23" s="85"/>
      <c r="Q23" s="86"/>
      <c r="R23" s="42"/>
    </row>
    <row r="24" spans="2:18" ht="12.75" customHeight="1" x14ac:dyDescent="0.2">
      <c r="B24" s="24"/>
      <c r="C24" s="246" t="s">
        <v>51</v>
      </c>
      <c r="D24" s="247"/>
      <c r="E24" s="153" t="s">
        <v>42</v>
      </c>
      <c r="F24" s="171">
        <v>0</v>
      </c>
      <c r="G24" s="174">
        <v>62441842.658000015</v>
      </c>
      <c r="H24" s="173">
        <v>0</v>
      </c>
      <c r="I24" s="174">
        <v>4111063.301999982</v>
      </c>
      <c r="J24" s="175">
        <v>0</v>
      </c>
      <c r="K24" s="174">
        <v>0</v>
      </c>
      <c r="L24" s="173">
        <v>0</v>
      </c>
      <c r="M24" s="174">
        <v>6573087.54</v>
      </c>
      <c r="N24" s="173">
        <v>0</v>
      </c>
      <c r="O24" s="174">
        <v>0</v>
      </c>
      <c r="P24" s="248">
        <v>146251987</v>
      </c>
      <c r="Q24" s="249"/>
      <c r="R24" s="42"/>
    </row>
    <row r="25" spans="2:18" ht="12.75" customHeight="1" x14ac:dyDescent="0.2">
      <c r="B25" s="24"/>
      <c r="C25" s="35"/>
      <c r="D25" s="17"/>
      <c r="E25" s="78"/>
      <c r="F25" s="17"/>
      <c r="G25" s="17"/>
      <c r="H25" s="179"/>
      <c r="I25" s="180"/>
      <c r="J25" s="17"/>
      <c r="K25" s="17"/>
      <c r="L25" s="179"/>
      <c r="M25" s="180"/>
      <c r="N25" s="179"/>
      <c r="O25" s="180"/>
      <c r="P25" s="17"/>
      <c r="Q25" s="36"/>
      <c r="R25" s="25"/>
    </row>
    <row r="26" spans="2:18" ht="8.25" customHeight="1" x14ac:dyDescent="0.2">
      <c r="B26" s="24"/>
      <c r="C26" s="31"/>
      <c r="D26" s="31"/>
      <c r="E26" s="107"/>
      <c r="F26" s="10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25"/>
    </row>
    <row r="27" spans="2:18" x14ac:dyDescent="0.2">
      <c r="B27" s="24"/>
      <c r="C27" s="245" t="s">
        <v>52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5"/>
    </row>
    <row r="28" spans="2:18" ht="15.75" customHeight="1" x14ac:dyDescent="0.2">
      <c r="B28" s="24"/>
      <c r="C28" s="158" t="s">
        <v>53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25"/>
    </row>
    <row r="29" spans="2:18" x14ac:dyDescent="0.2">
      <c r="B29" s="26"/>
      <c r="C29" s="244" t="s">
        <v>54</v>
      </c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7"/>
    </row>
    <row r="30" spans="2:18" x14ac:dyDescent="0.2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2:18" x14ac:dyDescent="0.2">
      <c r="C31" s="31"/>
      <c r="D31" s="31"/>
      <c r="E31" s="31"/>
      <c r="F31" s="31"/>
      <c r="G31" s="161"/>
      <c r="H31" s="161"/>
      <c r="I31" s="161"/>
      <c r="J31" s="161"/>
      <c r="K31" s="161"/>
      <c r="L31" s="161"/>
      <c r="M31" s="161"/>
      <c r="N31" s="161"/>
      <c r="O31" s="161"/>
      <c r="P31" s="31"/>
      <c r="Q31" s="31"/>
    </row>
    <row r="32" spans="2:18" x14ac:dyDescent="0.2">
      <c r="C32" s="31"/>
      <c r="D32" s="31"/>
      <c r="E32" s="31"/>
      <c r="F32" s="31"/>
      <c r="G32" s="161"/>
      <c r="H32" s="161"/>
      <c r="I32" s="161"/>
      <c r="J32" s="161"/>
      <c r="K32" s="161"/>
      <c r="L32" s="161"/>
      <c r="M32" s="161"/>
      <c r="N32" s="161"/>
      <c r="O32" s="161"/>
      <c r="P32" s="31"/>
      <c r="Q32" s="31"/>
    </row>
    <row r="33" spans="3:17" x14ac:dyDescent="0.2">
      <c r="C33" s="31"/>
      <c r="D33" s="31"/>
      <c r="E33" s="31"/>
      <c r="F33" s="31"/>
      <c r="G33" s="161"/>
      <c r="H33" s="161"/>
      <c r="I33" s="161"/>
      <c r="J33" s="161"/>
      <c r="K33" s="161"/>
      <c r="L33" s="161"/>
      <c r="M33" s="161"/>
      <c r="N33" s="161"/>
      <c r="O33" s="161"/>
      <c r="P33" s="31"/>
      <c r="Q33" s="31"/>
    </row>
    <row r="34" spans="3:17" x14ac:dyDescent="0.2">
      <c r="C34" s="31"/>
      <c r="D34" s="31"/>
      <c r="E34" s="31"/>
      <c r="F34" s="31"/>
      <c r="G34" s="161"/>
      <c r="H34" s="161"/>
      <c r="I34" s="161"/>
      <c r="J34" s="161"/>
      <c r="K34" s="161"/>
      <c r="L34" s="161"/>
      <c r="M34" s="161"/>
      <c r="N34" s="161"/>
      <c r="O34" s="161"/>
      <c r="P34" s="31"/>
      <c r="Q34" s="31"/>
    </row>
    <row r="35" spans="3:17" x14ac:dyDescent="0.2">
      <c r="C35" s="31"/>
      <c r="D35" s="31"/>
      <c r="E35" s="31"/>
      <c r="F35" s="31"/>
      <c r="G35" s="161"/>
      <c r="H35" s="161"/>
      <c r="I35" s="161"/>
      <c r="J35" s="161"/>
      <c r="K35" s="161"/>
      <c r="L35" s="161"/>
      <c r="M35" s="161"/>
      <c r="N35" s="161"/>
      <c r="O35" s="161"/>
      <c r="P35" s="31"/>
      <c r="Q35" s="31"/>
    </row>
    <row r="36" spans="3:17" x14ac:dyDescent="0.2">
      <c r="C36" s="31"/>
      <c r="D36" s="31"/>
      <c r="E36" s="31"/>
      <c r="F36" s="31"/>
      <c r="G36" s="161"/>
      <c r="H36" s="161"/>
      <c r="I36" s="161"/>
      <c r="J36" s="161"/>
      <c r="K36" s="161"/>
      <c r="L36" s="161"/>
      <c r="M36" s="161"/>
      <c r="N36" s="161"/>
      <c r="O36" s="161"/>
      <c r="P36" s="31"/>
      <c r="Q36" s="31"/>
    </row>
    <row r="37" spans="3:17" x14ac:dyDescent="0.2">
      <c r="C37" s="31"/>
      <c r="D37" s="31"/>
      <c r="E37" s="31"/>
      <c r="F37" s="31"/>
      <c r="G37" s="161"/>
      <c r="H37" s="161"/>
      <c r="I37" s="161"/>
      <c r="J37" s="161"/>
      <c r="K37" s="161"/>
      <c r="L37" s="161"/>
      <c r="M37" s="161"/>
      <c r="N37" s="161"/>
      <c r="O37" s="161"/>
      <c r="P37" s="31"/>
      <c r="Q37" s="31"/>
    </row>
    <row r="38" spans="3:17" x14ac:dyDescent="0.2">
      <c r="C38" s="31"/>
      <c r="D38" s="31"/>
      <c r="E38" s="31"/>
      <c r="F38" s="31"/>
      <c r="G38" s="161"/>
      <c r="H38" s="161"/>
      <c r="I38" s="161"/>
      <c r="J38" s="161"/>
      <c r="K38" s="161"/>
      <c r="L38" s="161"/>
      <c r="M38" s="161"/>
      <c r="N38" s="161"/>
      <c r="O38" s="161"/>
      <c r="P38" s="31"/>
      <c r="Q38" s="31"/>
    </row>
    <row r="39" spans="3:17" x14ac:dyDescent="0.2">
      <c r="C39" s="31"/>
      <c r="D39" s="31"/>
      <c r="E39" s="31"/>
      <c r="F39" s="31"/>
      <c r="G39" s="161"/>
      <c r="H39" s="161"/>
      <c r="I39" s="161"/>
      <c r="J39" s="161"/>
      <c r="K39" s="161"/>
      <c r="L39" s="161"/>
      <c r="M39" s="161"/>
      <c r="N39" s="161"/>
      <c r="O39" s="161"/>
      <c r="P39" s="31"/>
      <c r="Q39" s="31"/>
    </row>
    <row r="40" spans="3:17" x14ac:dyDescent="0.2">
      <c r="C40" s="31"/>
      <c r="D40" s="31"/>
      <c r="E40" s="31"/>
      <c r="F40" s="31"/>
      <c r="G40" s="161"/>
      <c r="H40" s="161"/>
      <c r="I40" s="161"/>
      <c r="J40" s="161"/>
      <c r="K40" s="161"/>
      <c r="L40" s="161"/>
      <c r="M40" s="161"/>
      <c r="N40" s="161"/>
      <c r="O40" s="161"/>
      <c r="P40" s="31"/>
      <c r="Q40" s="31"/>
    </row>
    <row r="41" spans="3:17" x14ac:dyDescent="0.2">
      <c r="C41" s="31"/>
      <c r="D41" s="31"/>
      <c r="E41" s="31"/>
      <c r="F41" s="31"/>
      <c r="G41" s="161"/>
      <c r="H41" s="161"/>
      <c r="I41" s="161"/>
      <c r="J41" s="161"/>
      <c r="K41" s="161"/>
      <c r="L41" s="161"/>
      <c r="M41" s="161"/>
      <c r="N41" s="161"/>
      <c r="O41" s="161"/>
      <c r="P41" s="31"/>
      <c r="Q41" s="31"/>
    </row>
    <row r="42" spans="3:17" x14ac:dyDescent="0.2">
      <c r="C42" s="31"/>
      <c r="D42" s="31"/>
      <c r="E42" s="31"/>
      <c r="F42" s="31"/>
      <c r="G42" s="161"/>
      <c r="H42" s="161"/>
      <c r="I42" s="161"/>
      <c r="J42" s="161"/>
      <c r="K42" s="161"/>
      <c r="L42" s="161"/>
      <c r="M42" s="161"/>
      <c r="N42" s="161"/>
      <c r="O42" s="161"/>
      <c r="P42" s="31"/>
      <c r="Q42" s="31"/>
    </row>
    <row r="43" spans="3:17" x14ac:dyDescent="0.2">
      <c r="C43" s="31"/>
      <c r="D43" s="31"/>
      <c r="E43" s="31"/>
      <c r="F43" s="31"/>
      <c r="G43" s="161"/>
      <c r="H43" s="161"/>
      <c r="I43" s="161"/>
      <c r="J43" s="161"/>
      <c r="K43" s="161"/>
      <c r="L43" s="161"/>
      <c r="M43" s="161"/>
      <c r="N43" s="161"/>
      <c r="O43" s="161"/>
      <c r="P43" s="31"/>
      <c r="Q43" s="31"/>
    </row>
    <row r="44" spans="3:17" x14ac:dyDescent="0.2">
      <c r="C44" s="31"/>
      <c r="D44" s="31"/>
      <c r="E44" s="31"/>
      <c r="F44" s="31"/>
      <c r="G44" s="161"/>
      <c r="H44" s="161"/>
      <c r="I44" s="161"/>
      <c r="J44" s="161"/>
      <c r="K44" s="161"/>
      <c r="L44" s="161"/>
      <c r="M44" s="161"/>
      <c r="N44" s="161"/>
      <c r="O44" s="161"/>
      <c r="P44" s="31"/>
      <c r="Q44" s="31"/>
    </row>
    <row r="45" spans="3:17" x14ac:dyDescent="0.2">
      <c r="C45" s="31"/>
      <c r="D45" s="31"/>
      <c r="E45" s="31"/>
      <c r="F45" s="31"/>
      <c r="G45" s="161"/>
      <c r="H45" s="161"/>
      <c r="I45" s="161"/>
      <c r="J45" s="161"/>
      <c r="K45" s="161"/>
      <c r="L45" s="161"/>
      <c r="M45" s="161"/>
      <c r="N45" s="161"/>
      <c r="O45" s="161"/>
      <c r="P45" s="31"/>
      <c r="Q45" s="31"/>
    </row>
    <row r="46" spans="3:17" x14ac:dyDescent="0.2">
      <c r="C46" s="31"/>
      <c r="D46" s="31"/>
      <c r="E46" s="31"/>
      <c r="F46" s="31"/>
      <c r="G46" s="161"/>
      <c r="H46" s="161"/>
      <c r="I46" s="161"/>
      <c r="J46" s="161"/>
      <c r="K46" s="161"/>
      <c r="L46" s="161"/>
      <c r="M46" s="161"/>
      <c r="N46" s="161"/>
      <c r="O46" s="161"/>
      <c r="P46" s="31"/>
      <c r="Q46" s="31"/>
    </row>
    <row r="47" spans="3:17" x14ac:dyDescent="0.2">
      <c r="C47" s="31"/>
      <c r="D47" s="31"/>
      <c r="E47" s="31"/>
      <c r="F47" s="31"/>
      <c r="G47" s="161"/>
      <c r="H47" s="161"/>
      <c r="I47" s="161"/>
      <c r="J47" s="161"/>
      <c r="K47" s="161"/>
      <c r="L47" s="161"/>
      <c r="M47" s="161"/>
      <c r="N47" s="161"/>
      <c r="O47" s="161"/>
      <c r="P47" s="31"/>
      <c r="Q47" s="31"/>
    </row>
    <row r="48" spans="3:17" x14ac:dyDescent="0.2">
      <c r="C48" s="31"/>
      <c r="D48" s="31"/>
      <c r="E48" s="31"/>
      <c r="F48" s="31"/>
      <c r="G48" s="161"/>
      <c r="H48" s="161"/>
      <c r="I48" s="161"/>
      <c r="J48" s="161"/>
      <c r="K48" s="161"/>
      <c r="L48" s="161"/>
      <c r="M48" s="161"/>
      <c r="N48" s="161"/>
      <c r="O48" s="161"/>
      <c r="P48" s="31"/>
      <c r="Q48" s="31"/>
    </row>
    <row r="49" spans="3:17" x14ac:dyDescent="0.2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3:17" x14ac:dyDescent="0.2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3:17" x14ac:dyDescent="0.2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3:17" x14ac:dyDescent="0.2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3:17" x14ac:dyDescent="0.2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3:17" x14ac:dyDescent="0.2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3:17" x14ac:dyDescent="0.2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3:17" x14ac:dyDescent="0.2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3:17" x14ac:dyDescent="0.2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3:17" x14ac:dyDescent="0.2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3:17" x14ac:dyDescent="0.2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3:17" x14ac:dyDescent="0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3:17" x14ac:dyDescent="0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3:17" x14ac:dyDescent="0.2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3:17" x14ac:dyDescent="0.2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3:17" x14ac:dyDescent="0.2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3:17" x14ac:dyDescent="0.2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3:17" x14ac:dyDescent="0.2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3:17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3:17" x14ac:dyDescent="0.2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3:17" x14ac:dyDescent="0.2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3:17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3:17" x14ac:dyDescent="0.2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3:17" x14ac:dyDescent="0.2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3:17" x14ac:dyDescent="0.2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3:17" x14ac:dyDescent="0.2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3:17" x14ac:dyDescent="0.2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3:17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3:17" x14ac:dyDescent="0.2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3:17" x14ac:dyDescent="0.2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3:17" x14ac:dyDescent="0.2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</sheetData>
  <mergeCells count="31">
    <mergeCell ref="P11:Q11"/>
    <mergeCell ref="P13:Q13"/>
    <mergeCell ref="P15:Q15"/>
    <mergeCell ref="C12:D12"/>
    <mergeCell ref="C14:D14"/>
    <mergeCell ref="C16:D16"/>
    <mergeCell ref="P12:Q12"/>
    <mergeCell ref="P14:Q14"/>
    <mergeCell ref="C3:O5"/>
    <mergeCell ref="L8:M8"/>
    <mergeCell ref="C7:Q7"/>
    <mergeCell ref="P8:Q8"/>
    <mergeCell ref="P10:Q10"/>
    <mergeCell ref="C8:D8"/>
    <mergeCell ref="C10:D10"/>
    <mergeCell ref="F8:G8"/>
    <mergeCell ref="J8:K8"/>
    <mergeCell ref="N8:O8"/>
    <mergeCell ref="H8:I8"/>
    <mergeCell ref="C29:Q29"/>
    <mergeCell ref="C27:Q27"/>
    <mergeCell ref="C24:D24"/>
    <mergeCell ref="P24:Q24"/>
    <mergeCell ref="P16:Q16"/>
    <mergeCell ref="C22:D22"/>
    <mergeCell ref="P22:Q22"/>
    <mergeCell ref="C20:D20"/>
    <mergeCell ref="C18:D18"/>
    <mergeCell ref="P20:Q20"/>
    <mergeCell ref="P17:Q17"/>
    <mergeCell ref="P18:Q18"/>
  </mergeCells>
  <pageMargins left="0.7" right="0.7" top="0.75" bottom="0.75" header="0.3" footer="0.3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F943-5FAF-4E8F-9579-40F41348EAD0}">
  <sheetPr>
    <pageSetUpPr fitToPage="1"/>
  </sheetPr>
  <dimension ref="B1:H24"/>
  <sheetViews>
    <sheetView zoomScale="160" zoomScaleNormal="160" workbookViewId="0">
      <selection activeCell="D26" sqref="D26:G37"/>
    </sheetView>
  </sheetViews>
  <sheetFormatPr defaultColWidth="9.28515625" defaultRowHeight="15" x14ac:dyDescent="0.25"/>
  <cols>
    <col min="1" max="1" width="2.7109375" style="140" customWidth="1"/>
    <col min="2" max="2" width="1.7109375" style="140" customWidth="1"/>
    <col min="3" max="3" width="78.140625" style="140" bestFit="1" customWidth="1"/>
    <col min="4" max="7" width="18" style="140" customWidth="1"/>
    <col min="8" max="8" width="1.7109375" style="140" customWidth="1"/>
    <col min="9" max="9" width="16.140625" style="140" customWidth="1"/>
    <col min="10" max="16384" width="9.28515625" style="140"/>
  </cols>
  <sheetData>
    <row r="1" spans="2:8" s="112" customFormat="1" ht="15" customHeight="1" x14ac:dyDescent="0.2">
      <c r="C1" s="113"/>
      <c r="D1" s="114"/>
      <c r="E1" s="114"/>
      <c r="F1" s="114"/>
      <c r="G1" s="114"/>
      <c r="H1" s="114"/>
    </row>
    <row r="2" spans="2:8" s="112" customFormat="1" ht="9" customHeight="1" thickBot="1" x14ac:dyDescent="0.25">
      <c r="B2" s="115"/>
      <c r="C2" s="116"/>
      <c r="D2" s="117"/>
      <c r="E2" s="117"/>
      <c r="F2" s="117"/>
      <c r="G2" s="117"/>
      <c r="H2" s="118"/>
    </row>
    <row r="3" spans="2:8" s="112" customFormat="1" ht="15" customHeight="1" x14ac:dyDescent="0.2">
      <c r="B3" s="119"/>
      <c r="C3" s="280" t="s">
        <v>55</v>
      </c>
      <c r="D3" s="281"/>
      <c r="E3" s="282"/>
      <c r="F3" s="120" t="s">
        <v>1</v>
      </c>
      <c r="G3" s="121" t="s">
        <v>2</v>
      </c>
      <c r="H3" s="122"/>
    </row>
    <row r="4" spans="2:8" s="112" customFormat="1" ht="15" customHeight="1" x14ac:dyDescent="0.2">
      <c r="B4" s="119"/>
      <c r="C4" s="283"/>
      <c r="D4" s="284"/>
      <c r="E4" s="285"/>
      <c r="F4" s="123" t="s">
        <v>3</v>
      </c>
      <c r="G4" s="124" t="s">
        <v>4</v>
      </c>
      <c r="H4" s="122"/>
    </row>
    <row r="5" spans="2:8" s="112" customFormat="1" ht="15" customHeight="1" thickBot="1" x14ac:dyDescent="0.25">
      <c r="B5" s="119"/>
      <c r="C5" s="286"/>
      <c r="D5" s="287"/>
      <c r="E5" s="288"/>
      <c r="F5" s="125" t="s">
        <v>5</v>
      </c>
      <c r="G5" s="126">
        <v>2024</v>
      </c>
      <c r="H5" s="122"/>
    </row>
    <row r="6" spans="2:8" s="112" customFormat="1" ht="15" customHeight="1" x14ac:dyDescent="0.2">
      <c r="B6" s="119"/>
      <c r="C6" s="113"/>
      <c r="D6" s="114"/>
      <c r="E6" s="114"/>
      <c r="F6" s="114"/>
      <c r="G6" s="114"/>
      <c r="H6" s="127"/>
    </row>
    <row r="7" spans="2:8" s="130" customFormat="1" ht="15" customHeight="1" x14ac:dyDescent="0.25">
      <c r="B7" s="128"/>
      <c r="C7" s="129" t="s">
        <v>56</v>
      </c>
      <c r="D7" s="114"/>
      <c r="E7" s="114"/>
      <c r="F7" s="114"/>
      <c r="G7" s="114"/>
      <c r="H7" s="127"/>
    </row>
    <row r="8" spans="2:8" s="130" customFormat="1" ht="15" customHeight="1" x14ac:dyDescent="0.25">
      <c r="B8" s="128"/>
      <c r="C8" s="131" t="s">
        <v>57</v>
      </c>
      <c r="D8" s="132"/>
      <c r="E8" s="132"/>
      <c r="F8" s="132"/>
      <c r="G8" s="132"/>
      <c r="H8" s="127"/>
    </row>
    <row r="9" spans="2:8" s="130" customFormat="1" ht="15" customHeight="1" x14ac:dyDescent="0.25">
      <c r="B9" s="128"/>
      <c r="C9" s="113"/>
      <c r="D9" s="114"/>
      <c r="E9" s="114"/>
      <c r="F9" s="114"/>
      <c r="G9" s="114"/>
      <c r="H9" s="127"/>
    </row>
    <row r="10" spans="2:8" s="135" customFormat="1" ht="18.75" x14ac:dyDescent="0.2">
      <c r="B10" s="133"/>
      <c r="C10" s="149"/>
      <c r="D10" s="289" t="s">
        <v>58</v>
      </c>
      <c r="E10" s="290"/>
      <c r="F10" s="291" t="s">
        <v>59</v>
      </c>
      <c r="G10" s="290"/>
      <c r="H10" s="134"/>
    </row>
    <row r="11" spans="2:8" x14ac:dyDescent="0.25">
      <c r="B11" s="136"/>
      <c r="C11" s="150" t="s">
        <v>60</v>
      </c>
      <c r="D11" s="151" t="s">
        <v>61</v>
      </c>
      <c r="E11" s="151" t="s">
        <v>62</v>
      </c>
      <c r="F11" s="151" t="s">
        <v>61</v>
      </c>
      <c r="G11" s="151" t="s">
        <v>62</v>
      </c>
      <c r="H11" s="139"/>
    </row>
    <row r="12" spans="2:8" x14ac:dyDescent="0.25">
      <c r="B12" s="136"/>
      <c r="C12" s="137" t="s">
        <v>63</v>
      </c>
      <c r="D12" s="138">
        <v>330798</v>
      </c>
      <c r="E12" s="138">
        <v>195589.5</v>
      </c>
      <c r="F12" s="138">
        <v>342616.5</v>
      </c>
      <c r="G12" s="138">
        <v>228657.5</v>
      </c>
      <c r="H12" s="139"/>
    </row>
    <row r="13" spans="2:8" x14ac:dyDescent="0.25">
      <c r="B13" s="136"/>
      <c r="C13" s="141" t="s">
        <v>64</v>
      </c>
      <c r="D13" s="138">
        <v>51498.5</v>
      </c>
      <c r="E13" s="138">
        <v>21590</v>
      </c>
      <c r="F13" s="138">
        <v>46963</v>
      </c>
      <c r="G13" s="138">
        <v>22150</v>
      </c>
      <c r="H13" s="139"/>
    </row>
    <row r="14" spans="2:8" x14ac:dyDescent="0.25">
      <c r="B14" s="136"/>
      <c r="C14" s="142" t="s">
        <v>65</v>
      </c>
      <c r="D14" s="138">
        <v>7941.5</v>
      </c>
      <c r="E14" s="138">
        <v>2639.5</v>
      </c>
      <c r="F14" s="138">
        <v>5561</v>
      </c>
      <c r="G14" s="138">
        <v>2588.5</v>
      </c>
      <c r="H14" s="139"/>
    </row>
    <row r="15" spans="2:8" x14ac:dyDescent="0.25">
      <c r="B15" s="136"/>
      <c r="C15" s="142" t="s">
        <v>66</v>
      </c>
      <c r="D15" s="138">
        <v>3622.5</v>
      </c>
      <c r="E15" s="138">
        <v>7595</v>
      </c>
      <c r="F15" s="138">
        <v>3607</v>
      </c>
      <c r="G15" s="138">
        <v>7850</v>
      </c>
      <c r="H15" s="139"/>
    </row>
    <row r="16" spans="2:8" x14ac:dyDescent="0.25">
      <c r="B16" s="136"/>
      <c r="C16" s="142" t="s">
        <v>67</v>
      </c>
      <c r="D16" s="138">
        <v>5403.5</v>
      </c>
      <c r="E16" s="138">
        <v>1182.5</v>
      </c>
      <c r="F16" s="138">
        <v>5787.5</v>
      </c>
      <c r="G16" s="138">
        <v>667</v>
      </c>
      <c r="H16" s="139"/>
    </row>
    <row r="17" spans="2:8" x14ac:dyDescent="0.25">
      <c r="B17" s="136"/>
      <c r="C17" s="142" t="s">
        <v>68</v>
      </c>
      <c r="D17" s="138">
        <v>7854.5</v>
      </c>
      <c r="E17" s="138">
        <v>401.5</v>
      </c>
      <c r="F17" s="138">
        <v>7053</v>
      </c>
      <c r="G17" s="138">
        <v>473.5</v>
      </c>
      <c r="H17" s="139"/>
    </row>
    <row r="18" spans="2:8" x14ac:dyDescent="0.25">
      <c r="B18" s="136"/>
      <c r="C18" s="142" t="s">
        <v>69</v>
      </c>
      <c r="D18" s="138">
        <v>0</v>
      </c>
      <c r="E18" s="138">
        <v>0</v>
      </c>
      <c r="F18" s="138">
        <v>0</v>
      </c>
      <c r="G18" s="138">
        <v>0</v>
      </c>
      <c r="H18" s="139"/>
    </row>
    <row r="19" spans="2:8" x14ac:dyDescent="0.25">
      <c r="B19" s="136"/>
      <c r="C19" s="142" t="s">
        <v>70</v>
      </c>
      <c r="D19" s="138">
        <v>749.5</v>
      </c>
      <c r="E19" s="138">
        <v>0</v>
      </c>
      <c r="F19" s="138">
        <v>1139.5</v>
      </c>
      <c r="G19" s="138">
        <v>0</v>
      </c>
      <c r="H19" s="139"/>
    </row>
    <row r="20" spans="2:8" x14ac:dyDescent="0.25">
      <c r="B20" s="136"/>
      <c r="C20" s="142" t="s">
        <v>71</v>
      </c>
      <c r="D20" s="138">
        <v>32518</v>
      </c>
      <c r="E20" s="138">
        <v>3605.5</v>
      </c>
      <c r="F20" s="138">
        <v>19481.5</v>
      </c>
      <c r="G20" s="138">
        <v>141</v>
      </c>
      <c r="H20" s="139"/>
    </row>
    <row r="21" spans="2:8" x14ac:dyDescent="0.25">
      <c r="B21" s="136"/>
      <c r="C21" s="142" t="s">
        <v>72</v>
      </c>
      <c r="D21" s="138">
        <v>75</v>
      </c>
      <c r="E21" s="138">
        <v>28.5</v>
      </c>
      <c r="F21" s="138">
        <v>0</v>
      </c>
      <c r="G21" s="138">
        <v>0</v>
      </c>
      <c r="H21" s="139"/>
    </row>
    <row r="22" spans="2:8" x14ac:dyDescent="0.25">
      <c r="B22" s="136"/>
      <c r="C22" s="143" t="s">
        <v>40</v>
      </c>
      <c r="D22" s="144">
        <f>SUM(D12:D21)</f>
        <v>440461</v>
      </c>
      <c r="E22" s="145">
        <f>SUM(E12:E21)</f>
        <v>232632</v>
      </c>
      <c r="F22" s="144">
        <f>SUM(F12:F21)</f>
        <v>432209</v>
      </c>
      <c r="G22" s="145">
        <f>SUM(G12:G21)</f>
        <v>262527.5</v>
      </c>
      <c r="H22" s="139"/>
    </row>
    <row r="23" spans="2:8" x14ac:dyDescent="0.25">
      <c r="B23" s="136"/>
      <c r="H23" s="139"/>
    </row>
    <row r="24" spans="2:8" ht="9" customHeight="1" x14ac:dyDescent="0.25">
      <c r="B24" s="146"/>
      <c r="C24" s="147"/>
      <c r="D24" s="147"/>
      <c r="E24" s="147"/>
      <c r="F24" s="147"/>
      <c r="G24" s="147"/>
      <c r="H24" s="148"/>
    </row>
  </sheetData>
  <mergeCells count="3">
    <mergeCell ref="C3:E5"/>
    <mergeCell ref="D10:E10"/>
    <mergeCell ref="F10:G10"/>
  </mergeCells>
  <pageMargins left="0.7" right="0.7" top="0.75" bottom="0.75" header="0.3" footer="0.3"/>
  <pageSetup paperSize="9" scale="5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b22806db-1ff5-49ce-a000-eec7248e72e8</TitusGUID>
  <TitusMetadata xmlns="">eyJucyI6Imh0dHA6XC9cL3d3dy50aXR1cy5jb21cL25zXC9BT04iLCJwcm9wcyI6W3sibiI6IkFvbkNsYXNzaWZpY2F0aW9uIiwidmFscyI6W3sidmFsdWUiOiJBRENfY2xhc3NfMjAwIn1dfSx7Im4iOiJBb25SZXN0cmljdGVkIiwidmFscyI6W119LHsibiI6IkFvblZpc3VhbE1hcmtpbmdzIiwidmFscyI6W119XX0=</TitusMetadata>
</titus>
</file>

<file path=customXml/itemProps1.xml><?xml version="1.0" encoding="utf-8"?>
<ds:datastoreItem xmlns:ds="http://schemas.openxmlformats.org/officeDocument/2006/customXml" ds:itemID="{65F720AA-B6A7-4C47-8048-D37F05C5EEF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Company X - Premiums</vt:lpstr>
      <vt:lpstr>Historical Events</vt:lpstr>
      <vt:lpstr>Motor Hull Vehicle Count</vt:lpstr>
      <vt:lpstr>'Company X - Premiums'!Print_Area</vt:lpstr>
      <vt:lpstr>'Motor Hull Vehicle Count'!Print_Area</vt:lpstr>
    </vt:vector>
  </TitlesOfParts>
  <Manager/>
  <Company>Aon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Elzinga</dc:creator>
  <cp:keywords/>
  <dc:description/>
  <cp:lastModifiedBy>Jones, Gabriel</cp:lastModifiedBy>
  <cp:revision/>
  <dcterms:created xsi:type="dcterms:W3CDTF">2017-11-13T10:17:19Z</dcterms:created>
  <dcterms:modified xsi:type="dcterms:W3CDTF">2025-04-03T10:17:10Z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b22806db-1ff5-49ce-a000-eec7248e72e8</vt:lpwstr>
  </property>
  <property fmtid="{D5CDD505-2E9C-101B-9397-08002B2CF9AE}" pid="3" name="AonClassification">
    <vt:lpwstr>ADC_class_200</vt:lpwstr>
  </property>
</Properties>
</file>