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jones\source\repos\hackathon\submissions\turkey\"/>
    </mc:Choice>
  </mc:AlternateContent>
  <xr:revisionPtr revIDLastSave="0" documentId="13_ncr:1_{EACA484B-6580-430F-B901-269151658BFD}" xr6:coauthVersionLast="47" xr6:coauthVersionMax="47" xr10:uidLastSave="{00000000-0000-0000-0000-000000000000}"/>
  <bookViews>
    <workbookView xWindow="-120" yWindow="-120" windowWidth="26160" windowHeight="15405" firstSheet="2" activeTab="2" xr2:uid="{E4291CFC-4B01-4FDC-8472-7A7EE63BC42B}"/>
  </bookViews>
  <sheets>
    <sheet name="Aggregate projections" sheetId="1" r:id="rId1"/>
    <sheet name="Sheet2" sheetId="2" state="hidden" r:id="rId2"/>
    <sheet name="Aggregates by Cres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D41" i="1"/>
  <c r="C41" i="1"/>
  <c r="B42" i="1"/>
  <c r="B43" i="1"/>
  <c r="B44" i="1"/>
  <c r="B45" i="1"/>
  <c r="B46" i="1"/>
  <c r="B47" i="1"/>
  <c r="B48" i="1"/>
  <c r="B49" i="1"/>
  <c r="B50" i="1"/>
  <c r="B51" i="1"/>
  <c r="B52" i="1"/>
  <c r="B41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D24" i="1"/>
  <c r="C24" i="1"/>
  <c r="B25" i="1"/>
  <c r="B26" i="1"/>
  <c r="B27" i="1"/>
  <c r="B28" i="1"/>
  <c r="B29" i="1"/>
  <c r="B30" i="1"/>
  <c r="B31" i="1"/>
  <c r="B32" i="1"/>
  <c r="B33" i="1"/>
  <c r="B34" i="1"/>
  <c r="B35" i="1"/>
  <c r="B24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D7" i="1"/>
  <c r="C7" i="1"/>
  <c r="B8" i="1"/>
  <c r="B9" i="1"/>
  <c r="B10" i="1"/>
  <c r="B11" i="1"/>
  <c r="B12" i="1"/>
  <c r="B13" i="1"/>
  <c r="B14" i="1"/>
  <c r="B15" i="1"/>
  <c r="B16" i="1"/>
  <c r="B17" i="1"/>
  <c r="B18" i="1"/>
  <c r="B7" i="1"/>
  <c r="C52" i="2"/>
  <c r="C53" i="2"/>
  <c r="C54" i="2"/>
  <c r="C55" i="2"/>
  <c r="C56" i="2"/>
  <c r="C57" i="2"/>
  <c r="C58" i="2"/>
  <c r="C59" i="2"/>
  <c r="C60" i="2"/>
  <c r="C61" i="2"/>
  <c r="C62" i="2"/>
  <c r="C51" i="2"/>
  <c r="E51" i="2"/>
  <c r="C36" i="2"/>
  <c r="C37" i="2"/>
  <c r="C38" i="2"/>
  <c r="C39" i="2"/>
  <c r="C40" i="2"/>
  <c r="C41" i="2"/>
  <c r="C42" i="2"/>
  <c r="C43" i="2"/>
  <c r="C44" i="2"/>
  <c r="C45" i="2"/>
  <c r="C46" i="2"/>
  <c r="C35" i="2"/>
  <c r="C20" i="2"/>
  <c r="C21" i="2"/>
  <c r="C22" i="2"/>
  <c r="C23" i="2"/>
  <c r="C24" i="2"/>
  <c r="C25" i="2"/>
  <c r="C26" i="2"/>
  <c r="C27" i="2"/>
  <c r="C28" i="2"/>
  <c r="C29" i="2"/>
  <c r="C30" i="2"/>
  <c r="C19" i="2"/>
  <c r="E19" i="2"/>
  <c r="G52" i="2"/>
  <c r="G53" i="2"/>
  <c r="G54" i="2"/>
  <c r="G55" i="2"/>
  <c r="G56" i="2"/>
  <c r="G57" i="2"/>
  <c r="G58" i="2"/>
  <c r="G59" i="2"/>
  <c r="G60" i="2"/>
  <c r="G61" i="2"/>
  <c r="G62" i="2"/>
  <c r="G51" i="2"/>
  <c r="E52" i="2"/>
  <c r="E53" i="2"/>
  <c r="E54" i="2"/>
  <c r="E55" i="2"/>
  <c r="E56" i="2"/>
  <c r="E57" i="2"/>
  <c r="E58" i="2"/>
  <c r="E59" i="2"/>
  <c r="E60" i="2"/>
  <c r="E61" i="2"/>
  <c r="E62" i="2"/>
  <c r="G36" i="2"/>
  <c r="G37" i="2"/>
  <c r="G38" i="2"/>
  <c r="G39" i="2"/>
  <c r="G40" i="2"/>
  <c r="G41" i="2"/>
  <c r="G42" i="2"/>
  <c r="G43" i="2"/>
  <c r="G44" i="2"/>
  <c r="G45" i="2"/>
  <c r="G46" i="2"/>
  <c r="G35" i="2"/>
  <c r="E36" i="2"/>
  <c r="E37" i="2"/>
  <c r="E38" i="2"/>
  <c r="E39" i="2"/>
  <c r="E40" i="2"/>
  <c r="E41" i="2"/>
  <c r="E42" i="2"/>
  <c r="E43" i="2"/>
  <c r="E44" i="2"/>
  <c r="E45" i="2"/>
  <c r="E46" i="2"/>
  <c r="E35" i="2"/>
  <c r="G20" i="2"/>
  <c r="G21" i="2"/>
  <c r="G22" i="2"/>
  <c r="G23" i="2"/>
  <c r="G24" i="2"/>
  <c r="G25" i="2"/>
  <c r="G26" i="2"/>
  <c r="G27" i="2"/>
  <c r="G28" i="2"/>
  <c r="G29" i="2"/>
  <c r="G30" i="2"/>
  <c r="G19" i="2"/>
  <c r="E20" i="2"/>
  <c r="E21" i="2"/>
  <c r="E22" i="2"/>
  <c r="E23" i="2"/>
  <c r="E24" i="2"/>
  <c r="E25" i="2"/>
  <c r="E26" i="2"/>
  <c r="E27" i="2"/>
  <c r="E28" i="2"/>
  <c r="E29" i="2"/>
  <c r="E30" i="2"/>
  <c r="A56" i="1" l="1"/>
  <c r="A64" i="1" l="1"/>
</calcChain>
</file>

<file path=xl/sharedStrings.xml><?xml version="1.0" encoding="utf-8"?>
<sst xmlns="http://schemas.openxmlformats.org/spreadsheetml/2006/main" count="138" uniqueCount="27">
  <si>
    <t>Company ABC Aggregates and Projections</t>
  </si>
  <si>
    <t>Month</t>
  </si>
  <si>
    <t>Policy Count</t>
  </si>
  <si>
    <t>Sum Insured</t>
  </si>
  <si>
    <t>Premium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</si>
  <si>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</si>
  <si>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</si>
  <si>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</si>
  <si>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</si>
  <si>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</si>
  <si>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</si>
  <si>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</si>
  <si>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</si>
  <si>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</si>
  <si>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</si>
  <si>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</si>
  <si>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</si>
  <si>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Average Nationwide Aggregates during policy period </t>
  </si>
  <si>
    <t>Percentage of aggregates in Cresta Zone 1</t>
  </si>
  <si>
    <t xml:space="preserve">Average Cresta 1 Aggregates during policy period </t>
  </si>
  <si>
    <t>no of Policy</t>
  </si>
  <si>
    <t>Cumulative</t>
  </si>
  <si>
    <t>TSI</t>
  </si>
  <si>
    <t>Total</t>
  </si>
  <si>
    <t>Year End 2025 Company ABC Aggregates by Cresta</t>
  </si>
  <si>
    <t>as at  31.10.2025</t>
  </si>
  <si>
    <t>Cresta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</si>
</sst>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rial"/>
      <family val="2"/>
      <charset val="162"/>
    </font>
    <font>
      <sz val="10"/>
      <color rgb="FF002060"/>
      <name val="Arial"/>
      <family val="2"/>
      <charset val="162"/>
    </font>
    <font>
      <b/>
      <sz val="10"/>
      <color rgb="FF002060"/>
      <name val="Arial"/>
      <family val="2"/>
      <charset val="162"/>
    </font>
    <font>
      <sz val="8"/>
      <name val="Aptos Narrow"/>
      <family val="2"/>
      <scheme val="minor"/>
    </font>
    <font>
      <sz val="18"/>
      <color theme="1"/>
      <name val="Calibri"/>
      <family val="2"/>
    </font>
    <font>
      <sz val="11"/>
      <color theme="1"/>
      <name val="Calibri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 style="thin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thin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thin">
        <color theme="8" tint="-0.24994659260841701"/>
      </bottom>
      <diagonal/>
    </border>
    <border>
      <left style="hair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thin">
        <color theme="8" tint="-0.24994659260841701"/>
      </bottom>
      <diagonal/>
    </border>
    <border>
      <left style="hair">
        <color theme="8" tint="-0.24994659260841701"/>
      </left>
      <right style="thin">
        <color theme="8" tint="-0.24994659260841701"/>
      </right>
      <top style="hair">
        <color theme="8" tint="-0.24994659260841701"/>
      </top>
      <bottom style="thin">
        <color theme="8" tint="-0.24994659260841701"/>
      </bottom>
      <diagonal/>
    </border>
    <border>
      <left style="hair">
        <color theme="8" tint="-0.24994659260841701"/>
      </left>
      <right/>
      <top style="hair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/>
      <top style="hair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1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2" xfId="1" applyNumberFormat="1" applyFont="1" applyFill="1" applyBorder="1"/>
    <xf numFmtId="164" fontId="3" fillId="3" borderId="2" xfId="1" applyFont="1" applyFill="1" applyBorder="1" applyAlignment="1">
      <alignment horizontal="center" vertical="center"/>
    </xf>
    <xf numFmtId="165" fontId="3" fillId="3" borderId="3" xfId="1" applyNumberFormat="1" applyFont="1" applyFill="1" applyBorder="1"/>
    <xf numFmtId="0" fontId="4" fillId="3" borderId="4" xfId="0" applyFont="1" applyFill="1" applyBorder="1"/>
    <xf numFmtId="165" fontId="4" fillId="3" borderId="5" xfId="0" applyNumberFormat="1" applyFont="1" applyFill="1" applyBorder="1"/>
    <xf numFmtId="164" fontId="4" fillId="3" borderId="5" xfId="1" applyFont="1" applyFill="1" applyBorder="1" applyAlignment="1">
      <alignment horizontal="center" vertical="center"/>
    </xf>
    <xf numFmtId="165" fontId="4" fillId="3" borderId="6" xfId="0" applyNumberFormat="1" applyFont="1" applyFill="1" applyBorder="1"/>
    <xf numFmtId="165" fontId="3" fillId="3" borderId="7" xfId="1" applyNumberFormat="1" applyFont="1" applyFill="1" applyBorder="1"/>
    <xf numFmtId="165" fontId="4" fillId="3" borderId="8" xfId="0" applyNumberFormat="1" applyFont="1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4" borderId="9" xfId="0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/>
    <xf numFmtId="0" fontId="7" fillId="4" borderId="10" xfId="0" applyFont="1" applyFill="1" applyBorder="1" applyAlignment="1">
      <alignment horizontal="center"/>
    </xf>
    <xf numFmtId="3" fontId="7" fillId="4" borderId="10" xfId="0" applyNumberFormat="1" applyFont="1" applyFill="1" applyBorder="1" applyAlignment="1">
      <alignment horizontal="center"/>
    </xf>
    <xf numFmtId="166" fontId="7" fillId="0" borderId="0" xfId="2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4" borderId="9" xfId="0" applyFont="1" applyFill="1" applyBorder="1" applyAlignment="1">
      <alignment horizontal="center"/>
    </xf>
    <xf numFmtId="3" fontId="9" fillId="0" borderId="0" xfId="0" applyNumberFormat="1" applyFont="1" applyAlignment="1">
      <alignment horizontal="center"/>
    </xf>
    <xf numFmtId="0" fontId="9" fillId="3" borderId="0" xfId="0" applyFont="1" applyFill="1" applyAlignment="1">
      <alignment horizontal="center"/>
    </xf>
    <xf numFmtId="10" fontId="9" fillId="0" borderId="0" xfId="0" applyNumberFormat="1" applyFont="1" applyAlignment="1">
      <alignment horizontal="center"/>
    </xf>
    <xf numFmtId="10" fontId="9" fillId="0" borderId="0" xfId="2" applyNumberFormat="1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6D2EC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A7D7-CF50-4913-B5AB-A49A4EFD5198}">
  <dimension ref="A1:E64"/>
  <sheetViews>
    <sheetView topLeftCell="A33" workbookViewId="0">
      <selection activeCell="A2" sqref="A2"/>
    </sheetView>
  </sheetViews>
  <sheetFormatPr defaultColWidth="25.5703125" defaultRowHeight="14.25" x14ac:dyDescent="0.2"/>
  <cols>
    <col min="1" max="4" width="25.5703125" style="23"/>
    <col min="5" max="5" width="2.5703125" style="23" customWidth="1"/>
    <col min="6" max="16384" width="25.5703125" style="23"/>
  </cols>
  <sheetData>
    <row r="1" spans="1:4" ht="23.25" x14ac:dyDescent="0.35">
      <c r="A1" s="22" t="s">
        <v>0</v>
      </c>
    </row>
    <row r="3" spans="1:4" ht="18" x14ac:dyDescent="0.25">
      <c r="A3" s="24">
        <v>2023</v>
      </c>
    </row>
    <row r="5" spans="1:4" x14ac:dyDescent="0.2">
      <c r="A5" s="25" t="s">
        <v>1</v>
      </c>
      <c r="B5" s="25" t="s">
        <v>2</v>
      </c>
      <c r="C5" s="25" t="s">
        <v>3</v>
      </c>
      <c r="D5" s="25" t="s">
        <v>4</v>
      </c>
    </row>
    <row r="7" spans="1:4" x14ac:dyDescent="0.2">
      <c r="A7" s="23" t="s">
        <v>5</v>
      </c>
      <c r="B7" s="26">
        <f>Sheet2!C19</f>
        <v>10960431</v>
      </c>
      <c r="C7" s="26">
        <f>Sheet2!E19</f>
        <v>1951431037924</v>
      </c>
      <c r="D7" s="26">
        <f>Sheet2!G19</f>
        <v>2579735598.9499998</v>
      </c>
    </row>
    <row r="8" spans="1:4" x14ac:dyDescent="0.2">
      <c r="A8" s="23" t="s">
        <v>6</v>
      </c>
      <c r="B8" s="26">
        <f>Sheet2!C20</f>
        <v>11395819</v>
      </c>
      <c r="C8" s="26">
        <f>Sheet2!E20</f>
        <v>2192074722506</v>
      </c>
      <c r="D8" s="26">
        <f>Sheet2!G20</f>
        <v>2900815754.0799999</v>
      </c>
    </row>
    <row r="9" spans="1:4" x14ac:dyDescent="0.2">
      <c r="A9" s="23" t="s">
        <v>7</v>
      </c>
      <c r="B9" s="26">
        <f>Sheet2!C21</f>
        <v>11686017</v>
      </c>
      <c r="C9" s="26">
        <f>Sheet2!E21</f>
        <v>2411578769592</v>
      </c>
      <c r="D9" s="26">
        <f>Sheet2!G21</f>
        <v>3195805970.3299999</v>
      </c>
    </row>
    <row r="10" spans="1:4" x14ac:dyDescent="0.2">
      <c r="A10" s="23" t="s">
        <v>8</v>
      </c>
      <c r="B10" s="26">
        <f>Sheet2!C22</f>
        <v>11732183</v>
      </c>
      <c r="C10" s="26">
        <f>Sheet2!E22</f>
        <v>2535390168880</v>
      </c>
      <c r="D10" s="26">
        <f>Sheet2!G22</f>
        <v>3363019440.6700001</v>
      </c>
    </row>
    <row r="11" spans="1:4" x14ac:dyDescent="0.2">
      <c r="A11" s="23" t="s">
        <v>9</v>
      </c>
      <c r="B11" s="26">
        <f>Sheet2!C23</f>
        <v>11848534.85</v>
      </c>
      <c r="C11" s="26">
        <f>Sheet2!E23</f>
        <v>2681316590808</v>
      </c>
      <c r="D11" s="26">
        <f>Sheet2!G23</f>
        <v>3560657191.8499999</v>
      </c>
    </row>
    <row r="12" spans="1:4" x14ac:dyDescent="0.2">
      <c r="A12" s="23" t="s">
        <v>10</v>
      </c>
      <c r="B12" s="26">
        <f>Sheet2!C24</f>
        <v>11916571.91</v>
      </c>
      <c r="C12" s="26">
        <f>Sheet2!E24</f>
        <v>2840476448506</v>
      </c>
      <c r="D12" s="26">
        <f>Sheet2!G24</f>
        <v>3762420715.4299998</v>
      </c>
    </row>
    <row r="13" spans="1:4" x14ac:dyDescent="0.2">
      <c r="A13" s="23" t="s">
        <v>11</v>
      </c>
      <c r="B13" s="26">
        <f>Sheet2!C25</f>
        <v>11975815.220000001</v>
      </c>
      <c r="C13" s="26">
        <f>Sheet2!E25</f>
        <v>2978061451412</v>
      </c>
      <c r="D13" s="26">
        <f>Sheet2!G25</f>
        <v>3936106855.1799998</v>
      </c>
    </row>
    <row r="14" spans="1:4" x14ac:dyDescent="0.2">
      <c r="A14" s="23" t="s">
        <v>12</v>
      </c>
      <c r="B14" s="26">
        <f>Sheet2!C26</f>
        <v>12027108.07</v>
      </c>
      <c r="C14" s="26">
        <f>Sheet2!E26</f>
        <v>3142163470904</v>
      </c>
      <c r="D14" s="26">
        <f>Sheet2!G26</f>
        <v>4144168348.1999998</v>
      </c>
    </row>
    <row r="15" spans="1:4" x14ac:dyDescent="0.2">
      <c r="A15" s="23" t="s">
        <v>13</v>
      </c>
      <c r="B15" s="26">
        <f>Sheet2!C27</f>
        <v>12105772.470000001</v>
      </c>
      <c r="C15" s="26">
        <f>Sheet2!E27</f>
        <v>3308623553878</v>
      </c>
      <c r="D15" s="26">
        <f>Sheet2!G27</f>
        <v>4354277846.1199999</v>
      </c>
    </row>
    <row r="16" spans="1:4" x14ac:dyDescent="0.2">
      <c r="A16" s="23" t="s">
        <v>14</v>
      </c>
      <c r="B16" s="26">
        <f>Sheet2!C28</f>
        <v>12180357.510000002</v>
      </c>
      <c r="C16" s="26">
        <f>Sheet2!E28</f>
        <v>3465120073220</v>
      </c>
      <c r="D16" s="26">
        <f>Sheet2!G28</f>
        <v>4547880453.1599998</v>
      </c>
    </row>
    <row r="17" spans="1:5" x14ac:dyDescent="0.2">
      <c r="A17" s="23" t="s">
        <v>15</v>
      </c>
      <c r="B17" s="26">
        <f>Sheet2!C29</f>
        <v>12264029.750000002</v>
      </c>
      <c r="C17" s="26">
        <f>Sheet2!E29</f>
        <v>3617306697222</v>
      </c>
      <c r="D17" s="26">
        <f>Sheet2!G29</f>
        <v>4730273706.1900005</v>
      </c>
    </row>
    <row r="18" spans="1:5" x14ac:dyDescent="0.2">
      <c r="A18" s="23" t="s">
        <v>16</v>
      </c>
      <c r="B18" s="26">
        <f>Sheet2!C30</f>
        <v>12349682.550000003</v>
      </c>
      <c r="C18" s="26">
        <f>Sheet2!E30</f>
        <v>3630806669700</v>
      </c>
      <c r="D18" s="26">
        <f>Sheet2!G30</f>
        <v>4754627781.75</v>
      </c>
    </row>
    <row r="20" spans="1:5" ht="18" x14ac:dyDescent="0.25">
      <c r="A20" s="24">
        <v>2024</v>
      </c>
    </row>
    <row r="22" spans="1:5" x14ac:dyDescent="0.2">
      <c r="A22" s="25" t="s">
        <v>1</v>
      </c>
      <c r="B22" s="25" t="s">
        <v>2</v>
      </c>
      <c r="C22" s="25" t="s">
        <v>3</v>
      </c>
      <c r="D22" s="25" t="s">
        <v>4</v>
      </c>
    </row>
    <row r="23" spans="1:5" x14ac:dyDescent="0.2">
      <c r="E23" s="27"/>
    </row>
    <row r="24" spans="1:5" x14ac:dyDescent="0.2">
      <c r="A24" s="23" t="s">
        <v>5</v>
      </c>
      <c r="B24" s="26">
        <f>Sheet2!C35</f>
        <v>12351623.550000003</v>
      </c>
      <c r="C24" s="26">
        <f>Sheet2!E35</f>
        <v>4083977391196</v>
      </c>
      <c r="D24" s="26">
        <f>Sheet2!G35</f>
        <v>5415908998.5100002</v>
      </c>
    </row>
    <row r="25" spans="1:5" x14ac:dyDescent="0.2">
      <c r="A25" s="23" t="s">
        <v>6</v>
      </c>
      <c r="B25" s="26">
        <f>Sheet2!C36</f>
        <v>12172511.550000003</v>
      </c>
      <c r="C25" s="26">
        <f>Sheet2!E36</f>
        <v>4469042722917.8545</v>
      </c>
      <c r="D25" s="26">
        <f>Sheet2!G36</f>
        <v>6050953178.6199999</v>
      </c>
    </row>
    <row r="26" spans="1:5" x14ac:dyDescent="0.2">
      <c r="A26" s="23" t="s">
        <v>7</v>
      </c>
      <c r="B26" s="26">
        <f>Sheet2!C37</f>
        <v>11996221.550000003</v>
      </c>
      <c r="C26" s="26">
        <f>Sheet2!E37</f>
        <v>4902463347315.6738</v>
      </c>
      <c r="D26" s="26">
        <f>Sheet2!G37</f>
        <v>6698366445.54</v>
      </c>
    </row>
    <row r="27" spans="1:5" x14ac:dyDescent="0.2">
      <c r="A27" s="23" t="s">
        <v>8</v>
      </c>
      <c r="B27" s="26">
        <f>Sheet2!C38</f>
        <v>11944608.550000003</v>
      </c>
      <c r="C27" s="26">
        <f>Sheet2!E38</f>
        <v>5281830562882.0996</v>
      </c>
      <c r="D27" s="26">
        <f>Sheet2!G38</f>
        <v>7215634503.7200003</v>
      </c>
    </row>
    <row r="28" spans="1:5" x14ac:dyDescent="0.2">
      <c r="A28" s="23" t="s">
        <v>9</v>
      </c>
      <c r="B28" s="26">
        <f>Sheet2!C39</f>
        <v>11914925.700000003</v>
      </c>
      <c r="C28" s="26">
        <f>Sheet2!E39</f>
        <v>5723905996707.791</v>
      </c>
      <c r="D28" s="26">
        <f>Sheet2!G39</f>
        <v>7829645762.9900007</v>
      </c>
    </row>
    <row r="29" spans="1:5" x14ac:dyDescent="0.2">
      <c r="A29" s="23" t="s">
        <v>10</v>
      </c>
      <c r="B29" s="26">
        <f>Sheet2!C40</f>
        <v>11700932.640000002</v>
      </c>
      <c r="C29" s="26">
        <f>Sheet2!E40</f>
        <v>6161127815925.4717</v>
      </c>
      <c r="D29" s="26">
        <f>Sheet2!G40</f>
        <v>8375539672.4100018</v>
      </c>
    </row>
    <row r="30" spans="1:5" x14ac:dyDescent="0.2">
      <c r="A30" s="23" t="s">
        <v>11</v>
      </c>
      <c r="B30" s="26">
        <f>Sheet2!C41</f>
        <v>11725102.330000002</v>
      </c>
      <c r="C30" s="26">
        <f>Sheet2!E41</f>
        <v>6707668364604.1699</v>
      </c>
      <c r="D30" s="26">
        <f>Sheet2!G41</f>
        <v>9112913781.5281105</v>
      </c>
    </row>
    <row r="31" spans="1:5" x14ac:dyDescent="0.2">
      <c r="A31" s="23" t="s">
        <v>12</v>
      </c>
      <c r="B31" s="26">
        <f>Sheet2!C42</f>
        <v>11686856.480000002</v>
      </c>
      <c r="C31" s="26">
        <f>Sheet2!E42</f>
        <v>7304241182249.416</v>
      </c>
      <c r="D31" s="26">
        <f>Sheet2!G42</f>
        <v>9928484407.3453217</v>
      </c>
    </row>
    <row r="32" spans="1:5" x14ac:dyDescent="0.2">
      <c r="A32" s="23" t="s">
        <v>13</v>
      </c>
      <c r="B32" s="26">
        <f>Sheet2!C43</f>
        <v>11596519.199000001</v>
      </c>
      <c r="C32" s="26">
        <f>Sheet2!E43</f>
        <v>7963401565958.2656</v>
      </c>
      <c r="D32" s="26">
        <f>Sheet2!G43</f>
        <v>10701673982.675545</v>
      </c>
    </row>
    <row r="33" spans="1:4" x14ac:dyDescent="0.2">
      <c r="A33" s="23" t="s">
        <v>14</v>
      </c>
      <c r="B33" s="26">
        <f>Sheet2!C44</f>
        <v>11520487.659</v>
      </c>
      <c r="C33" s="26">
        <f>Sheet2!E44</f>
        <v>8651754566158.3066</v>
      </c>
      <c r="D33" s="26">
        <f>Sheet2!G44</f>
        <v>11473655496.770678</v>
      </c>
    </row>
    <row r="34" spans="1:4" x14ac:dyDescent="0.2">
      <c r="A34" s="23" t="s">
        <v>15</v>
      </c>
      <c r="B34" s="26">
        <f>Sheet2!C45</f>
        <v>11384182.778999999</v>
      </c>
      <c r="C34" s="26">
        <f>Sheet2!E45</f>
        <v>9354310214746.4199</v>
      </c>
      <c r="D34" s="26">
        <f>Sheet2!G45</f>
        <v>12305152157.781065</v>
      </c>
    </row>
    <row r="35" spans="1:4" x14ac:dyDescent="0.2">
      <c r="A35" s="23" t="s">
        <v>16</v>
      </c>
      <c r="B35" s="26">
        <f>Sheet2!C46</f>
        <v>11311221.228999998</v>
      </c>
      <c r="C35" s="26">
        <f>Sheet2!E46</f>
        <v>10090239052832.971</v>
      </c>
      <c r="D35" s="26">
        <f>Sheet2!G46</f>
        <v>13258920901.91634</v>
      </c>
    </row>
    <row r="37" spans="1:4" ht="18" x14ac:dyDescent="0.25">
      <c r="A37" s="24">
        <v>2025</v>
      </c>
    </row>
    <row r="39" spans="1:4" x14ac:dyDescent="0.2">
      <c r="A39" s="25" t="s">
        <v>1</v>
      </c>
      <c r="B39" s="25" t="s">
        <v>2</v>
      </c>
      <c r="C39" s="25" t="s">
        <v>3</v>
      </c>
      <c r="D39" s="25" t="s">
        <v>4</v>
      </c>
    </row>
    <row r="41" spans="1:4" x14ac:dyDescent="0.2">
      <c r="A41" s="23" t="s">
        <v>5</v>
      </c>
      <c r="B41" s="26">
        <f>Sheet2!C51</f>
        <v>11331004.953999998</v>
      </c>
      <c r="C41" s="26">
        <f>Sheet2!E51</f>
        <v>10292025909544.895</v>
      </c>
      <c r="D41" s="26">
        <f>Sheet2!G51</f>
        <v>13354411138.503553</v>
      </c>
    </row>
    <row r="42" spans="1:4" x14ac:dyDescent="0.2">
      <c r="A42" s="23" t="s">
        <v>6</v>
      </c>
      <c r="B42" s="26">
        <f>Sheet2!C52</f>
        <v>11357457.853999998</v>
      </c>
      <c r="C42" s="26">
        <f>Sheet2!E52</f>
        <v>10680329586666.551</v>
      </c>
      <c r="D42" s="26">
        <f>Sheet2!G52</f>
        <v>13681147468.37491</v>
      </c>
    </row>
    <row r="43" spans="1:4" x14ac:dyDescent="0.2">
      <c r="A43" s="23" t="s">
        <v>7</v>
      </c>
      <c r="B43" s="26">
        <f>Sheet2!C53</f>
        <v>11383907.228999998</v>
      </c>
      <c r="C43" s="26">
        <f>Sheet2!E53</f>
        <v>10973122817903.291</v>
      </c>
      <c r="D43" s="26">
        <f>Sheet2!G53</f>
        <v>14014473302.009117</v>
      </c>
    </row>
    <row r="44" spans="1:4" x14ac:dyDescent="0.2">
      <c r="A44" s="23" t="s">
        <v>8</v>
      </c>
      <c r="B44" s="26">
        <f>Sheet2!C54</f>
        <v>11403098.753999999</v>
      </c>
      <c r="C44" s="26">
        <f>Sheet2!E54</f>
        <v>11202736819290.262</v>
      </c>
      <c r="D44" s="26">
        <f>Sheet2!G54</f>
        <v>14251268166.341</v>
      </c>
    </row>
    <row r="45" spans="1:4" x14ac:dyDescent="0.2">
      <c r="A45" s="23" t="s">
        <v>9</v>
      </c>
      <c r="B45" s="26">
        <f>Sheet2!C55</f>
        <v>11424657.453999998</v>
      </c>
      <c r="C45" s="26">
        <f>Sheet2!E55</f>
        <v>11411351968048.438</v>
      </c>
      <c r="D45" s="26">
        <f>Sheet2!G55</f>
        <v>14509903064.971798</v>
      </c>
    </row>
    <row r="46" spans="1:4" x14ac:dyDescent="0.2">
      <c r="A46" s="23" t="s">
        <v>10</v>
      </c>
      <c r="B46" s="26">
        <f>Sheet2!C56</f>
        <v>11445307.503999997</v>
      </c>
      <c r="C46" s="26">
        <f>Sheet2!E56</f>
        <v>11586258132356.992</v>
      </c>
      <c r="D46" s="26">
        <f>Sheet2!G56</f>
        <v>14742494870.575272</v>
      </c>
    </row>
    <row r="47" spans="1:4" x14ac:dyDescent="0.2">
      <c r="A47" s="23" t="s">
        <v>11</v>
      </c>
      <c r="B47" s="26">
        <f>Sheet2!C57</f>
        <v>11468551.153999997</v>
      </c>
      <c r="C47" s="26">
        <f>Sheet2!E57</f>
        <v>11787478097310.145</v>
      </c>
      <c r="D47" s="26">
        <f>Sheet2!G57</f>
        <v>14999249543.059835</v>
      </c>
    </row>
    <row r="48" spans="1:4" x14ac:dyDescent="0.2">
      <c r="A48" s="23" t="s">
        <v>12</v>
      </c>
      <c r="B48" s="26">
        <f>Sheet2!C58</f>
        <v>11494523.753999997</v>
      </c>
      <c r="C48" s="26">
        <f>Sheet2!E58</f>
        <v>12061729516944.223</v>
      </c>
      <c r="D48" s="26">
        <f>Sheet2!G58</f>
        <v>15287086988.044874</v>
      </c>
    </row>
    <row r="49" spans="1:4" x14ac:dyDescent="0.2">
      <c r="A49" s="23" t="s">
        <v>13</v>
      </c>
      <c r="B49" s="26">
        <f>Sheet2!C59</f>
        <v>11518814.556974996</v>
      </c>
      <c r="C49" s="26">
        <f>Sheet2!E59</f>
        <v>12188066303990.219</v>
      </c>
      <c r="D49" s="26">
        <f>Sheet2!G59</f>
        <v>15541387817.751619</v>
      </c>
    </row>
    <row r="50" spans="1:4" x14ac:dyDescent="0.2">
      <c r="A50" s="23" t="s">
        <v>14</v>
      </c>
      <c r="B50" s="26">
        <f>Sheet2!C60</f>
        <v>11542086.219474997</v>
      </c>
      <c r="C50" s="26">
        <f>Sheet2!E60</f>
        <v>12323839078648.529</v>
      </c>
      <c r="D50" s="26">
        <f>Sheet2!G60</f>
        <v>15773681759.605167</v>
      </c>
    </row>
    <row r="51" spans="1:4" x14ac:dyDescent="0.2">
      <c r="A51" s="23" t="s">
        <v>15</v>
      </c>
      <c r="B51" s="26">
        <f>Sheet2!C61</f>
        <v>11566917.978474997</v>
      </c>
      <c r="C51" s="26">
        <f>Sheet2!E61</f>
        <v>12433930944008.037</v>
      </c>
      <c r="D51" s="26">
        <f>Sheet2!G61</f>
        <v>16009450793.716763</v>
      </c>
    </row>
    <row r="52" spans="1:4" x14ac:dyDescent="0.2">
      <c r="A52" s="23" t="s">
        <v>16</v>
      </c>
      <c r="B52" s="26">
        <f>Sheet2!C62</f>
        <v>11594001.759724997</v>
      </c>
      <c r="C52" s="26">
        <f>Sheet2!E62</f>
        <v>12596540461577.748</v>
      </c>
      <c r="D52" s="26">
        <f>Sheet2!G62</f>
        <v>16267327221.935371</v>
      </c>
    </row>
    <row r="54" spans="1:4" ht="18" x14ac:dyDescent="0.25">
      <c r="A54" s="24" t="s">
        <v>17</v>
      </c>
    </row>
    <row r="56" spans="1:4" x14ac:dyDescent="0.2">
      <c r="A56" s="26">
        <f>AVERAGE(C34:C35,C41:C50)</f>
        <v>11162623958190.244</v>
      </c>
    </row>
    <row r="58" spans="1:4" ht="18" x14ac:dyDescent="0.25">
      <c r="A58" s="24" t="s">
        <v>18</v>
      </c>
    </row>
    <row r="60" spans="1:4" x14ac:dyDescent="0.2">
      <c r="A60" s="28">
        <v>0.22420000000000001</v>
      </c>
    </row>
    <row r="62" spans="1:4" ht="18" x14ac:dyDescent="0.25">
      <c r="A62" s="24" t="s">
        <v>19</v>
      </c>
    </row>
    <row r="64" spans="1:4" x14ac:dyDescent="0.2">
      <c r="A64" s="26">
        <f>A56*A60</f>
        <v>2502660291426.2529</v>
      </c>
      <c r="B64" s="26"/>
      <c r="C64" s="29"/>
      <c r="D64" s="29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BFA2-4970-4DDD-8D32-5473A569B65D}">
  <dimension ref="A1:G63"/>
  <sheetViews>
    <sheetView workbookViewId="0">
      <selection activeCell="F69" sqref="F69"/>
    </sheetView>
  </sheetViews>
  <sheetFormatPr defaultColWidth="17.5703125" defaultRowHeight="15" x14ac:dyDescent="0.25"/>
  <cols>
    <col min="5" max="5" width="18.42578125" bestFit="1" customWidth="1"/>
  </cols>
  <sheetData>
    <row r="1" spans="1:7" x14ac:dyDescent="0.25">
      <c r="A1" s="1"/>
      <c r="B1" s="30">
        <v>2022</v>
      </c>
      <c r="C1" s="30"/>
      <c r="D1" s="30"/>
      <c r="E1" s="30"/>
      <c r="F1" s="30"/>
      <c r="G1" s="30"/>
    </row>
    <row r="2" spans="1:7" x14ac:dyDescent="0.25">
      <c r="A2" s="1"/>
      <c r="B2" s="2" t="s">
        <v>20</v>
      </c>
      <c r="C2" s="2" t="s">
        <v>21</v>
      </c>
      <c r="D2" s="2" t="s">
        <v>22</v>
      </c>
      <c r="E2" s="2" t="s">
        <v>21</v>
      </c>
      <c r="F2" s="3" t="s">
        <v>4</v>
      </c>
      <c r="G2" s="3" t="s">
        <v>21</v>
      </c>
    </row>
    <row r="3" spans="1:7" x14ac:dyDescent="0.25">
      <c r="A3" s="4" t="s">
        <v>5</v>
      </c>
      <c r="B3" s="5">
        <v>769756</v>
      </c>
      <c r="C3" s="5"/>
      <c r="D3" s="5">
        <v>118614381308</v>
      </c>
      <c r="E3" s="5"/>
      <c r="F3" s="6">
        <v>148528854.40000001</v>
      </c>
      <c r="G3" s="6"/>
    </row>
    <row r="4" spans="1:7" x14ac:dyDescent="0.25">
      <c r="A4" s="4" t="s">
        <v>6</v>
      </c>
      <c r="B4" s="5">
        <v>801840</v>
      </c>
      <c r="C4" s="5"/>
      <c r="D4" s="5">
        <v>123101347418</v>
      </c>
      <c r="E4" s="5"/>
      <c r="F4" s="6">
        <v>155252624.87</v>
      </c>
      <c r="G4" s="6"/>
    </row>
    <row r="5" spans="1:7" x14ac:dyDescent="0.25">
      <c r="A5" s="4" t="s">
        <v>7</v>
      </c>
      <c r="B5" s="5">
        <v>944067</v>
      </c>
      <c r="C5" s="5"/>
      <c r="D5" s="5">
        <v>143369862914</v>
      </c>
      <c r="E5" s="5"/>
      <c r="F5" s="6">
        <v>180201808.75</v>
      </c>
      <c r="G5" s="6"/>
    </row>
    <row r="6" spans="1:7" x14ac:dyDescent="0.25">
      <c r="A6" s="4" t="s">
        <v>8</v>
      </c>
      <c r="B6" s="5">
        <v>773108</v>
      </c>
      <c r="C6" s="5"/>
      <c r="D6" s="5">
        <v>117055156712</v>
      </c>
      <c r="E6" s="5"/>
      <c r="F6" s="6">
        <v>148207019.66</v>
      </c>
      <c r="G6" s="6"/>
    </row>
    <row r="7" spans="1:7" x14ac:dyDescent="0.25">
      <c r="A7" s="4" t="s">
        <v>9</v>
      </c>
      <c r="B7" s="5">
        <v>775679</v>
      </c>
      <c r="C7" s="5"/>
      <c r="D7" s="5">
        <v>116330647972</v>
      </c>
      <c r="E7" s="5"/>
      <c r="F7" s="6">
        <v>145794126.06999999</v>
      </c>
      <c r="G7" s="6"/>
    </row>
    <row r="8" spans="1:7" x14ac:dyDescent="0.25">
      <c r="A8" s="4" t="s">
        <v>10</v>
      </c>
      <c r="B8" s="5">
        <v>971958</v>
      </c>
      <c r="C8" s="5"/>
      <c r="D8" s="5">
        <v>146598689942</v>
      </c>
      <c r="E8" s="5"/>
      <c r="F8" s="6">
        <v>198634574.52000001</v>
      </c>
      <c r="G8" s="6"/>
    </row>
    <row r="9" spans="1:7" x14ac:dyDescent="0.25">
      <c r="A9" s="4" t="s">
        <v>11</v>
      </c>
      <c r="B9" s="5">
        <v>846333</v>
      </c>
      <c r="C9" s="5"/>
      <c r="D9" s="5">
        <v>128654432234</v>
      </c>
      <c r="E9" s="5"/>
      <c r="F9" s="6">
        <v>174960739.59999999</v>
      </c>
      <c r="G9" s="6"/>
    </row>
    <row r="10" spans="1:7" x14ac:dyDescent="0.25">
      <c r="A10" s="4" t="s">
        <v>12</v>
      </c>
      <c r="B10" s="5">
        <v>1025857</v>
      </c>
      <c r="C10" s="5"/>
      <c r="D10" s="5">
        <v>152580036408</v>
      </c>
      <c r="E10" s="5"/>
      <c r="F10" s="6">
        <v>206641199.22999999</v>
      </c>
      <c r="G10" s="6"/>
    </row>
    <row r="11" spans="1:7" x14ac:dyDescent="0.25">
      <c r="A11" s="4" t="s">
        <v>13</v>
      </c>
      <c r="B11" s="5">
        <v>983305</v>
      </c>
      <c r="C11" s="5"/>
      <c r="D11" s="5">
        <v>145758920626</v>
      </c>
      <c r="E11" s="5"/>
      <c r="F11" s="6">
        <v>198748721.08000001</v>
      </c>
      <c r="G11" s="6"/>
    </row>
    <row r="12" spans="1:7" x14ac:dyDescent="0.25">
      <c r="A12" s="4" t="s">
        <v>14</v>
      </c>
      <c r="B12" s="5">
        <v>932313</v>
      </c>
      <c r="C12" s="5"/>
      <c r="D12" s="5">
        <v>139531504418</v>
      </c>
      <c r="E12" s="5"/>
      <c r="F12" s="6">
        <v>194053138.36000001</v>
      </c>
      <c r="G12" s="6"/>
    </row>
    <row r="13" spans="1:7" x14ac:dyDescent="0.25">
      <c r="A13" s="4" t="s">
        <v>15</v>
      </c>
      <c r="B13" s="5">
        <v>1045903</v>
      </c>
      <c r="C13" s="5"/>
      <c r="D13" s="5">
        <v>179908496558</v>
      </c>
      <c r="E13" s="5"/>
      <c r="F13" s="6">
        <v>252493214.37</v>
      </c>
      <c r="G13" s="6"/>
    </row>
    <row r="14" spans="1:7" x14ac:dyDescent="0.25">
      <c r="A14" s="4" t="s">
        <v>16</v>
      </c>
      <c r="B14" s="5">
        <v>1070660</v>
      </c>
      <c r="C14" s="5"/>
      <c r="D14" s="5">
        <v>326455990722</v>
      </c>
      <c r="E14" s="5"/>
      <c r="F14" s="6">
        <v>420826352.44</v>
      </c>
      <c r="G14" s="6"/>
    </row>
    <row r="15" spans="1:7" x14ac:dyDescent="0.25">
      <c r="A15" s="8" t="s">
        <v>23</v>
      </c>
      <c r="B15" s="9">
        <v>10940779</v>
      </c>
      <c r="C15" s="9"/>
      <c r="D15" s="9">
        <v>1837959467232</v>
      </c>
      <c r="E15" s="9"/>
      <c r="F15" s="10">
        <v>2424342373.3499999</v>
      </c>
      <c r="G15" s="10"/>
    </row>
    <row r="17" spans="1:7" x14ac:dyDescent="0.25">
      <c r="A17" s="1"/>
      <c r="B17" s="30">
        <v>2023</v>
      </c>
      <c r="C17" s="30"/>
      <c r="D17" s="30"/>
      <c r="E17" s="30"/>
      <c r="F17" s="30"/>
      <c r="G17" s="30"/>
    </row>
    <row r="18" spans="1:7" x14ac:dyDescent="0.25">
      <c r="A18" s="1"/>
      <c r="B18" s="2" t="s">
        <v>20</v>
      </c>
      <c r="C18" s="2" t="s">
        <v>21</v>
      </c>
      <c r="D18" s="2" t="s">
        <v>22</v>
      </c>
      <c r="E18" s="2" t="s">
        <v>21</v>
      </c>
      <c r="F18" s="3" t="s">
        <v>4</v>
      </c>
      <c r="G18" s="3" t="s">
        <v>21</v>
      </c>
    </row>
    <row r="19" spans="1:7" x14ac:dyDescent="0.25">
      <c r="A19" s="4" t="s">
        <v>5</v>
      </c>
      <c r="B19" s="5">
        <v>789408</v>
      </c>
      <c r="C19" s="5">
        <f>(SUM($B$3:$B$14)-SUM($B$3:B3))+(SUM($B$19:B19))</f>
        <v>10960431</v>
      </c>
      <c r="D19" s="5">
        <v>232085952000</v>
      </c>
      <c r="E19" s="5">
        <f>(SUM($D$3:$D$14)-SUM($D$3:D3))+(SUM($D$19:D19))</f>
        <v>1951431037924</v>
      </c>
      <c r="F19" s="5">
        <v>303922080</v>
      </c>
      <c r="G19" s="5">
        <f>(SUM($F$3:$F$14)-SUM($F$3:F3))+(SUM($F$19:F19))</f>
        <v>2579735598.9499998</v>
      </c>
    </row>
    <row r="20" spans="1:7" x14ac:dyDescent="0.25">
      <c r="A20" s="4" t="s">
        <v>6</v>
      </c>
      <c r="B20" s="5">
        <v>1237228</v>
      </c>
      <c r="C20" s="5">
        <f>(SUM($B$3:$B$14)-SUM($B$3:B4))+(SUM($B$19:B20))</f>
        <v>11395819</v>
      </c>
      <c r="D20" s="5">
        <v>363745032000</v>
      </c>
      <c r="E20" s="5">
        <f>(SUM($D$3:$D$14)-SUM($D$3:D4))+(SUM($D$19:D20))</f>
        <v>2192074722506</v>
      </c>
      <c r="F20" s="5">
        <v>476332780</v>
      </c>
      <c r="G20" s="5">
        <f>(SUM($F$3:$F$14)-SUM($F$3:F4))+(SUM($F$19:F20))</f>
        <v>2900815754.0799999</v>
      </c>
    </row>
    <row r="21" spans="1:7" x14ac:dyDescent="0.25">
      <c r="A21" s="4" t="s">
        <v>7</v>
      </c>
      <c r="B21" s="5">
        <v>1234265</v>
      </c>
      <c r="C21" s="5">
        <f>(SUM($B$3:$B$14)-SUM($B$3:B5))+(SUM($B$19:B21))</f>
        <v>11686017</v>
      </c>
      <c r="D21" s="5">
        <v>362873910000</v>
      </c>
      <c r="E21" s="5">
        <f>(SUM($D$3:$D$14)-SUM($D$3:D5))+(SUM($D$19:D21))</f>
        <v>2411578769592</v>
      </c>
      <c r="F21" s="5">
        <v>475192025</v>
      </c>
      <c r="G21" s="5">
        <f>(SUM($F$3:$F$14)-SUM($F$3:F5))+(SUM($F$19:F21))</f>
        <v>3195805970.3299999</v>
      </c>
    </row>
    <row r="22" spans="1:7" x14ac:dyDescent="0.25">
      <c r="A22" s="4" t="s">
        <v>8</v>
      </c>
      <c r="B22" s="5">
        <v>819274</v>
      </c>
      <c r="C22" s="5">
        <f>(SUM($B$3:$B$14)-SUM($B$3:B6))+(SUM($B$19:B22))</f>
        <v>11732183</v>
      </c>
      <c r="D22" s="5">
        <v>240866556000</v>
      </c>
      <c r="E22" s="5">
        <f>(SUM($D$3:$D$14)-SUM($D$3:D6))+(SUM($D$19:D22))</f>
        <v>2535390168880</v>
      </c>
      <c r="F22" s="5">
        <v>315420490</v>
      </c>
      <c r="G22" s="5">
        <f>(SUM($F$3:$F$14)-SUM($F$3:F6))+(SUM($F$19:F22))</f>
        <v>3363019440.6700001</v>
      </c>
    </row>
    <row r="23" spans="1:7" x14ac:dyDescent="0.25">
      <c r="A23" s="4" t="s">
        <v>9</v>
      </c>
      <c r="B23" s="5">
        <v>892030.85</v>
      </c>
      <c r="C23" s="5">
        <f>(SUM($B$3:$B$14)-SUM($B$3:B7))+(SUM($B$19:B23))</f>
        <v>11848534.85</v>
      </c>
      <c r="D23" s="5">
        <v>262257069900</v>
      </c>
      <c r="E23" s="5">
        <f>(SUM($D$3:$D$14)-SUM($D$3:D7))+(SUM($D$19:D23))</f>
        <v>2681316590808</v>
      </c>
      <c r="F23" s="5">
        <v>343431877.25</v>
      </c>
      <c r="G23" s="5">
        <f>(SUM($F$3:$F$14)-SUM($F$3:F7))+(SUM($F$19:F23))</f>
        <v>3560657191.8499999</v>
      </c>
    </row>
    <row r="24" spans="1:7" x14ac:dyDescent="0.25">
      <c r="A24" s="4" t="s">
        <v>10</v>
      </c>
      <c r="B24" s="5">
        <v>1039995.06</v>
      </c>
      <c r="C24" s="5">
        <f>(SUM($B$3:$B$14)-SUM($B$3:B8))+(SUM($B$19:B24))</f>
        <v>11916571.91</v>
      </c>
      <c r="D24" s="5">
        <v>305758547640</v>
      </c>
      <c r="E24" s="5">
        <f>(SUM($D$3:$D$14)-SUM($D$3:D8))+(SUM($D$19:D24))</f>
        <v>2840476448506</v>
      </c>
      <c r="F24" s="5">
        <v>400398098.10000002</v>
      </c>
      <c r="G24" s="5">
        <f>(SUM($F$3:$F$14)-SUM($F$3:F8))+(SUM($F$19:F24))</f>
        <v>3762420715.4299998</v>
      </c>
    </row>
    <row r="25" spans="1:7" x14ac:dyDescent="0.25">
      <c r="A25" s="4" t="s">
        <v>11</v>
      </c>
      <c r="B25" s="5">
        <v>905576.31</v>
      </c>
      <c r="C25" s="5">
        <f>(SUM($B$3:$B$14)-SUM($B$3:B9))+(SUM($B$19:B25))</f>
        <v>11975815.220000001</v>
      </c>
      <c r="D25" s="5">
        <v>266239435140.00003</v>
      </c>
      <c r="E25" s="5">
        <f>(SUM($D$3:$D$14)-SUM($D$3:D9))+(SUM($D$19:D25))</f>
        <v>2978061451412</v>
      </c>
      <c r="F25" s="5">
        <v>348646879.35000002</v>
      </c>
      <c r="G25" s="5">
        <f>(SUM($F$3:$F$14)-SUM($F$3:F9))+(SUM($F$19:F25))</f>
        <v>3936106855.1799998</v>
      </c>
    </row>
    <row r="26" spans="1:7" x14ac:dyDescent="0.25">
      <c r="A26" s="4" t="s">
        <v>12</v>
      </c>
      <c r="B26" s="5">
        <v>1077149.8500000001</v>
      </c>
      <c r="C26" s="5">
        <f>(SUM($B$3:$B$14)-SUM($B$3:B10))+(SUM($B$19:B26))</f>
        <v>12027108.07</v>
      </c>
      <c r="D26" s="5">
        <v>316682055900</v>
      </c>
      <c r="E26" s="5">
        <f>(SUM($D$3:$D$14)-SUM($D$3:D10))+(SUM($D$19:D26))</f>
        <v>3142163470904</v>
      </c>
      <c r="F26" s="5">
        <v>414702692.25000006</v>
      </c>
      <c r="G26" s="5">
        <f>(SUM($F$3:$F$14)-SUM($F$3:F10))+(SUM($F$19:F26))</f>
        <v>4144168348.1999998</v>
      </c>
    </row>
    <row r="27" spans="1:7" x14ac:dyDescent="0.25">
      <c r="A27" s="4" t="s">
        <v>13</v>
      </c>
      <c r="B27" s="5">
        <v>1061969.4000000001</v>
      </c>
      <c r="C27" s="5">
        <f>(SUM($B$3:$B$14)-SUM($B$3:B11))+(SUM($B$19:B27))</f>
        <v>12105772.470000001</v>
      </c>
      <c r="D27" s="5">
        <v>312219003600.00006</v>
      </c>
      <c r="E27" s="5">
        <f>(SUM($D$3:$D$14)-SUM($D$3:D11))+(SUM($D$19:D27))</f>
        <v>3308623553878</v>
      </c>
      <c r="F27" s="5">
        <v>408858219.00000006</v>
      </c>
      <c r="G27" s="5">
        <f>(SUM($F$3:$F$14)-SUM($F$3:F11))+(SUM($F$19:F27))</f>
        <v>4354277846.1199999</v>
      </c>
    </row>
    <row r="28" spans="1:7" x14ac:dyDescent="0.25">
      <c r="A28" s="4" t="s">
        <v>14</v>
      </c>
      <c r="B28" s="5">
        <v>1006898.04</v>
      </c>
      <c r="C28" s="5">
        <f>(SUM($B$3:$B$14)-SUM($B$3:B12))+(SUM($B$19:B28))</f>
        <v>12180357.510000002</v>
      </c>
      <c r="D28" s="5">
        <v>296028023760</v>
      </c>
      <c r="E28" s="5">
        <f>(SUM($D$3:$D$14)-SUM($D$3:D12))+(SUM($D$19:D28))</f>
        <v>3465120073220</v>
      </c>
      <c r="F28" s="5">
        <v>387655745.40000004</v>
      </c>
      <c r="G28" s="5">
        <f>(SUM($F$3:$F$14)-SUM($F$3:F12))+(SUM($F$19:F28))</f>
        <v>4547880453.1599998</v>
      </c>
    </row>
    <row r="29" spans="1:7" x14ac:dyDescent="0.25">
      <c r="A29" s="4" t="s">
        <v>15</v>
      </c>
      <c r="B29" s="5">
        <v>1129575.24</v>
      </c>
      <c r="C29" s="5">
        <f>(SUM($B$3:$B$14)-SUM($B$3:B13))+(SUM($B$19:B29))</f>
        <v>12264029.750000002</v>
      </c>
      <c r="D29" s="5">
        <v>332095120560</v>
      </c>
      <c r="E29" s="5">
        <f>(SUM($D$3:$D$14)-SUM($D$3:D13))+(SUM($D$19:D29))</f>
        <v>3617306697222</v>
      </c>
      <c r="F29" s="5">
        <v>434886467.39999998</v>
      </c>
      <c r="G29" s="5">
        <f>(SUM($F$3:$F$14)-SUM($F$3:F13))+(SUM($F$19:F29))</f>
        <v>4730273706.1900005</v>
      </c>
    </row>
    <row r="30" spans="1:7" x14ac:dyDescent="0.25">
      <c r="A30" s="4" t="s">
        <v>16</v>
      </c>
      <c r="B30" s="5">
        <v>1156312.8</v>
      </c>
      <c r="C30" s="5">
        <f>(SUM($B$3:$B$14)-SUM($B$3:B14))+(SUM($B$19:B30))</f>
        <v>12349682.550000003</v>
      </c>
      <c r="D30" s="5">
        <v>339955963200</v>
      </c>
      <c r="E30" s="5">
        <f>(SUM($D$3:$D$14)-SUM($D$3:D14))+(SUM($D$19:D30))</f>
        <v>3630806669700</v>
      </c>
      <c r="F30" s="5">
        <v>445180428</v>
      </c>
      <c r="G30" s="5">
        <f>(SUM($F$3:$F$14)-SUM($F$3:F14))+(SUM($F$19:F30))</f>
        <v>4754627781.75</v>
      </c>
    </row>
    <row r="31" spans="1:7" x14ac:dyDescent="0.25">
      <c r="A31" s="8" t="s">
        <v>23</v>
      </c>
      <c r="B31" s="9">
        <v>12349682.550000003</v>
      </c>
      <c r="C31" s="9"/>
      <c r="D31" s="9">
        <v>3630806669700</v>
      </c>
      <c r="E31" s="9"/>
      <c r="F31" s="9">
        <v>4754627781.75</v>
      </c>
      <c r="G31" s="9"/>
    </row>
    <row r="33" spans="1:7" x14ac:dyDescent="0.25">
      <c r="A33" s="1"/>
      <c r="B33" s="30">
        <v>2024</v>
      </c>
      <c r="C33" s="30"/>
      <c r="D33" s="30"/>
      <c r="E33" s="30"/>
      <c r="F33" s="30"/>
      <c r="G33" s="30"/>
    </row>
    <row r="34" spans="1:7" x14ac:dyDescent="0.25">
      <c r="A34" s="1"/>
      <c r="B34" s="2" t="s">
        <v>20</v>
      </c>
      <c r="C34" s="2" t="s">
        <v>21</v>
      </c>
      <c r="D34" s="2" t="s">
        <v>22</v>
      </c>
      <c r="E34" s="2" t="s">
        <v>21</v>
      </c>
      <c r="F34" s="3" t="s">
        <v>4</v>
      </c>
      <c r="G34" s="3" t="s">
        <v>21</v>
      </c>
    </row>
    <row r="35" spans="1:7" x14ac:dyDescent="0.25">
      <c r="A35" s="4" t="s">
        <v>5</v>
      </c>
      <c r="B35" s="5">
        <v>791349</v>
      </c>
      <c r="C35" s="5">
        <f>(SUM($B$19:$B$30)-SUM($B$19:B19))+(SUM($B$35:B35))</f>
        <v>12351623.550000003</v>
      </c>
      <c r="D35" s="5">
        <v>685256673496</v>
      </c>
      <c r="E35" s="5">
        <f>(SUM($D$19:$D$30)-SUM($D$19:D19))+(SUM($D$35:D35))</f>
        <v>4083977391196</v>
      </c>
      <c r="F35" s="5">
        <v>965203296.75999987</v>
      </c>
      <c r="G35" s="5">
        <f>(SUM($F$19:$F$30)-SUM($F$19:F19))+(SUM($F$35:F35))</f>
        <v>5415908998.5100002</v>
      </c>
    </row>
    <row r="36" spans="1:7" x14ac:dyDescent="0.25">
      <c r="A36" s="4" t="s">
        <v>6</v>
      </c>
      <c r="B36" s="5">
        <v>1058116</v>
      </c>
      <c r="C36" s="5">
        <f>(SUM($B$19:$B$30)-SUM($B$19:B20))+(SUM($B$35:B36))</f>
        <v>12172511.550000003</v>
      </c>
      <c r="D36" s="5">
        <v>748810363721.85437</v>
      </c>
      <c r="E36" s="5">
        <f>(SUM($D$19:$D$30)-SUM($D$19:D20))+(SUM($D$35:D36))</f>
        <v>4469042722917.8545</v>
      </c>
      <c r="F36" s="5">
        <v>1111376960.1100001</v>
      </c>
      <c r="G36" s="5">
        <f>(SUM($F$19:$F$30)-SUM($F$19:F20))+(SUM($F$35:F36))</f>
        <v>6050953178.6199999</v>
      </c>
    </row>
    <row r="37" spans="1:7" x14ac:dyDescent="0.25">
      <c r="A37" s="4" t="s">
        <v>7</v>
      </c>
      <c r="B37" s="5">
        <v>1057975</v>
      </c>
      <c r="C37" s="5">
        <f>(SUM($B$19:$B$30)-SUM($B$19:B21))+(SUM($B$35:B37))</f>
        <v>11996221.550000003</v>
      </c>
      <c r="D37" s="5">
        <v>796294534397.81921</v>
      </c>
      <c r="E37" s="5">
        <f>(SUM($D$19:$D$30)-SUM($D$19:D21))+(SUM($D$35:D37))</f>
        <v>4902463347315.6738</v>
      </c>
      <c r="F37" s="5">
        <v>1122605291.9200001</v>
      </c>
      <c r="G37" s="5">
        <f>(SUM($F$19:$F$30)-SUM($F$19:F21))+(SUM($F$35:F37))</f>
        <v>6698366445.54</v>
      </c>
    </row>
    <row r="38" spans="1:7" x14ac:dyDescent="0.25">
      <c r="A38" s="4" t="s">
        <v>8</v>
      </c>
      <c r="B38" s="5">
        <v>767661</v>
      </c>
      <c r="C38" s="5">
        <f>(SUM($B$19:$B$30)-SUM($B$19:B22))+(SUM($B$35:B38))</f>
        <v>11944608.550000003</v>
      </c>
      <c r="D38" s="5">
        <v>620233771566.42627</v>
      </c>
      <c r="E38" s="5">
        <f>(SUM($D$19:$D$30)-SUM($D$19:D22))+(SUM($D$35:D38))</f>
        <v>5281830562882.0996</v>
      </c>
      <c r="F38" s="5">
        <v>832688548.18000007</v>
      </c>
      <c r="G38" s="5">
        <f>(SUM($F$19:$F$30)-SUM($F$19:F22))+(SUM($F$35:F38))</f>
        <v>7215634503.7200003</v>
      </c>
    </row>
    <row r="39" spans="1:7" x14ac:dyDescent="0.25">
      <c r="A39" s="4" t="s">
        <v>9</v>
      </c>
      <c r="B39" s="5">
        <v>862348</v>
      </c>
      <c r="C39" s="5">
        <f>(SUM($B$19:$B$30)-SUM($B$19:B23))+(SUM($B$35:B39))</f>
        <v>11914925.700000003</v>
      </c>
      <c r="D39" s="5">
        <v>704332503725.69104</v>
      </c>
      <c r="E39" s="5">
        <f>(SUM($D$19:$D$30)-SUM($D$19:D23))+(SUM($D$35:D39))</f>
        <v>5723905996707.791</v>
      </c>
      <c r="F39" s="5">
        <v>957443136.52000022</v>
      </c>
      <c r="G39" s="5">
        <f>(SUM($F$19:$F$30)-SUM($F$19:F23))+(SUM($F$35:F39))</f>
        <v>7829645762.9900007</v>
      </c>
    </row>
    <row r="40" spans="1:7" x14ac:dyDescent="0.25">
      <c r="A40" s="4" t="s">
        <v>10</v>
      </c>
      <c r="B40" s="5">
        <v>826002</v>
      </c>
      <c r="C40" s="5">
        <f>(SUM($B$19:$B$30)-SUM($B$19:B24))+(SUM($B$35:B40))</f>
        <v>11700932.640000002</v>
      </c>
      <c r="D40" s="5">
        <v>742980366857.68042</v>
      </c>
      <c r="E40" s="5">
        <f>(SUM($D$19:$D$30)-SUM($D$19:D24))+(SUM($D$35:D40))</f>
        <v>6161127815925.4717</v>
      </c>
      <c r="F40" s="5">
        <v>946292007.5200001</v>
      </c>
      <c r="G40" s="5">
        <f>(SUM($F$19:$F$30)-SUM($F$19:F24))+(SUM($F$35:F40))</f>
        <v>8375539672.4100018</v>
      </c>
    </row>
    <row r="41" spans="1:7" x14ac:dyDescent="0.25">
      <c r="A41" s="4" t="s">
        <v>11</v>
      </c>
      <c r="B41" s="5">
        <v>929746</v>
      </c>
      <c r="C41" s="5">
        <f>(SUM($B$19:$B$30)-SUM($B$19:B25))+(SUM($B$35:B41))</f>
        <v>11725102.330000002</v>
      </c>
      <c r="D41" s="5">
        <v>812779983818.698</v>
      </c>
      <c r="E41" s="5">
        <f>(SUM($D$19:$D$30)-SUM($D$19:D25))+(SUM($D$35:D41))</f>
        <v>6707668364604.1699</v>
      </c>
      <c r="F41" s="5">
        <v>1086020988.4681082</v>
      </c>
      <c r="G41" s="5">
        <f>(SUM($F$19:$F$30)-SUM($F$19:F25))+(SUM($F$35:F41))</f>
        <v>9112913781.5281105</v>
      </c>
    </row>
    <row r="42" spans="1:7" x14ac:dyDescent="0.25">
      <c r="A42" s="4" t="s">
        <v>12</v>
      </c>
      <c r="B42" s="5">
        <v>1038904</v>
      </c>
      <c r="C42" s="5">
        <f>(SUM($B$19:$B$30)-SUM($B$19:B26))+(SUM($B$35:B42))</f>
        <v>11686856.480000002</v>
      </c>
      <c r="D42" s="5">
        <v>913254873545.24609</v>
      </c>
      <c r="E42" s="5">
        <f>(SUM($D$19:$D$30)-SUM($D$19:D26))+(SUM($D$35:D42))</f>
        <v>7304241182249.416</v>
      </c>
      <c r="F42" s="5">
        <v>1230273318.0672135</v>
      </c>
      <c r="G42" s="5">
        <f>(SUM($F$19:$F$30)-SUM($F$19:F26))+(SUM($F$35:F42))</f>
        <v>9928484407.3453217</v>
      </c>
    </row>
    <row r="43" spans="1:7" x14ac:dyDescent="0.25">
      <c r="A43" s="4" t="s">
        <v>13</v>
      </c>
      <c r="B43" s="5">
        <v>971632.11899999995</v>
      </c>
      <c r="C43" s="5">
        <f>(SUM($B$19:$B$30)-SUM($B$19:B27))+(SUM($B$35:B43))</f>
        <v>11596519.199000001</v>
      </c>
      <c r="D43" s="5">
        <v>971379387308.84912</v>
      </c>
      <c r="E43" s="5">
        <f>(SUM($D$19:$D$30)-SUM($D$19:D27))+(SUM($D$35:D43))</f>
        <v>7963401565958.2656</v>
      </c>
      <c r="F43" s="5">
        <v>1182047794.3302233</v>
      </c>
      <c r="G43" s="5">
        <f>(SUM($F$19:$F$30)-SUM($F$19:F27))+(SUM($F$35:F43))</f>
        <v>10701673982.675545</v>
      </c>
    </row>
    <row r="44" spans="1:7" x14ac:dyDescent="0.25">
      <c r="A44" s="4" t="s">
        <v>14</v>
      </c>
      <c r="B44" s="5">
        <v>930866.5</v>
      </c>
      <c r="C44" s="5">
        <f>(SUM($B$19:$B$30)-SUM($B$19:B28))+(SUM($B$35:B44))</f>
        <v>11520487.659</v>
      </c>
      <c r="D44" s="5">
        <v>984381023960.04114</v>
      </c>
      <c r="E44" s="5">
        <f>(SUM($D$19:$D$30)-SUM($D$19:D28))+(SUM($D$35:D44))</f>
        <v>8651754566158.3066</v>
      </c>
      <c r="F44" s="5">
        <v>1159637259.495132</v>
      </c>
      <c r="G44" s="5">
        <f>(SUM($F$19:$F$30)-SUM($F$19:F28))+(SUM($F$35:F44))</f>
        <v>11473655496.770678</v>
      </c>
    </row>
    <row r="45" spans="1:7" x14ac:dyDescent="0.25">
      <c r="A45" s="4" t="s">
        <v>15</v>
      </c>
      <c r="B45" s="5">
        <v>993270.36</v>
      </c>
      <c r="C45" s="5">
        <f>(SUM($B$19:$B$30)-SUM($B$19:B29))+(SUM($B$35:B45))</f>
        <v>11384182.778999999</v>
      </c>
      <c r="D45" s="5">
        <v>1034650769148.113</v>
      </c>
      <c r="E45" s="5">
        <f>(SUM($D$19:$D$30)-SUM($D$19:D29))+(SUM($D$35:D45))</f>
        <v>9354310214746.4199</v>
      </c>
      <c r="F45" s="5">
        <v>1266383128.4103863</v>
      </c>
      <c r="G45" s="5">
        <f>(SUM($F$19:$F$30)-SUM($F$19:F29))+(SUM($F$35:F45))</f>
        <v>12305152157.781065</v>
      </c>
    </row>
    <row r="46" spans="1:7" x14ac:dyDescent="0.25">
      <c r="A46" s="4" t="s">
        <v>16</v>
      </c>
      <c r="B46" s="5">
        <v>1083351.25</v>
      </c>
      <c r="C46" s="5">
        <f>(SUM($B$19:$B$30)-SUM($B$19:B30))+(SUM($B$35:B46))</f>
        <v>11311221.228999998</v>
      </c>
      <c r="D46" s="5">
        <v>1075884801286.5502</v>
      </c>
      <c r="E46" s="5">
        <f>(SUM($D$19:$D$30)-SUM($D$19:D30))+(SUM($D$35:D46))</f>
        <v>10090239052832.971</v>
      </c>
      <c r="F46" s="5">
        <v>1398949172.1352756</v>
      </c>
      <c r="G46" s="5">
        <f>(SUM($F$19:$F$30)-SUM($F$19:F30))+(SUM($F$35:F46))</f>
        <v>13258920901.91634</v>
      </c>
    </row>
    <row r="47" spans="1:7" x14ac:dyDescent="0.25">
      <c r="A47" s="8" t="s">
        <v>23</v>
      </c>
      <c r="B47" s="9">
        <v>11311221.228999998</v>
      </c>
      <c r="C47" s="9"/>
      <c r="D47" s="9">
        <v>10090239052832.971</v>
      </c>
      <c r="E47" s="9"/>
      <c r="F47" s="9">
        <v>13258920901.91634</v>
      </c>
      <c r="G47" s="9"/>
    </row>
    <row r="49" spans="1:7" x14ac:dyDescent="0.25">
      <c r="A49" s="1"/>
      <c r="B49" s="30">
        <v>2025</v>
      </c>
      <c r="C49" s="30"/>
      <c r="D49" s="30"/>
      <c r="E49" s="31"/>
      <c r="F49" s="31"/>
      <c r="G49" s="32"/>
    </row>
    <row r="50" spans="1:7" x14ac:dyDescent="0.25">
      <c r="A50" s="1"/>
      <c r="B50" s="2" t="s">
        <v>20</v>
      </c>
      <c r="C50" s="2" t="s">
        <v>21</v>
      </c>
      <c r="D50" s="2" t="s">
        <v>22</v>
      </c>
      <c r="E50" s="2" t="s">
        <v>21</v>
      </c>
      <c r="F50" s="3" t="s">
        <v>4</v>
      </c>
      <c r="G50" s="3" t="s">
        <v>21</v>
      </c>
    </row>
    <row r="51" spans="1:7" x14ac:dyDescent="0.25">
      <c r="A51" s="4" t="s">
        <v>5</v>
      </c>
      <c r="B51" s="5">
        <v>811132.72499999998</v>
      </c>
      <c r="C51" s="5">
        <f>(SUM($B$35:$B$46)-SUM($B$35:B35))+(SUM($B$51:B51))</f>
        <v>11331004.953999998</v>
      </c>
      <c r="D51" s="5">
        <v>887043530207.92358</v>
      </c>
      <c r="E51" s="12">
        <f>(SUM($D$35:$D$46)-SUM($D$35:D35))+(SUM($D$51:D51))</f>
        <v>10292025909544.895</v>
      </c>
      <c r="F51" s="7">
        <v>1060693533.3472131</v>
      </c>
      <c r="G51" s="7">
        <f>(SUM($F$35:$F$46)-SUM($F$35:F35))+(SUM($F$51:F51))</f>
        <v>13354411138.503553</v>
      </c>
    </row>
    <row r="52" spans="1:7" x14ac:dyDescent="0.25">
      <c r="A52" s="4" t="s">
        <v>6</v>
      </c>
      <c r="B52" s="5">
        <v>1084568.8999999999</v>
      </c>
      <c r="C52" s="5">
        <f>(SUM($B$35:$B$46)-SUM($B$35:B36))+(SUM($B$51:B52))</f>
        <v>11357457.853999998</v>
      </c>
      <c r="D52" s="5">
        <v>1137114040843.5105</v>
      </c>
      <c r="E52" s="12">
        <f>(SUM($D$35:$D$46)-SUM($D$35:D36))+(SUM($D$51:D52))</f>
        <v>10680329586666.551</v>
      </c>
      <c r="F52" s="7">
        <v>1438113289.9813569</v>
      </c>
      <c r="G52" s="7">
        <f>(SUM($F$35:$F$46)-SUM($F$35:F36))+(SUM($F$51:F52))</f>
        <v>13681147468.37491</v>
      </c>
    </row>
    <row r="53" spans="1:7" x14ac:dyDescent="0.25">
      <c r="A53" s="4" t="s">
        <v>7</v>
      </c>
      <c r="B53" s="5">
        <v>1084424.375</v>
      </c>
      <c r="C53" s="5">
        <f>(SUM($B$35:$B$46)-SUM($B$35:B37))+(SUM($B$51:B53))</f>
        <v>11383907.228999998</v>
      </c>
      <c r="D53" s="5">
        <v>1089087765634.5603</v>
      </c>
      <c r="E53" s="12">
        <f>(SUM($D$35:$D$46)-SUM($D$35:D37))+(SUM($D$51:D53))</f>
        <v>10973122817903.291</v>
      </c>
      <c r="F53" s="7">
        <v>1455931125.5542071</v>
      </c>
      <c r="G53" s="7">
        <f>(SUM($F$35:$F$46)-SUM($F$35:F37))+(SUM($F$51:F53))</f>
        <v>14014473302.009117</v>
      </c>
    </row>
    <row r="54" spans="1:7" x14ac:dyDescent="0.25">
      <c r="A54" s="4" t="s">
        <v>8</v>
      </c>
      <c r="B54" s="5">
        <v>786852.52499999991</v>
      </c>
      <c r="C54" s="5">
        <f>(SUM($B$35:$B$46)-SUM($B$35:B38))+(SUM($B$51:B54))</f>
        <v>11403098.753999999</v>
      </c>
      <c r="D54" s="5">
        <v>849847772953.39758</v>
      </c>
      <c r="E54" s="12">
        <f>(SUM($D$35:$D$46)-SUM($D$35:D38))+(SUM($D$51:D54))</f>
        <v>11202736819290.262</v>
      </c>
      <c r="F54" s="7">
        <v>1069483412.5118848</v>
      </c>
      <c r="G54" s="7">
        <f>(SUM($F$35:$F$46)-SUM($F$35:F38))+(SUM($F$51:F54))</f>
        <v>14251268166.341</v>
      </c>
    </row>
    <row r="55" spans="1:7" x14ac:dyDescent="0.25">
      <c r="A55" s="4" t="s">
        <v>9</v>
      </c>
      <c r="B55" s="5">
        <v>883906.7</v>
      </c>
      <c r="C55" s="5">
        <f>(SUM($B$35:$B$46)-SUM($B$35:B39))+(SUM($B$51:B55))</f>
        <v>11424657.453999998</v>
      </c>
      <c r="D55" s="5">
        <v>912947652483.86523</v>
      </c>
      <c r="E55" s="12">
        <f>(SUM($D$35:$D$46)-SUM($D$35:D39))+(SUM($D$51:D55))</f>
        <v>11411351968048.438</v>
      </c>
      <c r="F55" s="7">
        <v>1216078035.1507955</v>
      </c>
      <c r="G55" s="7">
        <f>(SUM($F$35:$F$46)-SUM($F$35:F39))+(SUM($F$51:F55))</f>
        <v>14509903064.971798</v>
      </c>
    </row>
    <row r="56" spans="1:7" x14ac:dyDescent="0.25">
      <c r="A56" s="4" t="s">
        <v>10</v>
      </c>
      <c r="B56" s="5">
        <v>846652.04999999993</v>
      </c>
      <c r="C56" s="5">
        <f>(SUM($B$35:$B$46)-SUM($B$35:B40))+(SUM($B$51:B56))</f>
        <v>11445307.503999997</v>
      </c>
      <c r="D56" s="5">
        <v>917886531166.23669</v>
      </c>
      <c r="E56" s="12">
        <f>(SUM($D$35:$D$46)-SUM($D$35:D40))+(SUM($D$51:D56))</f>
        <v>11586258132356.992</v>
      </c>
      <c r="F56" s="7">
        <v>1178883813.1234758</v>
      </c>
      <c r="G56" s="7">
        <f>(SUM($F$35:$F$46)-SUM($F$35:F40))+(SUM($F$51:F56))</f>
        <v>14742494870.575272</v>
      </c>
    </row>
    <row r="57" spans="1:7" x14ac:dyDescent="0.25">
      <c r="A57" s="4" t="s">
        <v>11</v>
      </c>
      <c r="B57" s="5">
        <v>952989.64999999991</v>
      </c>
      <c r="C57" s="5">
        <f>(SUM($B$35:$B$46)-SUM($B$35:B41))+(SUM($B$51:B57))</f>
        <v>11468551.153999997</v>
      </c>
      <c r="D57" s="5">
        <v>1013999948771.8499</v>
      </c>
      <c r="E57" s="12">
        <f>(SUM($D$35:$D$46)-SUM($D$35:D41))+(SUM($D$51:D57))</f>
        <v>11787478097310.145</v>
      </c>
      <c r="F57" s="7">
        <v>1342775660.9526701</v>
      </c>
      <c r="G57" s="7">
        <f>(SUM($F$35:$F$46)-SUM($F$35:F41))+(SUM($F$51:F57))</f>
        <v>14999249543.059835</v>
      </c>
    </row>
    <row r="58" spans="1:7" x14ac:dyDescent="0.25">
      <c r="A58" s="4" t="s">
        <v>12</v>
      </c>
      <c r="B58" s="5">
        <v>1064876.5999999999</v>
      </c>
      <c r="C58" s="5">
        <f>(SUM($B$35:$B$46)-SUM($B$35:B42))+(SUM($B$51:B58))</f>
        <v>11494523.753999997</v>
      </c>
      <c r="D58" s="5">
        <v>1187506293179.3242</v>
      </c>
      <c r="E58" s="12">
        <f>(SUM($D$35:$D$46)-SUM($D$35:D42))+(SUM($D$51:D58))</f>
        <v>12061729516944.223</v>
      </c>
      <c r="F58" s="7">
        <v>1518110763.0522521</v>
      </c>
      <c r="G58" s="7">
        <f>(SUM($F$35:$F$46)-SUM($F$35:F42))+(SUM($F$51:F58))</f>
        <v>15287086988.044874</v>
      </c>
    </row>
    <row r="59" spans="1:7" x14ac:dyDescent="0.25">
      <c r="A59" s="4" t="s">
        <v>13</v>
      </c>
      <c r="B59" s="5">
        <v>995922.92197499983</v>
      </c>
      <c r="C59" s="5">
        <f>(SUM($B$35:$B$46)-SUM($B$35:B43))+(SUM($B$51:B59))</f>
        <v>11518814.556974996</v>
      </c>
      <c r="D59" s="5">
        <v>1097716174354.8468</v>
      </c>
      <c r="E59" s="12">
        <f>(SUM($D$35:$D$46)-SUM($D$35:D43))+(SUM($D$51:D59))</f>
        <v>12188066303990.219</v>
      </c>
      <c r="F59" s="7">
        <v>1436348624.0369678</v>
      </c>
      <c r="G59" s="7">
        <f>(SUM($F$35:$F$46)-SUM($F$35:F43))+(SUM($F$51:F59))</f>
        <v>15541387817.751619</v>
      </c>
    </row>
    <row r="60" spans="1:7" x14ac:dyDescent="0.25">
      <c r="A60" s="4" t="s">
        <v>14</v>
      </c>
      <c r="B60" s="5">
        <v>954138.16249999986</v>
      </c>
      <c r="C60" s="5">
        <f>(SUM($B$35:$B$46)-SUM($B$35:B44))+(SUM($B$51:B60))</f>
        <v>11542086.219474997</v>
      </c>
      <c r="D60" s="5">
        <v>1120153798618.3521</v>
      </c>
      <c r="E60" s="12">
        <f>(SUM($D$35:$D$46)-SUM($D$35:D44))+(SUM($D$51:D60))</f>
        <v>12323839078648.529</v>
      </c>
      <c r="F60" s="7">
        <v>1391931201.3486814</v>
      </c>
      <c r="G60" s="7">
        <f>(SUM($F$35:$F$46)-SUM($F$35:F44))+(SUM($F$51:F60))</f>
        <v>15773681759.605167</v>
      </c>
    </row>
    <row r="61" spans="1:7" x14ac:dyDescent="0.25">
      <c r="A61" s="4" t="s">
        <v>15</v>
      </c>
      <c r="B61" s="5">
        <v>1018102.1189999999</v>
      </c>
      <c r="C61" s="5">
        <f>(SUM($B$35:$B$46)-SUM($B$35:B45))+(SUM($B$51:B61))</f>
        <v>11566917.978474997</v>
      </c>
      <c r="D61" s="5">
        <v>1144742634507.6208</v>
      </c>
      <c r="E61" s="12">
        <f>(SUM($D$35:$D$46)-SUM($D$35:D45))+(SUM($D$51:D61))</f>
        <v>12433930944008.037</v>
      </c>
      <c r="F61" s="7">
        <v>1502152162.5219824</v>
      </c>
      <c r="G61" s="7">
        <f>(SUM($F$35:$F$46)-SUM($F$35:F45))+(SUM($F$51:F61))</f>
        <v>16009450793.716763</v>
      </c>
    </row>
    <row r="62" spans="1:7" x14ac:dyDescent="0.25">
      <c r="A62" s="4" t="s">
        <v>16</v>
      </c>
      <c r="B62" s="5">
        <v>1110435.03125</v>
      </c>
      <c r="C62" s="5">
        <f>(SUM($B$35:$B$46)-SUM($B$35:B46))+(SUM($B$51:B62))</f>
        <v>11594001.759724997</v>
      </c>
      <c r="D62" s="5">
        <v>1238494318856.261</v>
      </c>
      <c r="E62" s="12">
        <f>(SUM($D$35:$D$46)-SUM($D$35:D46))+(SUM($D$51:D62))</f>
        <v>12596540461577.748</v>
      </c>
      <c r="F62" s="7">
        <v>1656825600.3538837</v>
      </c>
      <c r="G62" s="7">
        <f>(SUM($F$35:$F$46)-SUM($F$35:F46))+(SUM($F$51:F62))</f>
        <v>16267327221.935371</v>
      </c>
    </row>
    <row r="63" spans="1:7" x14ac:dyDescent="0.25">
      <c r="A63" s="8" t="s">
        <v>23</v>
      </c>
      <c r="B63" s="9">
        <v>11594001.759724997</v>
      </c>
      <c r="C63" s="9"/>
      <c r="D63" s="9">
        <v>12596540461577.748</v>
      </c>
      <c r="E63" s="13"/>
      <c r="F63" s="11">
        <v>16267327221.935371</v>
      </c>
      <c r="G63" s="11"/>
    </row>
  </sheetData>
  <mergeCells count="4">
    <mergeCell ref="B1:G1"/>
    <mergeCell ref="B17:G17"/>
    <mergeCell ref="B33:G33"/>
    <mergeCell ref="B49:G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FEF3-818F-4347-8927-D31CCFCF742D}">
  <dimension ref="A1:E25"/>
  <sheetViews>
    <sheetView tabSelected="1" workbookViewId="0">
      <selection activeCell="D8" sqref="D8"/>
    </sheetView>
  </sheetViews>
  <sheetFormatPr defaultColWidth="20.5703125" defaultRowHeight="15" x14ac:dyDescent="0.25"/>
  <cols>
    <col min="1" max="16384" width="20.5703125" style="18"/>
  </cols>
  <sheetData>
    <row r="1" spans="1:5" ht="23.25" x14ac:dyDescent="0.35">
      <c r="A1" s="14" t="s">
        <v>24</v>
      </c>
    </row>
    <row r="3" spans="1:5" x14ac:dyDescent="0.25">
      <c r="A3" s="16"/>
      <c r="B3" s="16" t="s">
        <v>20</v>
      </c>
      <c r="C3" s="16" t="s">
        <v>4</v>
      </c>
      <c r="D3" s="16" t="s">
        <v>22</v>
      </c>
    </row>
    <row r="4" spans="1:5" x14ac:dyDescent="0.25">
      <c r="A4" s="15" t="s">
        <v>25</v>
      </c>
      <c r="B4" s="17">
        <v>13273398.899999999</v>
      </c>
      <c r="C4" s="17">
        <v>18139734024</v>
      </c>
      <c r="D4" s="17">
        <v>14172414940445.773</v>
      </c>
    </row>
    <row r="5" spans="1:5" x14ac:dyDescent="0.25">
      <c r="A5" s="15"/>
      <c r="B5" s="15"/>
      <c r="C5" s="15"/>
      <c r="D5" s="15"/>
    </row>
    <row r="6" spans="1:5" x14ac:dyDescent="0.25">
      <c r="A6" s="16" t="s">
        <v>26</v>
      </c>
      <c r="B6" s="16" t="s">
        <v>20</v>
      </c>
      <c r="C6" s="16" t="s">
        <v>4</v>
      </c>
      <c r="D6" s="16" t="s">
        <v>22</v>
      </c>
    </row>
    <row r="7" spans="1:5" x14ac:dyDescent="0.25">
      <c r="A7" s="15"/>
      <c r="B7" s="15"/>
      <c r="C7" s="15"/>
      <c r="D7" s="15"/>
    </row>
    <row r="8" spans="1:5" x14ac:dyDescent="0.25">
      <c r="A8" s="15">
        <v>1</v>
      </c>
      <c r="B8" s="17">
        <v>3074208.5795013197</v>
      </c>
      <c r="C8" s="17">
        <v>5277592360.8660564</v>
      </c>
      <c r="D8" s="17">
        <v>3177830767481.1445</v>
      </c>
      <c r="E8" s="21"/>
    </row>
    <row r="9" spans="1:5" x14ac:dyDescent="0.25">
      <c r="A9" s="15">
        <v>2</v>
      </c>
      <c r="B9" s="17">
        <v>443728.8507179218</v>
      </c>
      <c r="C9" s="17">
        <v>497598957.52945942</v>
      </c>
      <c r="D9" s="17">
        <v>451631294575.0116</v>
      </c>
    </row>
    <row r="10" spans="1:5" x14ac:dyDescent="0.25">
      <c r="A10" s="15">
        <v>3</v>
      </c>
      <c r="B10" s="17">
        <v>710471.19750248233</v>
      </c>
      <c r="C10" s="17">
        <v>1398457983.7111177</v>
      </c>
      <c r="D10" s="17">
        <v>739998119891.61475</v>
      </c>
    </row>
    <row r="11" spans="1:5" x14ac:dyDescent="0.25">
      <c r="A11" s="15">
        <v>4</v>
      </c>
      <c r="B11" s="17">
        <v>945086.96634207503</v>
      </c>
      <c r="C11" s="17">
        <v>1523481756.7656052</v>
      </c>
      <c r="D11" s="17">
        <v>966089074263.47534</v>
      </c>
    </row>
    <row r="12" spans="1:5" x14ac:dyDescent="0.25">
      <c r="A12" s="15">
        <v>5</v>
      </c>
      <c r="B12" s="17">
        <v>1336125.0256414383</v>
      </c>
      <c r="C12" s="17">
        <v>2441893424.5362282</v>
      </c>
      <c r="D12" s="17">
        <v>1302322526127.0835</v>
      </c>
    </row>
    <row r="13" spans="1:5" x14ac:dyDescent="0.25">
      <c r="A13" s="15">
        <v>6</v>
      </c>
      <c r="B13" s="17">
        <v>669713.77440662833</v>
      </c>
      <c r="C13" s="17">
        <v>956421611.37164605</v>
      </c>
      <c r="D13" s="17">
        <v>644890749107.63757</v>
      </c>
    </row>
    <row r="14" spans="1:5" x14ac:dyDescent="0.25">
      <c r="A14" s="15">
        <v>7</v>
      </c>
      <c r="B14" s="17">
        <v>744960.42219590489</v>
      </c>
      <c r="C14" s="17">
        <v>766954782.29044044</v>
      </c>
      <c r="D14" s="17">
        <v>725645774469.55688</v>
      </c>
    </row>
    <row r="15" spans="1:5" x14ac:dyDescent="0.25">
      <c r="A15" s="15">
        <v>8</v>
      </c>
      <c r="B15" s="17">
        <v>1299842.0267715966</v>
      </c>
      <c r="C15" s="17">
        <v>1188251697.3354955</v>
      </c>
      <c r="D15" s="17">
        <v>1528235732305.5732</v>
      </c>
    </row>
    <row r="16" spans="1:5" x14ac:dyDescent="0.25">
      <c r="A16" s="15">
        <v>9</v>
      </c>
      <c r="B16" s="17">
        <v>818900.90087050723</v>
      </c>
      <c r="C16" s="17">
        <v>416807138.44068807</v>
      </c>
      <c r="D16" s="17">
        <v>941445296197.06116</v>
      </c>
    </row>
    <row r="17" spans="1:4" x14ac:dyDescent="0.25">
      <c r="A17" s="15">
        <v>10</v>
      </c>
      <c r="B17" s="17">
        <v>1139027.7573861086</v>
      </c>
      <c r="C17" s="17">
        <v>884849979.68912983</v>
      </c>
      <c r="D17" s="17">
        <v>1330015384237.4531</v>
      </c>
    </row>
    <row r="18" spans="1:4" x14ac:dyDescent="0.25">
      <c r="A18" s="15">
        <v>11</v>
      </c>
      <c r="B18" s="17">
        <v>455487.90612000262</v>
      </c>
      <c r="C18" s="17">
        <v>649037587.81333852</v>
      </c>
      <c r="D18" s="17">
        <v>451163836100.96521</v>
      </c>
    </row>
    <row r="19" spans="1:4" x14ac:dyDescent="0.25">
      <c r="A19" s="15">
        <v>12</v>
      </c>
      <c r="B19" s="17">
        <v>661329.08736662299</v>
      </c>
      <c r="C19" s="17">
        <v>801296957.63277209</v>
      </c>
      <c r="D19" s="17">
        <v>672154033961.7605</v>
      </c>
    </row>
    <row r="20" spans="1:4" x14ac:dyDescent="0.25">
      <c r="A20" s="15">
        <v>13</v>
      </c>
      <c r="B20" s="17">
        <v>160747.13535524742</v>
      </c>
      <c r="C20" s="17">
        <v>207083998.49227199</v>
      </c>
      <c r="D20" s="17">
        <v>171333176798.95187</v>
      </c>
    </row>
    <row r="21" spans="1:4" x14ac:dyDescent="0.25">
      <c r="A21" s="15">
        <v>14</v>
      </c>
      <c r="B21" s="17">
        <v>581322.99017031421</v>
      </c>
      <c r="C21" s="17">
        <v>953552119.24347174</v>
      </c>
      <c r="D21" s="17">
        <v>788898586319.80554</v>
      </c>
    </row>
    <row r="22" spans="1:4" x14ac:dyDescent="0.25">
      <c r="A22" s="15">
        <v>15</v>
      </c>
      <c r="B22" s="17">
        <v>232446.27965182901</v>
      </c>
      <c r="C22" s="17">
        <v>176453668.28227887</v>
      </c>
      <c r="D22" s="17">
        <v>280760588608.71228</v>
      </c>
    </row>
    <row r="23" spans="1:4" x14ac:dyDescent="0.25">
      <c r="A23" s="15"/>
      <c r="B23" s="17"/>
      <c r="C23" s="17"/>
      <c r="D23" s="17"/>
    </row>
    <row r="24" spans="1:4" ht="15.75" thickBot="1" x14ac:dyDescent="0.3">
      <c r="A24" s="19" t="s">
        <v>23</v>
      </c>
      <c r="B24" s="20">
        <v>13273398.899999999</v>
      </c>
      <c r="C24" s="20">
        <v>18139734024</v>
      </c>
      <c r="D24" s="20">
        <v>14172414940445.773</v>
      </c>
    </row>
    <row r="25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 projections</vt:lpstr>
      <vt:lpstr>Sheet2</vt:lpstr>
      <vt:lpstr>Aggregates by Cresta</vt:lpstr>
    </vt:vector>
  </TitlesOfParts>
  <Manager/>
  <Company>MMC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Wort</dc:creator>
  <cp:keywords/>
  <dc:description/>
  <cp:lastModifiedBy>Jones, Gabriel</cp:lastModifiedBy>
  <cp:revision/>
  <dcterms:created xsi:type="dcterms:W3CDTF">2024-08-07T14:37:58Z</dcterms:created>
  <dcterms:modified xsi:type="dcterms:W3CDTF">2025-03-31T17:42:18Z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2024-08-07T14:38:09Z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34b152c5-8606-4131-9e10-6806087aba0f</vt:lpwstr>
  </property>
  <property fmtid="{D5CDD505-2E9C-101B-9397-08002B2CF9AE}" pid="8" name="MSIP_Label_38f1469a-2c2a-4aee-b92b-090d4c5468ff_ContentBits">
    <vt:lpwstr>0</vt:lpwstr>
  </property>
</Properties>
</file>