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https://stummuac-my.sharepoint.com/personal/21348027_stu_mmu_ac_uk/Documents/Year 2/Data Analytics/"/>
    </mc:Choice>
  </mc:AlternateContent>
  <xr:revisionPtr revIDLastSave="811" documentId="13_ncr:1_{D93E8BA6-4D9E-450A-B8FC-28EC981C0F96}" xr6:coauthVersionLast="47" xr6:coauthVersionMax="47" xr10:uidLastSave="{B742BBBB-5045-4E78-9AC2-E8D1DE41578B}"/>
  <bookViews>
    <workbookView xWindow="-120" yWindow="-120" windowWidth="20730" windowHeight="11160" activeTab="3" xr2:uid="{4CDFCD95-9F9B-423D-900D-88BB8DB6B6DC}"/>
  </bookViews>
  <sheets>
    <sheet name="Descriptive Stat" sheetId="1" r:id="rId1"/>
    <sheet name="Regression" sheetId="2" r:id="rId2"/>
    <sheet name="Forecasting" sheetId="3" r:id="rId3"/>
    <sheet name="Data Modelling" sheetId="4" r:id="rId4"/>
  </sheet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9" i="4" l="1"/>
  <c r="N47" i="3"/>
  <c r="M47" i="3"/>
  <c r="L47" i="3"/>
  <c r="E26" i="4"/>
  <c r="D24" i="4"/>
  <c r="D25" i="4"/>
  <c r="D30" i="4"/>
  <c r="D31" i="4"/>
  <c r="D37" i="4"/>
  <c r="E33" i="4"/>
  <c r="E32" i="4" l="1"/>
  <c r="E43" i="4" s="1"/>
  <c r="E42" i="4"/>
  <c r="E46" i="4" l="1"/>
  <c r="N60" i="3"/>
  <c r="Q60" i="3"/>
  <c r="Q48" i="3"/>
  <c r="Q49" i="3"/>
  <c r="Q50" i="3"/>
  <c r="Q51" i="3"/>
  <c r="Q52" i="3"/>
  <c r="Q53" i="3"/>
  <c r="Q54" i="3"/>
  <c r="Q55" i="3"/>
  <c r="Q56" i="3"/>
  <c r="Q57" i="3"/>
  <c r="Q58" i="3"/>
  <c r="Q47" i="3"/>
  <c r="P48" i="3"/>
  <c r="P49" i="3"/>
  <c r="P50" i="3"/>
  <c r="P51" i="3"/>
  <c r="P52" i="3"/>
  <c r="P53" i="3"/>
  <c r="P54" i="3"/>
  <c r="P55" i="3"/>
  <c r="P56" i="3"/>
  <c r="P57" i="3"/>
  <c r="P58" i="3"/>
  <c r="P47" i="3"/>
  <c r="O48" i="3"/>
  <c r="O49" i="3"/>
  <c r="O50" i="3"/>
  <c r="O51" i="3"/>
  <c r="O52" i="3"/>
  <c r="O53" i="3"/>
  <c r="O54" i="3"/>
  <c r="O55" i="3"/>
  <c r="O56" i="3"/>
  <c r="O57" i="3"/>
  <c r="O58" i="3"/>
  <c r="O47" i="3"/>
  <c r="N48" i="3"/>
  <c r="N49" i="3"/>
  <c r="N50" i="3"/>
  <c r="N51" i="3"/>
  <c r="N52" i="3"/>
  <c r="N53" i="3"/>
  <c r="N54" i="3"/>
  <c r="N55" i="3"/>
  <c r="N56" i="3"/>
  <c r="N57" i="3"/>
  <c r="N58" i="3"/>
  <c r="M48" i="3"/>
  <c r="M49" i="3"/>
  <c r="M50" i="3"/>
  <c r="M51" i="3"/>
  <c r="M52" i="3"/>
  <c r="M53" i="3"/>
  <c r="M54" i="3"/>
  <c r="M55" i="3"/>
  <c r="M56" i="3"/>
  <c r="M57" i="3"/>
  <c r="M58" i="3"/>
  <c r="L48" i="3"/>
  <c r="L49" i="3"/>
  <c r="L50" i="3"/>
  <c r="L51" i="3"/>
  <c r="L52" i="3"/>
  <c r="L53" i="3"/>
  <c r="L54" i="3"/>
  <c r="L55" i="3"/>
  <c r="L56" i="3"/>
  <c r="L57" i="3"/>
  <c r="L58" i="3"/>
  <c r="J30" i="3" l="1"/>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12" i="3"/>
  <c r="J13" i="3"/>
  <c r="J14" i="3"/>
  <c r="J15" i="3"/>
  <c r="J16" i="3"/>
  <c r="J17" i="3"/>
  <c r="J18" i="3"/>
  <c r="J19" i="3"/>
  <c r="J20" i="3"/>
  <c r="J21" i="3"/>
  <c r="J22" i="3"/>
  <c r="J23" i="3"/>
  <c r="J24" i="3"/>
  <c r="J25" i="3"/>
  <c r="J26" i="3"/>
  <c r="J27" i="3"/>
  <c r="J28" i="3"/>
  <c r="J29" i="3"/>
  <c r="J11" i="3"/>
  <c r="AB23" i="1" l="1"/>
  <c r="AC23" i="1"/>
  <c r="AA23" i="1"/>
  <c r="V32" i="1" l="1"/>
  <c r="W32" i="1"/>
  <c r="X32" i="1"/>
</calcChain>
</file>

<file path=xl/sharedStrings.xml><?xml version="1.0" encoding="utf-8"?>
<sst xmlns="http://schemas.openxmlformats.org/spreadsheetml/2006/main" count="379" uniqueCount="117">
  <si>
    <t>Sale Record</t>
  </si>
  <si>
    <t>Region</t>
  </si>
  <si>
    <t>Item Type</t>
  </si>
  <si>
    <t>Order Priority</t>
  </si>
  <si>
    <t>Sales Channel</t>
  </si>
  <si>
    <t>Order Date</t>
  </si>
  <si>
    <t>Units Sold</t>
  </si>
  <si>
    <t>Europe</t>
  </si>
  <si>
    <t>Clothes</t>
  </si>
  <si>
    <t>H</t>
  </si>
  <si>
    <t>Offline</t>
  </si>
  <si>
    <t>Sub-Saharan Africa</t>
  </si>
  <si>
    <t>Office Supplies</t>
  </si>
  <si>
    <t>C</t>
  </si>
  <si>
    <t>Online</t>
  </si>
  <si>
    <t>L</t>
  </si>
  <si>
    <t>Australia and Oceania</t>
  </si>
  <si>
    <t>Personal Care</t>
  </si>
  <si>
    <t>Household</t>
  </si>
  <si>
    <t>M</t>
  </si>
  <si>
    <t>Asia</t>
  </si>
  <si>
    <t>Central America and the Caribbean</t>
  </si>
  <si>
    <t>Credit Card spending</t>
  </si>
  <si>
    <t>Credit card Exp.
(in $000)</t>
  </si>
  <si>
    <t>Income
(in $000)</t>
  </si>
  <si>
    <t>FamilySize</t>
  </si>
  <si>
    <t>New Registered Users</t>
  </si>
  <si>
    <t>Year</t>
  </si>
  <si>
    <t>Month</t>
  </si>
  <si>
    <t>Rate (%)</t>
  </si>
  <si>
    <t>January</t>
  </si>
  <si>
    <t>February</t>
  </si>
  <si>
    <t>March</t>
  </si>
  <si>
    <t>April</t>
  </si>
  <si>
    <t>May</t>
  </si>
  <si>
    <t>June</t>
  </si>
  <si>
    <t>July</t>
  </si>
  <si>
    <t>August</t>
  </si>
  <si>
    <t>September</t>
  </si>
  <si>
    <t>October</t>
  </si>
  <si>
    <t>November</t>
  </si>
  <si>
    <t>December</t>
  </si>
  <si>
    <t>Unit Price £</t>
  </si>
  <si>
    <t>Unit Cost £</t>
  </si>
  <si>
    <t>Mean</t>
  </si>
  <si>
    <t>Standard Error</t>
  </si>
  <si>
    <t>Median</t>
  </si>
  <si>
    <t>Mode</t>
  </si>
  <si>
    <t>Standard Deviation</t>
  </si>
  <si>
    <t>Sample Variance</t>
  </si>
  <si>
    <t>Kurtosis</t>
  </si>
  <si>
    <t>Skewness</t>
  </si>
  <si>
    <t>Range</t>
  </si>
  <si>
    <t>Minimum</t>
  </si>
  <si>
    <t>Maximum</t>
  </si>
  <si>
    <t>Sum</t>
  </si>
  <si>
    <t>Count</t>
  </si>
  <si>
    <t>Unit Costs</t>
  </si>
  <si>
    <t>Unit Price</t>
  </si>
  <si>
    <t>Unit Cost</t>
  </si>
  <si>
    <t>Coefficient of variation</t>
  </si>
  <si>
    <t>Grand Total</t>
  </si>
  <si>
    <t>Sum of Units Sold</t>
  </si>
  <si>
    <t>Sum of Unit Price £</t>
  </si>
  <si>
    <t>Sum of Unit Cost £</t>
  </si>
  <si>
    <t>(All)</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</si>
  <si>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</si>
  <si>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</si>
  <si>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</si>
  <si>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</si>
  <si>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</si>
  <si>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</si>
  <si>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</si>
  <si>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</si>
  <si>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</si>
  <si>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</si>
  <si>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</si>
  <si>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</si>
  <si>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</si>
  <si>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</si>
  <si>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</si>
  <si>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</si>
  <si>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</si>
  <si>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</si>
  <si>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</si>
  <si>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</si>
  <si>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</si>
  <si>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</si>
  <si>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</si>
  <si>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</si>
  <si>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RESIDUAL OUTPUT</t>
  </si>
  <si>
    <t>Observation</t>
  </si>
  <si>
    <t>Predicted Y</t>
  </si>
  <si>
    <t>Residuals</t>
  </si>
  <si>
    <t>Naïve</t>
  </si>
  <si>
    <t>MAPE</t>
  </si>
  <si>
    <t>Error</t>
  </si>
  <si>
    <t>Percentage</t>
  </si>
  <si>
    <t>Absolute</t>
  </si>
  <si>
    <t>Profit Model</t>
  </si>
  <si>
    <t>Data</t>
  </si>
  <si>
    <t>Fixed Cost</t>
  </si>
  <si>
    <t>Qty Produced</t>
  </si>
  <si>
    <t>Model</t>
  </si>
  <si>
    <t>Defection Rate</t>
  </si>
  <si>
    <t>Revenue from after valentines</t>
  </si>
  <si>
    <t>Ammount Left over</t>
  </si>
  <si>
    <t>Demand Sold</t>
  </si>
  <si>
    <t>Quantity Sold by Valntines Day</t>
  </si>
  <si>
    <t>Revenue on Valentines Day</t>
  </si>
  <si>
    <t>Variable Cost</t>
  </si>
  <si>
    <t>Total Costs</t>
  </si>
  <si>
    <t xml:space="preserve">TOTAL REVENUE </t>
  </si>
  <si>
    <t>TOTAL PROFIT</t>
  </si>
  <si>
    <t>Column1</t>
  </si>
  <si>
    <t>Column2</t>
  </si>
  <si>
    <t>Column3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</si>
</sst>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6" x14ac:knownFonts="1">
    <font>
      <sz val="11"/>
      <color theme="1"/>
      <name val="Calibri"/>
      <family val="2"/>
      <scheme val="minor"/>
    </font>
    <font>
      <b/>
      <sz val="11"/>
      <color theme="1"/>
      <name val="Calibri"/>
      <family val="2"/>
      <scheme val="minor"/>
    </font>
    <font>
      <b/>
      <sz val="12"/>
      <color theme="1"/>
      <name val="Arial"/>
      <family val="2"/>
    </font>
    <font>
      <sz val="12"/>
      <color theme="1"/>
      <name val="Arial"/>
      <family val="2"/>
    </font>
    <font>
      <sz val="10"/>
      <name val="Arial"/>
      <family val="2"/>
    </font>
    <font>
      <b/>
      <sz val="12"/>
      <color indexed="8"/>
      <name val="Arial"/>
      <family val="2"/>
    </font>
    <font>
      <b/>
      <sz val="12"/>
      <name val="Arial"/>
      <family val="2"/>
    </font>
    <font>
      <sz val="12"/>
      <color indexed="8"/>
      <name val="Arial"/>
      <family val="2"/>
    </font>
    <font>
      <i/>
      <sz val="11"/>
      <color theme="1"/>
      <name val="Calibri"/>
      <family val="2"/>
      <scheme val="minor"/>
    </font>
    <font>
      <sz val="12"/>
      <name val="Arial"/>
      <family val="2"/>
    </font>
    <font>
      <sz val="11"/>
      <color theme="0"/>
      <name val="Calibri"/>
      <family val="2"/>
      <scheme val="minor"/>
    </font>
    <font>
      <i/>
      <sz val="11"/>
      <color theme="0"/>
      <name val="Calibri"/>
      <family val="2"/>
      <scheme val="minor"/>
    </font>
    <font>
      <sz val="12"/>
      <color theme="9"/>
      <name val="Arial"/>
      <family val="2"/>
    </font>
    <font>
      <sz val="11"/>
      <color theme="9"/>
      <name val="Calibri"/>
      <family val="2"/>
      <scheme val="minor"/>
    </font>
    <font>
      <b/>
      <u/>
      <sz val="11"/>
      <color theme="1"/>
      <name val="Calibri"/>
      <family val="2"/>
      <scheme val="minor"/>
    </font>
    <font>
      <b/>
      <u/>
      <sz val="14"/>
      <color theme="1"/>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4"/>
        <bgColor indexed="64"/>
      </patternFill>
    </fill>
    <fill>
      <patternFill patternType="solid">
        <fgColor theme="3" tint="-0.499984740745262"/>
        <bgColor indexed="64"/>
      </patternFill>
    </fill>
  </fills>
  <borders count="6">
    <border>
      <left/>
      <right/>
      <top/>
      <bottom/>
      <diagonal/>
    </border>
    <border>
      <left/>
      <right/>
      <top/>
      <bottom style="double">
        <color auto="1"/>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4" fillId="0" borderId="0"/>
  </cellStyleXfs>
  <cellXfs count="63">
    <xf numFmtId="0" fontId="0" fillId="0" borderId="0" xfId="0"/>
    <xf numFmtId="0" fontId="2" fillId="0" borderId="0" xfId="0" applyFont="1"/>
    <xf numFmtId="0" fontId="3" fillId="0" borderId="0" xfId="0" applyFont="1"/>
    <xf numFmtId="14" fontId="3" fillId="0" borderId="0" xfId="0" applyNumberFormat="1" applyFont="1"/>
    <xf numFmtId="0" fontId="1" fillId="0" borderId="0" xfId="0" applyFont="1"/>
    <xf numFmtId="0" fontId="5" fillId="0" borderId="1" xfId="1" applyFont="1" applyBorder="1" applyAlignment="1">
      <alignment horizontal="left" wrapText="1"/>
    </xf>
    <xf numFmtId="0" fontId="6" fillId="0" borderId="1" xfId="1" applyFont="1" applyBorder="1"/>
    <xf numFmtId="164" fontId="7" fillId="0" borderId="0" xfId="1" applyNumberFormat="1" applyFont="1" applyAlignment="1">
      <alignment horizontal="right"/>
    </xf>
    <xf numFmtId="0" fontId="7" fillId="0" borderId="0" xfId="1" applyFont="1" applyAlignment="1">
      <alignment horizontal="left"/>
    </xf>
    <xf numFmtId="0" fontId="7" fillId="0" borderId="0" xfId="1" applyFont="1" applyAlignment="1">
      <alignment horizontal="left" wrapText="1"/>
    </xf>
    <xf numFmtId="0" fontId="1" fillId="0" borderId="0" xfId="0" applyFont="1" applyAlignment="1">
      <alignment wrapText="1"/>
    </xf>
    <xf numFmtId="0" fontId="0" fillId="0" borderId="2" xfId="0" applyBorder="1"/>
    <xf numFmtId="0" fontId="8" fillId="0" borderId="3" xfId="0" applyFont="1" applyBorder="1" applyAlignment="1">
      <alignment horizontal="center"/>
    </xf>
    <xf numFmtId="0" fontId="3" fillId="2" borderId="0" xfId="0" applyFont="1" applyFill="1"/>
    <xf numFmtId="0" fontId="9" fillId="2" borderId="0" xfId="0" applyFont="1" applyFill="1"/>
    <xf numFmtId="0" fontId="9" fillId="0" borderId="0" xfId="0" applyFont="1"/>
    <xf numFmtId="0" fontId="9" fillId="3" borderId="0" xfId="0" applyFont="1" applyFill="1"/>
    <xf numFmtId="0" fontId="3" fillId="3" borderId="0" xfId="0" applyFont="1" applyFill="1"/>
    <xf numFmtId="0" fontId="0" fillId="2" borderId="0" xfId="0" applyFill="1"/>
    <xf numFmtId="0" fontId="0" fillId="0" borderId="0" xfId="0" pivotButton="1"/>
    <xf numFmtId="0" fontId="0" fillId="0" borderId="0" xfId="0" applyAlignment="1">
      <alignment horizontal="left"/>
    </xf>
    <xf numFmtId="0" fontId="0" fillId="0" borderId="4" xfId="0" applyBorder="1"/>
    <xf numFmtId="0" fontId="0" fillId="3" borderId="4" xfId="0" applyFill="1" applyBorder="1"/>
    <xf numFmtId="0" fontId="11" fillId="4" borderId="4" xfId="0" applyFont="1" applyFill="1" applyBorder="1" applyAlignment="1">
      <alignment horizontal="center"/>
    </xf>
    <xf numFmtId="0" fontId="10" fillId="4" borderId="4" xfId="0" applyFont="1" applyFill="1" applyBorder="1"/>
    <xf numFmtId="0" fontId="12" fillId="0" borderId="0" xfId="0" applyFont="1"/>
    <xf numFmtId="0" fontId="13" fillId="0" borderId="0" xfId="0" applyFont="1"/>
    <xf numFmtId="0" fontId="0" fillId="0" borderId="0" xfId="0" applyNumberFormat="1"/>
    <xf numFmtId="0" fontId="0" fillId="0" borderId="0" xfId="0" applyFill="1" applyBorder="1" applyAlignment="1"/>
    <xf numFmtId="0" fontId="0" fillId="0" borderId="2" xfId="0" applyFill="1" applyBorder="1" applyAlignment="1"/>
    <xf numFmtId="0" fontId="8" fillId="0" borderId="3" xfId="0" applyFont="1" applyFill="1" applyBorder="1" applyAlignment="1">
      <alignment horizontal="center"/>
    </xf>
    <xf numFmtId="0" fontId="8" fillId="0" borderId="3" xfId="0" applyFont="1" applyFill="1" applyBorder="1" applyAlignment="1">
      <alignment horizontal="centerContinuous"/>
    </xf>
    <xf numFmtId="0" fontId="0" fillId="5" borderId="0" xfId="0" applyFill="1" applyBorder="1" applyAlignment="1"/>
    <xf numFmtId="0" fontId="0" fillId="5" borderId="2" xfId="0" applyFill="1" applyBorder="1" applyAlignment="1"/>
    <xf numFmtId="164" fontId="0" fillId="0" borderId="0" xfId="0" applyNumberFormat="1"/>
    <xf numFmtId="164" fontId="7" fillId="6" borderId="0" xfId="1" applyNumberFormat="1" applyFont="1" applyFill="1" applyAlignment="1">
      <alignment horizontal="right"/>
    </xf>
    <xf numFmtId="164" fontId="7" fillId="6" borderId="5" xfId="1" applyNumberFormat="1" applyFont="1" applyFill="1" applyBorder="1" applyAlignment="1">
      <alignment horizontal="right"/>
    </xf>
    <xf numFmtId="0" fontId="0" fillId="3" borderId="0" xfId="0" applyFill="1"/>
    <xf numFmtId="164" fontId="7" fillId="3" borderId="0" xfId="1" applyNumberFormat="1" applyFont="1" applyFill="1" applyAlignment="1">
      <alignment horizontal="right"/>
    </xf>
    <xf numFmtId="164" fontId="7" fillId="3" borderId="0" xfId="1" applyNumberFormat="1" applyFont="1" applyFill="1" applyBorder="1" applyAlignment="1">
      <alignment horizontal="right"/>
    </xf>
    <xf numFmtId="164" fontId="7" fillId="3" borderId="5" xfId="1" applyNumberFormat="1" applyFont="1" applyFill="1" applyBorder="1" applyAlignment="1">
      <alignment horizontal="right"/>
    </xf>
    <xf numFmtId="164" fontId="0" fillId="7" borderId="0" xfId="0" applyNumberFormat="1" applyFill="1"/>
    <xf numFmtId="0" fontId="0" fillId="7" borderId="0" xfId="0" applyFill="1"/>
    <xf numFmtId="0" fontId="6" fillId="7" borderId="1" xfId="1" applyFont="1" applyFill="1" applyBorder="1"/>
    <xf numFmtId="0" fontId="6" fillId="3" borderId="1" xfId="1" applyFont="1" applyFill="1" applyBorder="1"/>
    <xf numFmtId="2" fontId="0" fillId="0" borderId="0" xfId="0" applyNumberFormat="1"/>
    <xf numFmtId="10" fontId="0" fillId="3" borderId="0" xfId="0" applyNumberFormat="1" applyFill="1"/>
    <xf numFmtId="0" fontId="14" fillId="0" borderId="0" xfId="0" applyFont="1"/>
    <xf numFmtId="165" fontId="0" fillId="0" borderId="0" xfId="0" applyNumberFormat="1"/>
    <xf numFmtId="165" fontId="14" fillId="3" borderId="0" xfId="0" applyNumberFormat="1" applyFont="1" applyFill="1"/>
    <xf numFmtId="0" fontId="14" fillId="3" borderId="0" xfId="0" applyFont="1" applyFill="1"/>
    <xf numFmtId="0" fontId="14" fillId="0" borderId="0" xfId="0" applyFont="1" applyFill="1"/>
    <xf numFmtId="165" fontId="0" fillId="0" borderId="0" xfId="0" applyNumberFormat="1" applyFill="1"/>
    <xf numFmtId="165" fontId="14" fillId="0" borderId="0" xfId="0" applyNumberFormat="1" applyFont="1" applyFill="1"/>
    <xf numFmtId="0" fontId="0" fillId="0" borderId="0" xfId="0" applyFont="1" applyFill="1"/>
    <xf numFmtId="0" fontId="0" fillId="0" borderId="0" xfId="0" applyNumberFormat="1" applyFill="1"/>
    <xf numFmtId="0" fontId="0" fillId="0" borderId="0" xfId="0" applyNumberFormat="1" applyFont="1" applyFill="1"/>
    <xf numFmtId="0" fontId="0" fillId="0" borderId="0" xfId="0" applyNumberFormat="1" applyFont="1"/>
    <xf numFmtId="0" fontId="14" fillId="3" borderId="0" xfId="0" applyNumberFormat="1" applyFont="1" applyFill="1"/>
    <xf numFmtId="0" fontId="0" fillId="0" borderId="0" xfId="0" applyFill="1"/>
    <xf numFmtId="0" fontId="15" fillId="8" borderId="0" xfId="0" applyFont="1" applyFill="1"/>
    <xf numFmtId="0" fontId="14" fillId="9" borderId="0" xfId="0" applyFont="1" applyFill="1"/>
    <xf numFmtId="0" fontId="15" fillId="9" borderId="0" xfId="0" applyFont="1" applyFill="1"/>
  </cellXfs>
  <cellStyles count="2">
    <cellStyle name="Normal" xfId="0" builtinId="0"/>
    <cellStyle name="Normal 2" xfId="1" xr:uid="{E405B7AA-E7BB-4C4E-B490-C8531FE536F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Credit Card Exp</a:t>
            </a:r>
            <a:r>
              <a:rPr lang="en-GB" baseline="0"/>
              <a:t> Vs Income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1902821522309712"/>
                  <c:y val="-0.241919291338582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Regression!$A$4:$A$52</c:f>
              <c:numCache>
                <c:formatCode>General</c:formatCode>
                <c:ptCount val="49"/>
                <c:pt idx="0">
                  <c:v>1.6</c:v>
                </c:pt>
                <c:pt idx="1">
                  <c:v>1.5</c:v>
                </c:pt>
                <c:pt idx="2">
                  <c:v>1</c:v>
                </c:pt>
                <c:pt idx="3">
                  <c:v>2.7</c:v>
                </c:pt>
                <c:pt idx="4">
                  <c:v>1</c:v>
                </c:pt>
                <c:pt idx="5">
                  <c:v>0.4</c:v>
                </c:pt>
                <c:pt idx="6">
                  <c:v>1.5</c:v>
                </c:pt>
                <c:pt idx="7">
                  <c:v>0.3</c:v>
                </c:pt>
                <c:pt idx="8">
                  <c:v>0.6</c:v>
                </c:pt>
                <c:pt idx="9">
                  <c:v>8.9</c:v>
                </c:pt>
                <c:pt idx="10">
                  <c:v>2.4</c:v>
                </c:pt>
                <c:pt idx="11">
                  <c:v>0.1</c:v>
                </c:pt>
                <c:pt idx="12">
                  <c:v>3.8</c:v>
                </c:pt>
                <c:pt idx="13">
                  <c:v>2.5</c:v>
                </c:pt>
                <c:pt idx="14">
                  <c:v>2</c:v>
                </c:pt>
                <c:pt idx="15">
                  <c:v>1.5</c:v>
                </c:pt>
                <c:pt idx="16">
                  <c:v>4.7</c:v>
                </c:pt>
                <c:pt idx="17">
                  <c:v>2.4</c:v>
                </c:pt>
                <c:pt idx="18">
                  <c:v>8.1</c:v>
                </c:pt>
                <c:pt idx="19">
                  <c:v>0.5</c:v>
                </c:pt>
                <c:pt idx="20">
                  <c:v>0.9</c:v>
                </c:pt>
                <c:pt idx="21">
                  <c:v>2</c:v>
                </c:pt>
                <c:pt idx="22">
                  <c:v>1.2</c:v>
                </c:pt>
                <c:pt idx="23">
                  <c:v>0.7</c:v>
                </c:pt>
                <c:pt idx="24">
                  <c:v>3.9</c:v>
                </c:pt>
                <c:pt idx="25">
                  <c:v>0.5</c:v>
                </c:pt>
                <c:pt idx="26">
                  <c:v>0.2</c:v>
                </c:pt>
                <c:pt idx="27">
                  <c:v>2.4</c:v>
                </c:pt>
                <c:pt idx="28">
                  <c:v>2.2000000000000002</c:v>
                </c:pt>
                <c:pt idx="29">
                  <c:v>3.3</c:v>
                </c:pt>
                <c:pt idx="30">
                  <c:v>1.2</c:v>
                </c:pt>
                <c:pt idx="31">
                  <c:v>2</c:v>
                </c:pt>
                <c:pt idx="32">
                  <c:v>0.6</c:v>
                </c:pt>
                <c:pt idx="33">
                  <c:v>0.9</c:v>
                </c:pt>
                <c:pt idx="34">
                  <c:v>1.8</c:v>
                </c:pt>
                <c:pt idx="35">
                  <c:v>0.7</c:v>
                </c:pt>
                <c:pt idx="36">
                  <c:v>2.9</c:v>
                </c:pt>
                <c:pt idx="37">
                  <c:v>1.4</c:v>
                </c:pt>
                <c:pt idx="38">
                  <c:v>5</c:v>
                </c:pt>
                <c:pt idx="39">
                  <c:v>0.7</c:v>
                </c:pt>
                <c:pt idx="40">
                  <c:v>1.6</c:v>
                </c:pt>
                <c:pt idx="41">
                  <c:v>2.2999999999999998</c:v>
                </c:pt>
                <c:pt idx="42">
                  <c:v>1.1000000000000001</c:v>
                </c:pt>
                <c:pt idx="43">
                  <c:v>0.7</c:v>
                </c:pt>
                <c:pt idx="44">
                  <c:v>5.7</c:v>
                </c:pt>
                <c:pt idx="45">
                  <c:v>2.5</c:v>
                </c:pt>
                <c:pt idx="46">
                  <c:v>0.7</c:v>
                </c:pt>
                <c:pt idx="47">
                  <c:v>0.2</c:v>
                </c:pt>
                <c:pt idx="48">
                  <c:v>4.5</c:v>
                </c:pt>
              </c:numCache>
            </c:numRef>
          </c:xVal>
          <c:yVal>
            <c:numRef>
              <c:f>Regression!$B$4:$B$52</c:f>
              <c:numCache>
                <c:formatCode>General</c:formatCode>
                <c:ptCount val="49"/>
                <c:pt idx="0">
                  <c:v>49</c:v>
                </c:pt>
                <c:pt idx="1">
                  <c:v>34</c:v>
                </c:pt>
                <c:pt idx="2">
                  <c:v>11</c:v>
                </c:pt>
                <c:pt idx="3">
                  <c:v>100</c:v>
                </c:pt>
                <c:pt idx="4">
                  <c:v>45</c:v>
                </c:pt>
                <c:pt idx="5">
                  <c:v>29</c:v>
                </c:pt>
                <c:pt idx="6">
                  <c:v>72</c:v>
                </c:pt>
                <c:pt idx="7">
                  <c:v>22</c:v>
                </c:pt>
                <c:pt idx="8">
                  <c:v>81</c:v>
                </c:pt>
                <c:pt idx="9">
                  <c:v>180</c:v>
                </c:pt>
                <c:pt idx="10">
                  <c:v>105</c:v>
                </c:pt>
                <c:pt idx="11">
                  <c:v>45</c:v>
                </c:pt>
                <c:pt idx="12">
                  <c:v>114</c:v>
                </c:pt>
                <c:pt idx="13">
                  <c:v>40</c:v>
                </c:pt>
                <c:pt idx="14">
                  <c:v>112</c:v>
                </c:pt>
                <c:pt idx="15">
                  <c:v>22</c:v>
                </c:pt>
                <c:pt idx="16">
                  <c:v>130</c:v>
                </c:pt>
                <c:pt idx="17">
                  <c:v>81</c:v>
                </c:pt>
                <c:pt idx="18">
                  <c:v>193</c:v>
                </c:pt>
                <c:pt idx="19">
                  <c:v>21</c:v>
                </c:pt>
                <c:pt idx="20">
                  <c:v>25</c:v>
                </c:pt>
                <c:pt idx="21">
                  <c:v>63</c:v>
                </c:pt>
                <c:pt idx="22">
                  <c:v>62</c:v>
                </c:pt>
                <c:pt idx="23">
                  <c:v>43</c:v>
                </c:pt>
                <c:pt idx="24">
                  <c:v>152</c:v>
                </c:pt>
                <c:pt idx="25">
                  <c:v>29</c:v>
                </c:pt>
                <c:pt idx="26">
                  <c:v>83</c:v>
                </c:pt>
                <c:pt idx="27">
                  <c:v>158</c:v>
                </c:pt>
                <c:pt idx="28">
                  <c:v>48</c:v>
                </c:pt>
                <c:pt idx="29">
                  <c:v>119</c:v>
                </c:pt>
                <c:pt idx="30">
                  <c:v>35</c:v>
                </c:pt>
                <c:pt idx="31">
                  <c:v>29</c:v>
                </c:pt>
                <c:pt idx="32">
                  <c:v>41</c:v>
                </c:pt>
                <c:pt idx="33">
                  <c:v>18</c:v>
                </c:pt>
                <c:pt idx="34">
                  <c:v>50</c:v>
                </c:pt>
                <c:pt idx="35">
                  <c:v>81</c:v>
                </c:pt>
                <c:pt idx="36">
                  <c:v>121</c:v>
                </c:pt>
                <c:pt idx="37">
                  <c:v>71</c:v>
                </c:pt>
                <c:pt idx="38">
                  <c:v>141</c:v>
                </c:pt>
                <c:pt idx="39">
                  <c:v>80</c:v>
                </c:pt>
                <c:pt idx="40">
                  <c:v>84</c:v>
                </c:pt>
                <c:pt idx="41">
                  <c:v>60</c:v>
                </c:pt>
                <c:pt idx="42">
                  <c:v>132</c:v>
                </c:pt>
                <c:pt idx="43">
                  <c:v>45</c:v>
                </c:pt>
                <c:pt idx="44">
                  <c:v>104</c:v>
                </c:pt>
                <c:pt idx="45">
                  <c:v>52</c:v>
                </c:pt>
                <c:pt idx="46">
                  <c:v>43</c:v>
                </c:pt>
                <c:pt idx="47">
                  <c:v>194</c:v>
                </c:pt>
                <c:pt idx="48">
                  <c:v>81</c:v>
                </c:pt>
              </c:numCache>
            </c:numRef>
          </c:yVal>
          <c:smooth val="0"/>
          <c:extLst>
            <c:ext xmlns:c16="http://schemas.microsoft.com/office/drawing/2014/chart" uri="{C3380CC4-5D6E-409C-BE32-E72D297353CC}">
              <c16:uniqueId val="{00000000-8B62-4C9E-AAF7-A80082D2074C}"/>
            </c:ext>
          </c:extLst>
        </c:ser>
        <c:dLbls>
          <c:showLegendKey val="0"/>
          <c:showVal val="0"/>
          <c:showCatName val="0"/>
          <c:showSerName val="0"/>
          <c:showPercent val="0"/>
          <c:showBubbleSize val="0"/>
        </c:dLbls>
        <c:axId val="973124800"/>
        <c:axId val="973119040"/>
      </c:scatterChart>
      <c:valAx>
        <c:axId val="9731248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Credit</a:t>
                </a:r>
                <a:r>
                  <a:rPr lang="en-GB" baseline="0"/>
                  <a:t> Card Exp. (in $000)</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119040"/>
        <c:crosses val="autoZero"/>
        <c:crossBetween val="midCat"/>
      </c:valAx>
      <c:valAx>
        <c:axId val="973119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r>
                  <a:rPr lang="en-GB" baseline="0"/>
                  <a:t> (in $000)</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124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Credit</a:t>
            </a:r>
            <a:r>
              <a:rPr lang="en-GB" baseline="0"/>
              <a:t> Card Exp Vs Family Size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1034733582778121"/>
                  <c:y val="-0.5421483641570327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Regression!$A$4:$A$52</c:f>
              <c:numCache>
                <c:formatCode>General</c:formatCode>
                <c:ptCount val="49"/>
                <c:pt idx="0">
                  <c:v>1.6</c:v>
                </c:pt>
                <c:pt idx="1">
                  <c:v>1.5</c:v>
                </c:pt>
                <c:pt idx="2">
                  <c:v>1</c:v>
                </c:pt>
                <c:pt idx="3">
                  <c:v>2.7</c:v>
                </c:pt>
                <c:pt idx="4">
                  <c:v>1</c:v>
                </c:pt>
                <c:pt idx="5">
                  <c:v>0.4</c:v>
                </c:pt>
                <c:pt idx="6">
                  <c:v>1.5</c:v>
                </c:pt>
                <c:pt idx="7">
                  <c:v>0.3</c:v>
                </c:pt>
                <c:pt idx="8">
                  <c:v>0.6</c:v>
                </c:pt>
                <c:pt idx="9">
                  <c:v>8.9</c:v>
                </c:pt>
                <c:pt idx="10">
                  <c:v>2.4</c:v>
                </c:pt>
                <c:pt idx="11">
                  <c:v>0.1</c:v>
                </c:pt>
                <c:pt idx="12">
                  <c:v>3.8</c:v>
                </c:pt>
                <c:pt idx="13">
                  <c:v>2.5</c:v>
                </c:pt>
                <c:pt idx="14">
                  <c:v>2</c:v>
                </c:pt>
                <c:pt idx="15">
                  <c:v>1.5</c:v>
                </c:pt>
                <c:pt idx="16">
                  <c:v>4.7</c:v>
                </c:pt>
                <c:pt idx="17">
                  <c:v>2.4</c:v>
                </c:pt>
                <c:pt idx="18">
                  <c:v>8.1</c:v>
                </c:pt>
                <c:pt idx="19">
                  <c:v>0.5</c:v>
                </c:pt>
                <c:pt idx="20">
                  <c:v>0.9</c:v>
                </c:pt>
                <c:pt idx="21">
                  <c:v>2</c:v>
                </c:pt>
                <c:pt idx="22">
                  <c:v>1.2</c:v>
                </c:pt>
                <c:pt idx="23">
                  <c:v>0.7</c:v>
                </c:pt>
                <c:pt idx="24">
                  <c:v>3.9</c:v>
                </c:pt>
                <c:pt idx="25">
                  <c:v>0.5</c:v>
                </c:pt>
                <c:pt idx="26">
                  <c:v>0.2</c:v>
                </c:pt>
                <c:pt idx="27">
                  <c:v>2.4</c:v>
                </c:pt>
                <c:pt idx="28">
                  <c:v>2.2000000000000002</c:v>
                </c:pt>
                <c:pt idx="29">
                  <c:v>3.3</c:v>
                </c:pt>
                <c:pt idx="30">
                  <c:v>1.2</c:v>
                </c:pt>
                <c:pt idx="31">
                  <c:v>2</c:v>
                </c:pt>
                <c:pt idx="32">
                  <c:v>0.6</c:v>
                </c:pt>
                <c:pt idx="33">
                  <c:v>0.9</c:v>
                </c:pt>
                <c:pt idx="34">
                  <c:v>1.8</c:v>
                </c:pt>
                <c:pt idx="35">
                  <c:v>0.7</c:v>
                </c:pt>
                <c:pt idx="36">
                  <c:v>2.9</c:v>
                </c:pt>
                <c:pt idx="37">
                  <c:v>1.4</c:v>
                </c:pt>
                <c:pt idx="38">
                  <c:v>5</c:v>
                </c:pt>
                <c:pt idx="39">
                  <c:v>0.7</c:v>
                </c:pt>
                <c:pt idx="40">
                  <c:v>1.6</c:v>
                </c:pt>
                <c:pt idx="41">
                  <c:v>2.2999999999999998</c:v>
                </c:pt>
                <c:pt idx="42">
                  <c:v>1.1000000000000001</c:v>
                </c:pt>
                <c:pt idx="43">
                  <c:v>0.7</c:v>
                </c:pt>
                <c:pt idx="44">
                  <c:v>5.7</c:v>
                </c:pt>
                <c:pt idx="45">
                  <c:v>2.5</c:v>
                </c:pt>
                <c:pt idx="46">
                  <c:v>0.7</c:v>
                </c:pt>
                <c:pt idx="47">
                  <c:v>0.2</c:v>
                </c:pt>
                <c:pt idx="48">
                  <c:v>4.5</c:v>
                </c:pt>
              </c:numCache>
            </c:numRef>
          </c:xVal>
          <c:yVal>
            <c:numRef>
              <c:f>Regression!$C$4:$C$52</c:f>
              <c:numCache>
                <c:formatCode>General</c:formatCode>
                <c:ptCount val="49"/>
                <c:pt idx="0">
                  <c:v>4</c:v>
                </c:pt>
                <c:pt idx="1">
                  <c:v>3</c:v>
                </c:pt>
                <c:pt idx="2">
                  <c:v>1</c:v>
                </c:pt>
                <c:pt idx="3">
                  <c:v>1</c:v>
                </c:pt>
                <c:pt idx="4">
                  <c:v>4</c:v>
                </c:pt>
                <c:pt idx="5">
                  <c:v>4</c:v>
                </c:pt>
                <c:pt idx="6">
                  <c:v>2</c:v>
                </c:pt>
                <c:pt idx="7">
                  <c:v>1</c:v>
                </c:pt>
                <c:pt idx="8">
                  <c:v>3</c:v>
                </c:pt>
                <c:pt idx="9">
                  <c:v>1</c:v>
                </c:pt>
                <c:pt idx="10">
                  <c:v>4</c:v>
                </c:pt>
                <c:pt idx="11">
                  <c:v>3</c:v>
                </c:pt>
                <c:pt idx="12">
                  <c:v>2</c:v>
                </c:pt>
                <c:pt idx="13">
                  <c:v>4</c:v>
                </c:pt>
                <c:pt idx="14">
                  <c:v>1</c:v>
                </c:pt>
                <c:pt idx="15">
                  <c:v>1</c:v>
                </c:pt>
                <c:pt idx="16">
                  <c:v>4</c:v>
                </c:pt>
                <c:pt idx="17">
                  <c:v>4</c:v>
                </c:pt>
                <c:pt idx="18">
                  <c:v>2</c:v>
                </c:pt>
                <c:pt idx="19">
                  <c:v>1</c:v>
                </c:pt>
                <c:pt idx="20">
                  <c:v>4</c:v>
                </c:pt>
                <c:pt idx="21">
                  <c:v>3</c:v>
                </c:pt>
                <c:pt idx="22">
                  <c:v>1</c:v>
                </c:pt>
                <c:pt idx="23">
                  <c:v>2</c:v>
                </c:pt>
                <c:pt idx="24">
                  <c:v>2</c:v>
                </c:pt>
                <c:pt idx="25">
                  <c:v>3</c:v>
                </c:pt>
                <c:pt idx="26">
                  <c:v>4</c:v>
                </c:pt>
                <c:pt idx="27">
                  <c:v>1</c:v>
                </c:pt>
                <c:pt idx="28">
                  <c:v>1</c:v>
                </c:pt>
                <c:pt idx="29">
                  <c:v>1</c:v>
                </c:pt>
                <c:pt idx="30">
                  <c:v>1</c:v>
                </c:pt>
                <c:pt idx="31">
                  <c:v>1</c:v>
                </c:pt>
                <c:pt idx="32">
                  <c:v>2</c:v>
                </c:pt>
                <c:pt idx="33">
                  <c:v>3</c:v>
                </c:pt>
                <c:pt idx="34">
                  <c:v>4</c:v>
                </c:pt>
                <c:pt idx="35">
                  <c:v>3</c:v>
                </c:pt>
                <c:pt idx="36">
                  <c:v>1</c:v>
                </c:pt>
                <c:pt idx="37">
                  <c:v>1</c:v>
                </c:pt>
                <c:pt idx="38">
                  <c:v>3</c:v>
                </c:pt>
                <c:pt idx="39">
                  <c:v>4</c:v>
                </c:pt>
                <c:pt idx="40">
                  <c:v>3</c:v>
                </c:pt>
                <c:pt idx="41">
                  <c:v>3</c:v>
                </c:pt>
                <c:pt idx="42">
                  <c:v>4</c:v>
                </c:pt>
                <c:pt idx="43">
                  <c:v>1</c:v>
                </c:pt>
                <c:pt idx="44">
                  <c:v>1</c:v>
                </c:pt>
                <c:pt idx="45">
                  <c:v>4</c:v>
                </c:pt>
                <c:pt idx="46">
                  <c:v>3</c:v>
                </c:pt>
                <c:pt idx="47">
                  <c:v>4</c:v>
                </c:pt>
                <c:pt idx="48">
                  <c:v>2</c:v>
                </c:pt>
              </c:numCache>
            </c:numRef>
          </c:yVal>
          <c:smooth val="0"/>
          <c:extLst>
            <c:ext xmlns:c16="http://schemas.microsoft.com/office/drawing/2014/chart" uri="{C3380CC4-5D6E-409C-BE32-E72D297353CC}">
              <c16:uniqueId val="{00000000-461D-4A33-872B-52EE666C555C}"/>
            </c:ext>
          </c:extLst>
        </c:ser>
        <c:dLbls>
          <c:showLegendKey val="0"/>
          <c:showVal val="0"/>
          <c:showCatName val="0"/>
          <c:showSerName val="0"/>
          <c:showPercent val="0"/>
          <c:showBubbleSize val="0"/>
        </c:dLbls>
        <c:axId val="975323872"/>
        <c:axId val="975299392"/>
      </c:scatterChart>
      <c:valAx>
        <c:axId val="9753238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Credit</a:t>
                </a:r>
                <a:r>
                  <a:rPr lang="en-GB" baseline="0"/>
                  <a:t> Card Exp. (in $000)</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99392"/>
        <c:crosses val="autoZero"/>
        <c:crossBetween val="midCat"/>
      </c:valAx>
      <c:valAx>
        <c:axId val="97529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Family</a:t>
                </a:r>
                <a:r>
                  <a:rPr lang="en-GB" baseline="0"/>
                  <a:t> Size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3238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Credit</a:t>
            </a:r>
            <a:r>
              <a:rPr lang="en-US" baseline="0"/>
              <a:t> Card Exp Residential Plot</a:t>
            </a:r>
            <a:endParaRPr lang="en-US"/>
          </a:p>
        </c:rich>
      </c:tx>
      <c:layout>
        <c:manualLayout>
          <c:xMode val="edge"/>
          <c:yMode val="edge"/>
          <c:x val="0.30961585705058559"/>
          <c:y val="4.3818466353677622E-2"/>
        </c:manualLayout>
      </c:layout>
      <c:overlay val="0"/>
    </c:title>
    <c:autoTitleDeleted val="0"/>
    <c:plotArea>
      <c:layout/>
      <c:scatterChart>
        <c:scatterStyle val="lineMarker"/>
        <c:varyColors val="0"/>
        <c:ser>
          <c:idx val="0"/>
          <c:order val="0"/>
          <c:spPr>
            <a:ln w="19050">
              <a:noFill/>
            </a:ln>
          </c:spPr>
          <c:yVal>
            <c:numRef>
              <c:f>Regression!$A$4:$A$52</c:f>
              <c:numCache>
                <c:formatCode>General</c:formatCode>
                <c:ptCount val="49"/>
                <c:pt idx="0">
                  <c:v>1.6</c:v>
                </c:pt>
                <c:pt idx="1">
                  <c:v>1.5</c:v>
                </c:pt>
                <c:pt idx="2">
                  <c:v>1</c:v>
                </c:pt>
                <c:pt idx="3">
                  <c:v>2.7</c:v>
                </c:pt>
                <c:pt idx="4">
                  <c:v>1</c:v>
                </c:pt>
                <c:pt idx="5">
                  <c:v>0.4</c:v>
                </c:pt>
                <c:pt idx="6">
                  <c:v>1.5</c:v>
                </c:pt>
                <c:pt idx="7">
                  <c:v>0.3</c:v>
                </c:pt>
                <c:pt idx="8">
                  <c:v>0.6</c:v>
                </c:pt>
                <c:pt idx="9">
                  <c:v>8.9</c:v>
                </c:pt>
                <c:pt idx="10">
                  <c:v>2.4</c:v>
                </c:pt>
                <c:pt idx="11">
                  <c:v>0.1</c:v>
                </c:pt>
                <c:pt idx="12">
                  <c:v>3.8</c:v>
                </c:pt>
                <c:pt idx="13">
                  <c:v>2.5</c:v>
                </c:pt>
                <c:pt idx="14">
                  <c:v>2</c:v>
                </c:pt>
                <c:pt idx="15">
                  <c:v>1.5</c:v>
                </c:pt>
                <c:pt idx="16">
                  <c:v>4.7</c:v>
                </c:pt>
                <c:pt idx="17">
                  <c:v>2.4</c:v>
                </c:pt>
                <c:pt idx="18">
                  <c:v>8.1</c:v>
                </c:pt>
                <c:pt idx="19">
                  <c:v>0.5</c:v>
                </c:pt>
                <c:pt idx="20">
                  <c:v>0.9</c:v>
                </c:pt>
                <c:pt idx="21">
                  <c:v>2</c:v>
                </c:pt>
                <c:pt idx="22">
                  <c:v>1.2</c:v>
                </c:pt>
                <c:pt idx="23">
                  <c:v>0.7</c:v>
                </c:pt>
                <c:pt idx="24">
                  <c:v>3.9</c:v>
                </c:pt>
                <c:pt idx="25">
                  <c:v>0.5</c:v>
                </c:pt>
                <c:pt idx="26">
                  <c:v>0.2</c:v>
                </c:pt>
                <c:pt idx="27">
                  <c:v>2.4</c:v>
                </c:pt>
                <c:pt idx="28">
                  <c:v>2.2000000000000002</c:v>
                </c:pt>
                <c:pt idx="29">
                  <c:v>3.3</c:v>
                </c:pt>
                <c:pt idx="30">
                  <c:v>1.2</c:v>
                </c:pt>
                <c:pt idx="31">
                  <c:v>2</c:v>
                </c:pt>
                <c:pt idx="32">
                  <c:v>0.6</c:v>
                </c:pt>
                <c:pt idx="33">
                  <c:v>0.9</c:v>
                </c:pt>
                <c:pt idx="34">
                  <c:v>1.8</c:v>
                </c:pt>
                <c:pt idx="35">
                  <c:v>0.7</c:v>
                </c:pt>
                <c:pt idx="36">
                  <c:v>2.9</c:v>
                </c:pt>
                <c:pt idx="37">
                  <c:v>1.4</c:v>
                </c:pt>
                <c:pt idx="38">
                  <c:v>5</c:v>
                </c:pt>
                <c:pt idx="39">
                  <c:v>0.7</c:v>
                </c:pt>
                <c:pt idx="40">
                  <c:v>1.6</c:v>
                </c:pt>
                <c:pt idx="41">
                  <c:v>2.2999999999999998</c:v>
                </c:pt>
                <c:pt idx="42">
                  <c:v>1.1000000000000001</c:v>
                </c:pt>
                <c:pt idx="43">
                  <c:v>0.7</c:v>
                </c:pt>
                <c:pt idx="44">
                  <c:v>5.7</c:v>
                </c:pt>
                <c:pt idx="45">
                  <c:v>2.5</c:v>
                </c:pt>
                <c:pt idx="46">
                  <c:v>0.7</c:v>
                </c:pt>
                <c:pt idx="47">
                  <c:v>0.2</c:v>
                </c:pt>
                <c:pt idx="48">
                  <c:v>4.5</c:v>
                </c:pt>
              </c:numCache>
            </c:numRef>
          </c:yVal>
          <c:smooth val="0"/>
          <c:extLst>
            <c:ext xmlns:c16="http://schemas.microsoft.com/office/drawing/2014/chart" uri="{C3380CC4-5D6E-409C-BE32-E72D297353CC}">
              <c16:uniqueId val="{00000000-FAFE-4852-BB9E-DA7AAF343D39}"/>
            </c:ext>
          </c:extLst>
        </c:ser>
        <c:ser>
          <c:idx val="1"/>
          <c:order val="1"/>
          <c:spPr>
            <a:ln w="19050">
              <a:noFill/>
            </a:ln>
          </c:spPr>
          <c:yVal>
            <c:numRef>
              <c:f>Regression!$G$55:$G$103</c:f>
              <c:numCache>
                <c:formatCode>General</c:formatCode>
                <c:ptCount val="49"/>
                <c:pt idx="0">
                  <c:v>-19.507241394842708</c:v>
                </c:pt>
                <c:pt idx="1">
                  <c:v>-32.877786496795949</c:v>
                </c:pt>
                <c:pt idx="2">
                  <c:v>-47.730512006562165</c:v>
                </c:pt>
                <c:pt idx="3">
                  <c:v>13.568754726642979</c:v>
                </c:pt>
                <c:pt idx="4">
                  <c:v>-13.730512006562165</c:v>
                </c:pt>
                <c:pt idx="5">
                  <c:v>-19.953782618281636</c:v>
                </c:pt>
                <c:pt idx="6">
                  <c:v>5.1222135032040512</c:v>
                </c:pt>
                <c:pt idx="7">
                  <c:v>-25.324327720234876</c:v>
                </c:pt>
                <c:pt idx="8">
                  <c:v>28.787307585624852</c:v>
                </c:pt>
                <c:pt idx="9">
                  <c:v>-7.4574489522558736</c:v>
                </c:pt>
                <c:pt idx="10">
                  <c:v>23.457119420783243</c:v>
                </c:pt>
                <c:pt idx="11">
                  <c:v>0.93458207585863562</c:v>
                </c:pt>
                <c:pt idx="12">
                  <c:v>9.6447508481286661</c:v>
                </c:pt>
                <c:pt idx="13">
                  <c:v>-43.172335477263502</c:v>
                </c:pt>
                <c:pt idx="14">
                  <c:v>36.974939012970282</c:v>
                </c:pt>
                <c:pt idx="15">
                  <c:v>-44.877786496795949</c:v>
                </c:pt>
                <c:pt idx="16">
                  <c:v>10.979656765707873</c:v>
                </c:pt>
                <c:pt idx="17">
                  <c:v>-0.54288057921675659</c:v>
                </c:pt>
                <c:pt idx="18">
                  <c:v>18.578190232118175</c:v>
                </c:pt>
                <c:pt idx="19">
                  <c:v>-29.583237516328388</c:v>
                </c:pt>
                <c:pt idx="20">
                  <c:v>-32.101057108515413</c:v>
                </c:pt>
                <c:pt idx="21">
                  <c:v>-12.025060987029718</c:v>
                </c:pt>
                <c:pt idx="22">
                  <c:v>1.0578197344315754E-2</c:v>
                </c:pt>
                <c:pt idx="23">
                  <c:v>-10.842147312421901</c:v>
                </c:pt>
                <c:pt idx="24">
                  <c:v>46.015295950081921</c:v>
                </c:pt>
                <c:pt idx="25">
                  <c:v>-21.583237516328388</c:v>
                </c:pt>
                <c:pt idx="26">
                  <c:v>37.305127177811876</c:v>
                </c:pt>
                <c:pt idx="27">
                  <c:v>76.457119420783243</c:v>
                </c:pt>
                <c:pt idx="28">
                  <c:v>-30.283970783123237</c:v>
                </c:pt>
                <c:pt idx="29">
                  <c:v>22.792025338362464</c:v>
                </c:pt>
                <c:pt idx="30">
                  <c:v>-26.989421802655684</c:v>
                </c:pt>
                <c:pt idx="31">
                  <c:v>-46.025060987029718</c:v>
                </c:pt>
                <c:pt idx="32">
                  <c:v>-11.212692414375148</c:v>
                </c:pt>
                <c:pt idx="33">
                  <c:v>-39.101057108515413</c:v>
                </c:pt>
                <c:pt idx="34">
                  <c:v>-21.766151190936213</c:v>
                </c:pt>
                <c:pt idx="35">
                  <c:v>27.157852687578099</c:v>
                </c:pt>
                <c:pt idx="36">
                  <c:v>31.309844930549474</c:v>
                </c:pt>
                <c:pt idx="37">
                  <c:v>5.7516684012508108</c:v>
                </c:pt>
                <c:pt idx="38">
                  <c:v>17.091292071567608</c:v>
                </c:pt>
                <c:pt idx="39">
                  <c:v>26.157852687578099</c:v>
                </c:pt>
                <c:pt idx="40">
                  <c:v>15.492758605157292</c:v>
                </c:pt>
                <c:pt idx="41">
                  <c:v>-19.913425681169997</c:v>
                </c:pt>
                <c:pt idx="42">
                  <c:v>71.640033095391075</c:v>
                </c:pt>
                <c:pt idx="43">
                  <c:v>-8.8421473124219006</c:v>
                </c:pt>
                <c:pt idx="44">
                  <c:v>-31.314892214759709</c:v>
                </c:pt>
                <c:pt idx="45">
                  <c:v>-31.172335477263502</c:v>
                </c:pt>
                <c:pt idx="46">
                  <c:v>-10.842147312421901</c:v>
                </c:pt>
                <c:pt idx="47">
                  <c:v>148.30512717781187</c:v>
                </c:pt>
                <c:pt idx="48">
                  <c:v>-34.761433438198623</c:v>
                </c:pt>
              </c:numCache>
            </c:numRef>
          </c:yVal>
          <c:smooth val="0"/>
          <c:extLst>
            <c:ext xmlns:c16="http://schemas.microsoft.com/office/drawing/2014/chart" uri="{C3380CC4-5D6E-409C-BE32-E72D297353CC}">
              <c16:uniqueId val="{00000001-FAFE-4852-BB9E-DA7AAF343D39}"/>
            </c:ext>
          </c:extLst>
        </c:ser>
        <c:dLbls>
          <c:showLegendKey val="0"/>
          <c:showVal val="0"/>
          <c:showCatName val="0"/>
          <c:showSerName val="0"/>
          <c:showPercent val="0"/>
          <c:showBubbleSize val="0"/>
        </c:dLbls>
        <c:axId val="73180288"/>
        <c:axId val="73182208"/>
      </c:scatterChart>
      <c:valAx>
        <c:axId val="73180288"/>
        <c:scaling>
          <c:orientation val="minMax"/>
        </c:scaling>
        <c:delete val="0"/>
        <c:axPos val="b"/>
        <c:title>
          <c:tx>
            <c:rich>
              <a:bodyPr/>
              <a:lstStyle/>
              <a:p>
                <a:pPr>
                  <a:defRPr/>
                </a:pPr>
                <a:r>
                  <a:rPr lang="en-US" sz="800" b="1" i="0" u="none" strike="noStrike" kern="1200" baseline="0">
                    <a:solidFill>
                      <a:sysClr val="windowText" lastClr="000000"/>
                    </a:solidFill>
                  </a:rPr>
                  <a:t>Credit Card Exp </a:t>
                </a:r>
                <a:endParaRPr lang="en-GB"/>
              </a:p>
            </c:rich>
          </c:tx>
          <c:overlay val="0"/>
        </c:title>
        <c:numFmt formatCode="General" sourceLinked="1"/>
        <c:majorTickMark val="out"/>
        <c:minorTickMark val="none"/>
        <c:tickLblPos val="nextTo"/>
        <c:crossAx val="73182208"/>
        <c:crosses val="autoZero"/>
        <c:crossBetween val="midCat"/>
      </c:valAx>
      <c:valAx>
        <c:axId val="73182208"/>
        <c:scaling>
          <c:orientation val="minMax"/>
        </c:scaling>
        <c:delete val="0"/>
        <c:axPos val="l"/>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US" sz="1000" b="1" i="0" u="none" strike="noStrike" kern="1200" baseline="0">
                    <a:solidFill>
                      <a:sysClr val="windowText" lastClr="000000"/>
                    </a:solidFill>
                  </a:rPr>
                  <a:t>Residuals</a:t>
                </a:r>
              </a:p>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endParaRPr lang="en-GB"/>
              </a:p>
            </c:rich>
          </c:tx>
          <c:overlay val="0"/>
        </c:title>
        <c:numFmt formatCode="General" sourceLinked="1"/>
        <c:majorTickMark val="out"/>
        <c:minorTickMark val="none"/>
        <c:tickLblPos val="nextTo"/>
        <c:crossAx val="73180288"/>
        <c:crosses val="autoZero"/>
        <c:crossBetween val="midCat"/>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Credit</a:t>
            </a:r>
            <a:r>
              <a:rPr lang="en-US" baseline="0"/>
              <a:t> Card Exp Residential Plot</a:t>
            </a:r>
            <a:endParaRPr lang="en-US"/>
          </a:p>
        </c:rich>
      </c:tx>
      <c:layout>
        <c:manualLayout>
          <c:xMode val="edge"/>
          <c:yMode val="edge"/>
          <c:x val="0.30961585705058559"/>
          <c:y val="4.3818466353677622E-2"/>
        </c:manualLayout>
      </c:layout>
      <c:overlay val="0"/>
    </c:title>
    <c:autoTitleDeleted val="0"/>
    <c:plotArea>
      <c:layout/>
      <c:scatterChart>
        <c:scatterStyle val="lineMarker"/>
        <c:varyColors val="0"/>
        <c:ser>
          <c:idx val="0"/>
          <c:order val="0"/>
          <c:spPr>
            <a:ln w="19050">
              <a:noFill/>
            </a:ln>
          </c:spPr>
          <c:yVal>
            <c:numRef>
              <c:f>Regression!$A$4:$A$52</c:f>
              <c:numCache>
                <c:formatCode>General</c:formatCode>
                <c:ptCount val="49"/>
                <c:pt idx="0">
                  <c:v>1.6</c:v>
                </c:pt>
                <c:pt idx="1">
                  <c:v>1.5</c:v>
                </c:pt>
                <c:pt idx="2">
                  <c:v>1</c:v>
                </c:pt>
                <c:pt idx="3">
                  <c:v>2.7</c:v>
                </c:pt>
                <c:pt idx="4">
                  <c:v>1</c:v>
                </c:pt>
                <c:pt idx="5">
                  <c:v>0.4</c:v>
                </c:pt>
                <c:pt idx="6">
                  <c:v>1.5</c:v>
                </c:pt>
                <c:pt idx="7">
                  <c:v>0.3</c:v>
                </c:pt>
                <c:pt idx="8">
                  <c:v>0.6</c:v>
                </c:pt>
                <c:pt idx="9">
                  <c:v>8.9</c:v>
                </c:pt>
                <c:pt idx="10">
                  <c:v>2.4</c:v>
                </c:pt>
                <c:pt idx="11">
                  <c:v>0.1</c:v>
                </c:pt>
                <c:pt idx="12">
                  <c:v>3.8</c:v>
                </c:pt>
                <c:pt idx="13">
                  <c:v>2.5</c:v>
                </c:pt>
                <c:pt idx="14">
                  <c:v>2</c:v>
                </c:pt>
                <c:pt idx="15">
                  <c:v>1.5</c:v>
                </c:pt>
                <c:pt idx="16">
                  <c:v>4.7</c:v>
                </c:pt>
                <c:pt idx="17">
                  <c:v>2.4</c:v>
                </c:pt>
                <c:pt idx="18">
                  <c:v>8.1</c:v>
                </c:pt>
                <c:pt idx="19">
                  <c:v>0.5</c:v>
                </c:pt>
                <c:pt idx="20">
                  <c:v>0.9</c:v>
                </c:pt>
                <c:pt idx="21">
                  <c:v>2</c:v>
                </c:pt>
                <c:pt idx="22">
                  <c:v>1.2</c:v>
                </c:pt>
                <c:pt idx="23">
                  <c:v>0.7</c:v>
                </c:pt>
                <c:pt idx="24">
                  <c:v>3.9</c:v>
                </c:pt>
                <c:pt idx="25">
                  <c:v>0.5</c:v>
                </c:pt>
                <c:pt idx="26">
                  <c:v>0.2</c:v>
                </c:pt>
                <c:pt idx="27">
                  <c:v>2.4</c:v>
                </c:pt>
                <c:pt idx="28">
                  <c:v>2.2000000000000002</c:v>
                </c:pt>
                <c:pt idx="29">
                  <c:v>3.3</c:v>
                </c:pt>
                <c:pt idx="30">
                  <c:v>1.2</c:v>
                </c:pt>
                <c:pt idx="31">
                  <c:v>2</c:v>
                </c:pt>
                <c:pt idx="32">
                  <c:v>0.6</c:v>
                </c:pt>
                <c:pt idx="33">
                  <c:v>0.9</c:v>
                </c:pt>
                <c:pt idx="34">
                  <c:v>1.8</c:v>
                </c:pt>
                <c:pt idx="35">
                  <c:v>0.7</c:v>
                </c:pt>
                <c:pt idx="36">
                  <c:v>2.9</c:v>
                </c:pt>
                <c:pt idx="37">
                  <c:v>1.4</c:v>
                </c:pt>
                <c:pt idx="38">
                  <c:v>5</c:v>
                </c:pt>
                <c:pt idx="39">
                  <c:v>0.7</c:v>
                </c:pt>
                <c:pt idx="40">
                  <c:v>1.6</c:v>
                </c:pt>
                <c:pt idx="41">
                  <c:v>2.2999999999999998</c:v>
                </c:pt>
                <c:pt idx="42">
                  <c:v>1.1000000000000001</c:v>
                </c:pt>
                <c:pt idx="43">
                  <c:v>0.7</c:v>
                </c:pt>
                <c:pt idx="44">
                  <c:v>5.7</c:v>
                </c:pt>
                <c:pt idx="45">
                  <c:v>2.5</c:v>
                </c:pt>
                <c:pt idx="46">
                  <c:v>0.7</c:v>
                </c:pt>
                <c:pt idx="47">
                  <c:v>0.2</c:v>
                </c:pt>
                <c:pt idx="48">
                  <c:v>4.5</c:v>
                </c:pt>
              </c:numCache>
            </c:numRef>
          </c:yVal>
          <c:smooth val="0"/>
          <c:extLst>
            <c:ext xmlns:c16="http://schemas.microsoft.com/office/drawing/2014/chart" uri="{C3380CC4-5D6E-409C-BE32-E72D297353CC}">
              <c16:uniqueId val="{00000000-59A0-4C2A-8624-6743E424E910}"/>
            </c:ext>
          </c:extLst>
        </c:ser>
        <c:ser>
          <c:idx val="1"/>
          <c:order val="1"/>
          <c:spPr>
            <a:ln w="19050">
              <a:noFill/>
            </a:ln>
          </c:spPr>
          <c:yVal>
            <c:numRef>
              <c:f>Regression!$AC$55</c:f>
              <c:numCache>
                <c:formatCode>General</c:formatCode>
                <c:ptCount val="1"/>
                <c:pt idx="0">
                  <c:v>1.484022465037659</c:v>
                </c:pt>
              </c:numCache>
            </c:numRef>
          </c:yVal>
          <c:smooth val="0"/>
          <c:extLst>
            <c:ext xmlns:c16="http://schemas.microsoft.com/office/drawing/2014/chart" uri="{C3380CC4-5D6E-409C-BE32-E72D297353CC}">
              <c16:uniqueId val="{00000001-59A0-4C2A-8624-6743E424E910}"/>
            </c:ext>
          </c:extLst>
        </c:ser>
        <c:dLbls>
          <c:showLegendKey val="0"/>
          <c:showVal val="0"/>
          <c:showCatName val="0"/>
          <c:showSerName val="0"/>
          <c:showPercent val="0"/>
          <c:showBubbleSize val="0"/>
        </c:dLbls>
        <c:axId val="73180288"/>
        <c:axId val="73182208"/>
      </c:scatterChart>
      <c:valAx>
        <c:axId val="73180288"/>
        <c:scaling>
          <c:orientation val="minMax"/>
        </c:scaling>
        <c:delete val="0"/>
        <c:axPos val="b"/>
        <c:title>
          <c:tx>
            <c:rich>
              <a:bodyPr/>
              <a:lstStyle/>
              <a:p>
                <a:pPr>
                  <a:defRPr/>
                </a:pPr>
                <a:r>
                  <a:rPr lang="en-US" sz="800" b="1" i="0" u="none" strike="noStrike" kern="1200" baseline="0">
                    <a:solidFill>
                      <a:sysClr val="windowText" lastClr="000000"/>
                    </a:solidFill>
                  </a:rPr>
                  <a:t>Credit Card Exp </a:t>
                </a:r>
                <a:endParaRPr lang="en-US"/>
              </a:p>
            </c:rich>
          </c:tx>
          <c:overlay val="0"/>
        </c:title>
        <c:numFmt formatCode="General" sourceLinked="1"/>
        <c:majorTickMark val="out"/>
        <c:minorTickMark val="none"/>
        <c:tickLblPos val="nextTo"/>
        <c:crossAx val="73182208"/>
        <c:crosses val="autoZero"/>
        <c:crossBetween val="midCat"/>
      </c:valAx>
      <c:valAx>
        <c:axId val="7318220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73180288"/>
        <c:crosses val="autoZero"/>
        <c:crossBetween val="midCat"/>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Original New User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4891857550789664E-2"/>
          <c:y val="1.2607850395397226E-2"/>
          <c:w val="0.94778139105678527"/>
          <c:h val="0.80345417686669574"/>
        </c:manualLayout>
      </c:layout>
      <c:lineChart>
        <c:grouping val="standard"/>
        <c:varyColors val="0"/>
        <c:ser>
          <c:idx val="0"/>
          <c:order val="0"/>
          <c:tx>
            <c:strRef>
              <c:f>Forecasting!$C$3</c:f>
              <c:strCache>
                <c:ptCount val="1"/>
                <c:pt idx="0">
                  <c:v>Rate (%)</c:v>
                </c:pt>
              </c:strCache>
            </c:strRef>
          </c:tx>
          <c:spPr>
            <a:ln w="28575" cap="rnd">
              <a:solidFill>
                <a:schemeClr val="accent1"/>
              </a:solidFill>
              <a:round/>
            </a:ln>
            <a:effectLst/>
          </c:spPr>
          <c:marker>
            <c:symbol val="none"/>
          </c:marker>
          <c:cat>
            <c:strRef>
              <c:f>Forecasting!$B$4:$B$51</c:f>
              <c:strCache>
                <c:ptCount val="48"/>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strCache>
            </c:strRef>
          </c:cat>
          <c:val>
            <c:numRef>
              <c:f>Forecasting!$C$4:$C$51</c:f>
              <c:numCache>
                <c:formatCode>#0.0</c:formatCode>
                <c:ptCount val="48"/>
                <c:pt idx="0">
                  <c:v>6.5</c:v>
                </c:pt>
                <c:pt idx="1">
                  <c:v>7.4</c:v>
                </c:pt>
                <c:pt idx="2">
                  <c:v>7.8</c:v>
                </c:pt>
                <c:pt idx="3">
                  <c:v>8.5</c:v>
                </c:pt>
                <c:pt idx="4">
                  <c:v>9</c:v>
                </c:pt>
                <c:pt idx="5">
                  <c:v>9.3000000000000007</c:v>
                </c:pt>
                <c:pt idx="6">
                  <c:v>9.5</c:v>
                </c:pt>
                <c:pt idx="7">
                  <c:v>9.6</c:v>
                </c:pt>
                <c:pt idx="8">
                  <c:v>9.8000000000000007</c:v>
                </c:pt>
                <c:pt idx="9">
                  <c:v>9</c:v>
                </c:pt>
                <c:pt idx="10">
                  <c:v>8.9</c:v>
                </c:pt>
                <c:pt idx="11">
                  <c:v>8.9</c:v>
                </c:pt>
                <c:pt idx="12">
                  <c:v>8.8000000000000007</c:v>
                </c:pt>
                <c:pt idx="13">
                  <c:v>8.8000000000000007</c:v>
                </c:pt>
                <c:pt idx="14">
                  <c:v>8.9</c:v>
                </c:pt>
                <c:pt idx="15">
                  <c:v>8.9</c:v>
                </c:pt>
                <c:pt idx="16">
                  <c:v>8.6</c:v>
                </c:pt>
                <c:pt idx="17">
                  <c:v>8.4</c:v>
                </c:pt>
                <c:pt idx="18">
                  <c:v>8.5</c:v>
                </c:pt>
                <c:pt idx="19">
                  <c:v>8.5</c:v>
                </c:pt>
                <c:pt idx="20">
                  <c:v>8.5</c:v>
                </c:pt>
                <c:pt idx="21">
                  <c:v>8.5</c:v>
                </c:pt>
                <c:pt idx="22">
                  <c:v>8.8000000000000007</c:v>
                </c:pt>
                <c:pt idx="23">
                  <c:v>8.3000000000000007</c:v>
                </c:pt>
                <c:pt idx="24">
                  <c:v>8.1</c:v>
                </c:pt>
                <c:pt idx="25">
                  <c:v>8</c:v>
                </c:pt>
                <c:pt idx="26">
                  <c:v>7.9</c:v>
                </c:pt>
                <c:pt idx="27">
                  <c:v>8</c:v>
                </c:pt>
                <c:pt idx="28">
                  <c:v>8</c:v>
                </c:pt>
                <c:pt idx="29">
                  <c:v>8.1</c:v>
                </c:pt>
                <c:pt idx="30">
                  <c:v>8</c:v>
                </c:pt>
                <c:pt idx="31">
                  <c:v>8</c:v>
                </c:pt>
                <c:pt idx="32">
                  <c:v>8</c:v>
                </c:pt>
                <c:pt idx="33">
                  <c:v>7.9</c:v>
                </c:pt>
                <c:pt idx="34">
                  <c:v>7.6</c:v>
                </c:pt>
                <c:pt idx="35">
                  <c:v>7.5</c:v>
                </c:pt>
                <c:pt idx="36">
                  <c:v>7.3000000000000007</c:v>
                </c:pt>
                <c:pt idx="37">
                  <c:v>7.3000000000000007</c:v>
                </c:pt>
                <c:pt idx="38">
                  <c:v>7.1999999999999993</c:v>
                </c:pt>
                <c:pt idx="39">
                  <c:v>7.1</c:v>
                </c:pt>
                <c:pt idx="40">
                  <c:v>7.1999999999999993</c:v>
                </c:pt>
                <c:pt idx="41">
                  <c:v>7.1999999999999993</c:v>
                </c:pt>
                <c:pt idx="42">
                  <c:v>7.1999999999999993</c:v>
                </c:pt>
                <c:pt idx="43">
                  <c:v>7.1</c:v>
                </c:pt>
                <c:pt idx="44">
                  <c:v>6.8</c:v>
                </c:pt>
                <c:pt idx="45">
                  <c:v>6.9</c:v>
                </c:pt>
                <c:pt idx="46">
                  <c:v>6.8</c:v>
                </c:pt>
                <c:pt idx="47">
                  <c:v>6.8</c:v>
                </c:pt>
              </c:numCache>
            </c:numRef>
          </c:val>
          <c:smooth val="0"/>
          <c:extLst>
            <c:ext xmlns:c16="http://schemas.microsoft.com/office/drawing/2014/chart" uri="{C3380CC4-5D6E-409C-BE32-E72D297353CC}">
              <c16:uniqueId val="{00000000-6349-45C6-B8EB-D5ED5A4471BF}"/>
            </c:ext>
          </c:extLst>
        </c:ser>
        <c:dLbls>
          <c:showLegendKey val="0"/>
          <c:showVal val="0"/>
          <c:showCatName val="0"/>
          <c:showSerName val="0"/>
          <c:showPercent val="0"/>
          <c:showBubbleSize val="0"/>
        </c:dLbls>
        <c:smooth val="0"/>
        <c:axId val="1056897856"/>
        <c:axId val="1056899296"/>
      </c:lineChart>
      <c:catAx>
        <c:axId val="105689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899296"/>
        <c:crosses val="autoZero"/>
        <c:auto val="1"/>
        <c:lblAlgn val="ctr"/>
        <c:lblOffset val="100"/>
        <c:noMultiLvlLbl val="0"/>
      </c:catAx>
      <c:valAx>
        <c:axId val="1056899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GB" sz="1000" b="0" i="0" u="none" strike="noStrike" kern="1200" baseline="0">
                    <a:solidFill>
                      <a:sysClr val="windowText" lastClr="000000">
                        <a:lumMod val="65000"/>
                        <a:lumOff val="35000"/>
                      </a:sysClr>
                    </a:solidFill>
                  </a:rPr>
                  <a:t>Rate (%0</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GB"/>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89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Original New User Rate Vs Naive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Forecasting!$H$10</c:f>
              <c:strCache>
                <c:ptCount val="1"/>
                <c:pt idx="0">
                  <c:v>Rate (%)</c:v>
                </c:pt>
              </c:strCache>
            </c:strRef>
          </c:tx>
          <c:spPr>
            <a:ln w="28575" cap="rnd">
              <a:solidFill>
                <a:schemeClr val="accent1"/>
              </a:solidFill>
              <a:round/>
            </a:ln>
            <a:effectLst/>
          </c:spPr>
          <c:marker>
            <c:symbol val="none"/>
          </c:marker>
          <c:cat>
            <c:strRef>
              <c:f>Forecasting!$G$11:$G$58</c:f>
              <c:strCache>
                <c:ptCount val="48"/>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strCache>
            </c:strRef>
          </c:cat>
          <c:val>
            <c:numRef>
              <c:f>Forecasting!$H$11:$H$58</c:f>
              <c:numCache>
                <c:formatCode>#0.0</c:formatCode>
                <c:ptCount val="48"/>
                <c:pt idx="0">
                  <c:v>6.5</c:v>
                </c:pt>
                <c:pt idx="1">
                  <c:v>7.4</c:v>
                </c:pt>
                <c:pt idx="2">
                  <c:v>7.8</c:v>
                </c:pt>
                <c:pt idx="3">
                  <c:v>8.5</c:v>
                </c:pt>
                <c:pt idx="4">
                  <c:v>9</c:v>
                </c:pt>
                <c:pt idx="5">
                  <c:v>9.3000000000000007</c:v>
                </c:pt>
                <c:pt idx="6">
                  <c:v>9.5</c:v>
                </c:pt>
                <c:pt idx="7">
                  <c:v>9.6</c:v>
                </c:pt>
                <c:pt idx="8">
                  <c:v>9.8000000000000007</c:v>
                </c:pt>
                <c:pt idx="9">
                  <c:v>9</c:v>
                </c:pt>
                <c:pt idx="10">
                  <c:v>8.9</c:v>
                </c:pt>
                <c:pt idx="11">
                  <c:v>8.9</c:v>
                </c:pt>
                <c:pt idx="12">
                  <c:v>8.8000000000000007</c:v>
                </c:pt>
                <c:pt idx="13">
                  <c:v>8.8000000000000007</c:v>
                </c:pt>
                <c:pt idx="14">
                  <c:v>8.9</c:v>
                </c:pt>
                <c:pt idx="15">
                  <c:v>8.9</c:v>
                </c:pt>
                <c:pt idx="16">
                  <c:v>8.6</c:v>
                </c:pt>
                <c:pt idx="17">
                  <c:v>8.4</c:v>
                </c:pt>
                <c:pt idx="18">
                  <c:v>8.5</c:v>
                </c:pt>
                <c:pt idx="19">
                  <c:v>8.5</c:v>
                </c:pt>
                <c:pt idx="20">
                  <c:v>8.5</c:v>
                </c:pt>
                <c:pt idx="21">
                  <c:v>8.5</c:v>
                </c:pt>
                <c:pt idx="22">
                  <c:v>8.8000000000000007</c:v>
                </c:pt>
                <c:pt idx="23">
                  <c:v>8.3000000000000007</c:v>
                </c:pt>
                <c:pt idx="24">
                  <c:v>8.1</c:v>
                </c:pt>
                <c:pt idx="25">
                  <c:v>8</c:v>
                </c:pt>
                <c:pt idx="26">
                  <c:v>7.9</c:v>
                </c:pt>
                <c:pt idx="27">
                  <c:v>8</c:v>
                </c:pt>
                <c:pt idx="28">
                  <c:v>8</c:v>
                </c:pt>
                <c:pt idx="29">
                  <c:v>8.1</c:v>
                </c:pt>
                <c:pt idx="30">
                  <c:v>8</c:v>
                </c:pt>
                <c:pt idx="31">
                  <c:v>8</c:v>
                </c:pt>
                <c:pt idx="32">
                  <c:v>8</c:v>
                </c:pt>
                <c:pt idx="33">
                  <c:v>7.9</c:v>
                </c:pt>
                <c:pt idx="34">
                  <c:v>7.6</c:v>
                </c:pt>
                <c:pt idx="35">
                  <c:v>7.5</c:v>
                </c:pt>
                <c:pt idx="36">
                  <c:v>7.3000000000000007</c:v>
                </c:pt>
                <c:pt idx="37">
                  <c:v>7.3000000000000007</c:v>
                </c:pt>
                <c:pt idx="38">
                  <c:v>7.1999999999999993</c:v>
                </c:pt>
                <c:pt idx="39">
                  <c:v>7.1</c:v>
                </c:pt>
                <c:pt idx="40">
                  <c:v>7.1999999999999993</c:v>
                </c:pt>
                <c:pt idx="41">
                  <c:v>7.1999999999999993</c:v>
                </c:pt>
                <c:pt idx="42">
                  <c:v>7.1999999999999993</c:v>
                </c:pt>
                <c:pt idx="43">
                  <c:v>7.1</c:v>
                </c:pt>
                <c:pt idx="44">
                  <c:v>6.8</c:v>
                </c:pt>
                <c:pt idx="45">
                  <c:v>6.9</c:v>
                </c:pt>
                <c:pt idx="46">
                  <c:v>6.8</c:v>
                </c:pt>
                <c:pt idx="47">
                  <c:v>6.8</c:v>
                </c:pt>
              </c:numCache>
            </c:numRef>
          </c:val>
          <c:smooth val="0"/>
          <c:extLst>
            <c:ext xmlns:c16="http://schemas.microsoft.com/office/drawing/2014/chart" uri="{C3380CC4-5D6E-409C-BE32-E72D297353CC}">
              <c16:uniqueId val="{00000000-9290-41D4-B7AA-1AF7BE7DF732}"/>
            </c:ext>
          </c:extLst>
        </c:ser>
        <c:ser>
          <c:idx val="1"/>
          <c:order val="1"/>
          <c:tx>
            <c:strRef>
              <c:f>Forecasting!$I$10</c:f>
              <c:strCache>
                <c:ptCount val="1"/>
                <c:pt idx="0">
                  <c:v>Naïve</c:v>
                </c:pt>
              </c:strCache>
            </c:strRef>
          </c:tx>
          <c:spPr>
            <a:ln w="28575" cap="rnd">
              <a:solidFill>
                <a:schemeClr val="accent2"/>
              </a:solidFill>
              <a:round/>
            </a:ln>
            <a:effectLst/>
          </c:spPr>
          <c:marker>
            <c:symbol val="none"/>
          </c:marker>
          <c:cat>
            <c:strRef>
              <c:f>Forecasting!$G$11:$G$58</c:f>
              <c:strCache>
                <c:ptCount val="48"/>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strCache>
            </c:strRef>
          </c:cat>
          <c:val>
            <c:numRef>
              <c:f>Forecasting!$I$11:$I$58</c:f>
              <c:numCache>
                <c:formatCode>#0.0</c:formatCode>
                <c:ptCount val="48"/>
                <c:pt idx="1">
                  <c:v>6.5</c:v>
                </c:pt>
                <c:pt idx="2">
                  <c:v>7.4</c:v>
                </c:pt>
                <c:pt idx="3">
                  <c:v>7.8</c:v>
                </c:pt>
                <c:pt idx="4">
                  <c:v>8.5</c:v>
                </c:pt>
                <c:pt idx="5">
                  <c:v>9</c:v>
                </c:pt>
                <c:pt idx="6">
                  <c:v>9.3000000000000007</c:v>
                </c:pt>
                <c:pt idx="7">
                  <c:v>9.5</c:v>
                </c:pt>
                <c:pt idx="8">
                  <c:v>9.6</c:v>
                </c:pt>
                <c:pt idx="9">
                  <c:v>9.8000000000000007</c:v>
                </c:pt>
                <c:pt idx="10">
                  <c:v>9</c:v>
                </c:pt>
                <c:pt idx="11">
                  <c:v>8.9</c:v>
                </c:pt>
                <c:pt idx="12">
                  <c:v>8.9</c:v>
                </c:pt>
                <c:pt idx="13">
                  <c:v>8.8000000000000007</c:v>
                </c:pt>
                <c:pt idx="14">
                  <c:v>8.8000000000000007</c:v>
                </c:pt>
                <c:pt idx="15">
                  <c:v>8.9</c:v>
                </c:pt>
                <c:pt idx="16">
                  <c:v>8.9</c:v>
                </c:pt>
                <c:pt idx="17">
                  <c:v>8.6</c:v>
                </c:pt>
                <c:pt idx="18">
                  <c:v>8.4</c:v>
                </c:pt>
                <c:pt idx="19">
                  <c:v>8.5</c:v>
                </c:pt>
                <c:pt idx="20">
                  <c:v>8.5</c:v>
                </c:pt>
                <c:pt idx="21">
                  <c:v>8.5</c:v>
                </c:pt>
                <c:pt idx="22">
                  <c:v>8.5</c:v>
                </c:pt>
                <c:pt idx="23">
                  <c:v>8.8000000000000007</c:v>
                </c:pt>
                <c:pt idx="24">
                  <c:v>8.3000000000000007</c:v>
                </c:pt>
                <c:pt idx="25">
                  <c:v>8.1</c:v>
                </c:pt>
                <c:pt idx="26">
                  <c:v>8</c:v>
                </c:pt>
                <c:pt idx="27">
                  <c:v>7.9</c:v>
                </c:pt>
                <c:pt idx="28">
                  <c:v>8</c:v>
                </c:pt>
                <c:pt idx="29">
                  <c:v>8</c:v>
                </c:pt>
                <c:pt idx="30">
                  <c:v>8.1</c:v>
                </c:pt>
                <c:pt idx="31">
                  <c:v>8</c:v>
                </c:pt>
                <c:pt idx="32">
                  <c:v>8</c:v>
                </c:pt>
                <c:pt idx="33">
                  <c:v>8</c:v>
                </c:pt>
                <c:pt idx="34">
                  <c:v>7.9</c:v>
                </c:pt>
                <c:pt idx="35">
                  <c:v>7.6</c:v>
                </c:pt>
                <c:pt idx="36">
                  <c:v>7.5</c:v>
                </c:pt>
                <c:pt idx="37">
                  <c:v>7.5</c:v>
                </c:pt>
                <c:pt idx="38">
                  <c:v>7.5</c:v>
                </c:pt>
                <c:pt idx="39">
                  <c:v>7.5</c:v>
                </c:pt>
                <c:pt idx="40">
                  <c:v>7.5</c:v>
                </c:pt>
                <c:pt idx="41">
                  <c:v>7.5</c:v>
                </c:pt>
                <c:pt idx="42">
                  <c:v>7.5</c:v>
                </c:pt>
                <c:pt idx="43">
                  <c:v>7.5</c:v>
                </c:pt>
                <c:pt idx="44">
                  <c:v>7.5</c:v>
                </c:pt>
                <c:pt idx="45">
                  <c:v>7.5</c:v>
                </c:pt>
                <c:pt idx="46">
                  <c:v>7.5</c:v>
                </c:pt>
                <c:pt idx="47">
                  <c:v>7.5</c:v>
                </c:pt>
              </c:numCache>
            </c:numRef>
          </c:val>
          <c:smooth val="0"/>
          <c:extLst>
            <c:ext xmlns:c16="http://schemas.microsoft.com/office/drawing/2014/chart" uri="{C3380CC4-5D6E-409C-BE32-E72D297353CC}">
              <c16:uniqueId val="{00000001-9290-41D4-B7AA-1AF7BE7DF732}"/>
            </c:ext>
          </c:extLst>
        </c:ser>
        <c:dLbls>
          <c:showLegendKey val="0"/>
          <c:showVal val="0"/>
          <c:showCatName val="0"/>
          <c:showSerName val="0"/>
          <c:showPercent val="0"/>
          <c:showBubbleSize val="0"/>
        </c:dLbls>
        <c:smooth val="0"/>
        <c:axId val="923105072"/>
        <c:axId val="923103632"/>
      </c:lineChart>
      <c:catAx>
        <c:axId val="923105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103632"/>
        <c:crosses val="autoZero"/>
        <c:auto val="1"/>
        <c:lblAlgn val="ctr"/>
        <c:lblOffset val="100"/>
        <c:noMultiLvlLbl val="0"/>
      </c:catAx>
      <c:valAx>
        <c:axId val="92310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GB" sz="1000" b="0" i="0" u="none" strike="noStrike" kern="1200" baseline="0">
                    <a:solidFill>
                      <a:sysClr val="windowText" lastClr="000000">
                        <a:lumMod val="65000"/>
                        <a:lumOff val="35000"/>
                      </a:sysClr>
                    </a:solidFill>
                  </a:rPr>
                  <a:t>Rate (%0</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GB"/>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105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Original New User Rate Vs Mean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Forecasting!$H$10</c:f>
              <c:strCache>
                <c:ptCount val="1"/>
                <c:pt idx="0">
                  <c:v>Rate (%)</c:v>
                </c:pt>
              </c:strCache>
            </c:strRef>
          </c:tx>
          <c:spPr>
            <a:ln w="28575" cap="rnd">
              <a:solidFill>
                <a:schemeClr val="accent1"/>
              </a:solidFill>
              <a:round/>
            </a:ln>
            <a:effectLst/>
          </c:spPr>
          <c:marker>
            <c:symbol val="none"/>
          </c:marker>
          <c:cat>
            <c:strRef>
              <c:f>Forecasting!$G$11:$G$58</c:f>
              <c:strCache>
                <c:ptCount val="48"/>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strCache>
            </c:strRef>
          </c:cat>
          <c:val>
            <c:numRef>
              <c:f>Forecasting!$H$11:$H$58</c:f>
              <c:numCache>
                <c:formatCode>#0.0</c:formatCode>
                <c:ptCount val="48"/>
                <c:pt idx="0">
                  <c:v>6.5</c:v>
                </c:pt>
                <c:pt idx="1">
                  <c:v>7.4</c:v>
                </c:pt>
                <c:pt idx="2">
                  <c:v>7.8</c:v>
                </c:pt>
                <c:pt idx="3">
                  <c:v>8.5</c:v>
                </c:pt>
                <c:pt idx="4">
                  <c:v>9</c:v>
                </c:pt>
                <c:pt idx="5">
                  <c:v>9.3000000000000007</c:v>
                </c:pt>
                <c:pt idx="6">
                  <c:v>9.5</c:v>
                </c:pt>
                <c:pt idx="7">
                  <c:v>9.6</c:v>
                </c:pt>
                <c:pt idx="8">
                  <c:v>9.8000000000000007</c:v>
                </c:pt>
                <c:pt idx="9">
                  <c:v>9</c:v>
                </c:pt>
                <c:pt idx="10">
                  <c:v>8.9</c:v>
                </c:pt>
                <c:pt idx="11">
                  <c:v>8.9</c:v>
                </c:pt>
                <c:pt idx="12">
                  <c:v>8.8000000000000007</c:v>
                </c:pt>
                <c:pt idx="13">
                  <c:v>8.8000000000000007</c:v>
                </c:pt>
                <c:pt idx="14">
                  <c:v>8.9</c:v>
                </c:pt>
                <c:pt idx="15">
                  <c:v>8.9</c:v>
                </c:pt>
                <c:pt idx="16">
                  <c:v>8.6</c:v>
                </c:pt>
                <c:pt idx="17">
                  <c:v>8.4</c:v>
                </c:pt>
                <c:pt idx="18">
                  <c:v>8.5</c:v>
                </c:pt>
                <c:pt idx="19">
                  <c:v>8.5</c:v>
                </c:pt>
                <c:pt idx="20">
                  <c:v>8.5</c:v>
                </c:pt>
                <c:pt idx="21">
                  <c:v>8.5</c:v>
                </c:pt>
                <c:pt idx="22">
                  <c:v>8.8000000000000007</c:v>
                </c:pt>
                <c:pt idx="23">
                  <c:v>8.3000000000000007</c:v>
                </c:pt>
                <c:pt idx="24">
                  <c:v>8.1</c:v>
                </c:pt>
                <c:pt idx="25">
                  <c:v>8</c:v>
                </c:pt>
                <c:pt idx="26">
                  <c:v>7.9</c:v>
                </c:pt>
                <c:pt idx="27">
                  <c:v>8</c:v>
                </c:pt>
                <c:pt idx="28">
                  <c:v>8</c:v>
                </c:pt>
                <c:pt idx="29">
                  <c:v>8.1</c:v>
                </c:pt>
                <c:pt idx="30">
                  <c:v>8</c:v>
                </c:pt>
                <c:pt idx="31">
                  <c:v>8</c:v>
                </c:pt>
                <c:pt idx="32">
                  <c:v>8</c:v>
                </c:pt>
                <c:pt idx="33">
                  <c:v>7.9</c:v>
                </c:pt>
                <c:pt idx="34">
                  <c:v>7.6</c:v>
                </c:pt>
                <c:pt idx="35">
                  <c:v>7.5</c:v>
                </c:pt>
                <c:pt idx="36">
                  <c:v>7.3000000000000007</c:v>
                </c:pt>
                <c:pt idx="37">
                  <c:v>7.3000000000000007</c:v>
                </c:pt>
                <c:pt idx="38">
                  <c:v>7.1999999999999993</c:v>
                </c:pt>
                <c:pt idx="39">
                  <c:v>7.1</c:v>
                </c:pt>
                <c:pt idx="40">
                  <c:v>7.1999999999999993</c:v>
                </c:pt>
                <c:pt idx="41">
                  <c:v>7.1999999999999993</c:v>
                </c:pt>
                <c:pt idx="42">
                  <c:v>7.1999999999999993</c:v>
                </c:pt>
                <c:pt idx="43">
                  <c:v>7.1</c:v>
                </c:pt>
                <c:pt idx="44">
                  <c:v>6.8</c:v>
                </c:pt>
                <c:pt idx="45">
                  <c:v>6.9</c:v>
                </c:pt>
                <c:pt idx="46">
                  <c:v>6.8</c:v>
                </c:pt>
                <c:pt idx="47">
                  <c:v>6.8</c:v>
                </c:pt>
              </c:numCache>
            </c:numRef>
          </c:val>
          <c:smooth val="0"/>
          <c:extLst>
            <c:ext xmlns:c16="http://schemas.microsoft.com/office/drawing/2014/chart" uri="{C3380CC4-5D6E-409C-BE32-E72D297353CC}">
              <c16:uniqueId val="{00000000-DAAD-4710-B765-9E13713E4D22}"/>
            </c:ext>
          </c:extLst>
        </c:ser>
        <c:ser>
          <c:idx val="1"/>
          <c:order val="1"/>
          <c:tx>
            <c:strRef>
              <c:f>Forecasting!$J$10</c:f>
              <c:strCache>
                <c:ptCount val="1"/>
                <c:pt idx="0">
                  <c:v>Mean</c:v>
                </c:pt>
              </c:strCache>
            </c:strRef>
          </c:tx>
          <c:spPr>
            <a:ln w="28575" cap="rnd">
              <a:solidFill>
                <a:schemeClr val="accent2"/>
              </a:solidFill>
              <a:round/>
            </a:ln>
            <a:effectLst/>
          </c:spPr>
          <c:marker>
            <c:symbol val="none"/>
          </c:marker>
          <c:cat>
            <c:strRef>
              <c:f>Forecasting!$G$11:$G$58</c:f>
              <c:strCache>
                <c:ptCount val="48"/>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strCache>
            </c:strRef>
          </c:cat>
          <c:val>
            <c:numRef>
              <c:f>Forecasting!$J$11:$J$59</c:f>
              <c:numCache>
                <c:formatCode>#0.0</c:formatCode>
                <c:ptCount val="49"/>
                <c:pt idx="0">
                  <c:v>8.0770833333333343</c:v>
                </c:pt>
                <c:pt idx="1">
                  <c:v>8.0770833333333343</c:v>
                </c:pt>
                <c:pt idx="2">
                  <c:v>8.0770833333333343</c:v>
                </c:pt>
                <c:pt idx="3">
                  <c:v>8.0770833333333343</c:v>
                </c:pt>
                <c:pt idx="4">
                  <c:v>8.0770833333333343</c:v>
                </c:pt>
                <c:pt idx="5">
                  <c:v>8.0770833333333343</c:v>
                </c:pt>
                <c:pt idx="6">
                  <c:v>8.0770833333333343</c:v>
                </c:pt>
                <c:pt idx="7">
                  <c:v>8.0770833333333343</c:v>
                </c:pt>
                <c:pt idx="8">
                  <c:v>8.0770833333333343</c:v>
                </c:pt>
                <c:pt idx="9">
                  <c:v>8.0770833333333343</c:v>
                </c:pt>
                <c:pt idx="10">
                  <c:v>8.0770833333333343</c:v>
                </c:pt>
                <c:pt idx="11">
                  <c:v>8.0770833333333343</c:v>
                </c:pt>
                <c:pt idx="12">
                  <c:v>8.0770833333333343</c:v>
                </c:pt>
                <c:pt idx="13">
                  <c:v>8.0770833333333343</c:v>
                </c:pt>
                <c:pt idx="14">
                  <c:v>8.0770833333333343</c:v>
                </c:pt>
                <c:pt idx="15">
                  <c:v>8.0770833333333343</c:v>
                </c:pt>
                <c:pt idx="16">
                  <c:v>8.0770833333333343</c:v>
                </c:pt>
                <c:pt idx="17">
                  <c:v>8.0770833333333343</c:v>
                </c:pt>
                <c:pt idx="18">
                  <c:v>8.0770833333333343</c:v>
                </c:pt>
                <c:pt idx="19">
                  <c:v>8.0770833333333343</c:v>
                </c:pt>
                <c:pt idx="20">
                  <c:v>8.0770833333333343</c:v>
                </c:pt>
                <c:pt idx="21">
                  <c:v>8.0770833333333343</c:v>
                </c:pt>
                <c:pt idx="22">
                  <c:v>8.0770833333333343</c:v>
                </c:pt>
                <c:pt idx="23">
                  <c:v>8.0770833333333343</c:v>
                </c:pt>
                <c:pt idx="24">
                  <c:v>8.0770833333333343</c:v>
                </c:pt>
                <c:pt idx="25">
                  <c:v>8.0770833333333343</c:v>
                </c:pt>
                <c:pt idx="26">
                  <c:v>8.0770833333333343</c:v>
                </c:pt>
                <c:pt idx="27">
                  <c:v>8.0770833333333343</c:v>
                </c:pt>
                <c:pt idx="28">
                  <c:v>8.0770833333333343</c:v>
                </c:pt>
                <c:pt idx="29">
                  <c:v>8.0770833333333343</c:v>
                </c:pt>
                <c:pt idx="30">
                  <c:v>8.0770833333333343</c:v>
                </c:pt>
                <c:pt idx="31">
                  <c:v>8.0770833333333343</c:v>
                </c:pt>
                <c:pt idx="32">
                  <c:v>8.0770833333333343</c:v>
                </c:pt>
                <c:pt idx="33">
                  <c:v>8.0770833333333343</c:v>
                </c:pt>
                <c:pt idx="34">
                  <c:v>8.0770833333333343</c:v>
                </c:pt>
                <c:pt idx="35">
                  <c:v>8.0770833333333343</c:v>
                </c:pt>
                <c:pt idx="36">
                  <c:v>8.0770833333333343</c:v>
                </c:pt>
                <c:pt idx="37">
                  <c:v>8.0770833333333343</c:v>
                </c:pt>
                <c:pt idx="38">
                  <c:v>8.0770833333333343</c:v>
                </c:pt>
                <c:pt idx="39">
                  <c:v>8.0770833333333343</c:v>
                </c:pt>
                <c:pt idx="40">
                  <c:v>8.0770833333333343</c:v>
                </c:pt>
                <c:pt idx="41">
                  <c:v>8.0770833333333343</c:v>
                </c:pt>
                <c:pt idx="42">
                  <c:v>8.0770833333333343</c:v>
                </c:pt>
                <c:pt idx="43">
                  <c:v>8.0770833333333343</c:v>
                </c:pt>
                <c:pt idx="44">
                  <c:v>8.0770833333333343</c:v>
                </c:pt>
                <c:pt idx="45">
                  <c:v>8.0770833333333343</c:v>
                </c:pt>
                <c:pt idx="46">
                  <c:v>8.0770833333333343</c:v>
                </c:pt>
                <c:pt idx="47">
                  <c:v>8.0770833333333343</c:v>
                </c:pt>
              </c:numCache>
            </c:numRef>
          </c:val>
          <c:smooth val="0"/>
          <c:extLst>
            <c:ext xmlns:c16="http://schemas.microsoft.com/office/drawing/2014/chart" uri="{C3380CC4-5D6E-409C-BE32-E72D297353CC}">
              <c16:uniqueId val="{00000001-DAAD-4710-B765-9E13713E4D22}"/>
            </c:ext>
          </c:extLst>
        </c:ser>
        <c:dLbls>
          <c:showLegendKey val="0"/>
          <c:showVal val="0"/>
          <c:showCatName val="0"/>
          <c:showSerName val="0"/>
          <c:showPercent val="0"/>
          <c:showBubbleSize val="0"/>
        </c:dLbls>
        <c:smooth val="0"/>
        <c:axId val="962867232"/>
        <c:axId val="962868672"/>
      </c:lineChart>
      <c:catAx>
        <c:axId val="962867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68672"/>
        <c:crosses val="autoZero"/>
        <c:auto val="1"/>
        <c:lblAlgn val="ctr"/>
        <c:lblOffset val="100"/>
        <c:noMultiLvlLbl val="0"/>
      </c:catAx>
      <c:valAx>
        <c:axId val="962868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Rate</a:t>
                </a:r>
                <a:r>
                  <a:rPr lang="en-GB" baseline="0"/>
                  <a:t> (%0</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67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340475</xdr:colOff>
      <xdr:row>1</xdr:row>
      <xdr:rowOff>14663</xdr:rowOff>
    </xdr:from>
    <xdr:to>
      <xdr:col>15</xdr:col>
      <xdr:colOff>406976</xdr:colOff>
      <xdr:row>4</xdr:row>
      <xdr:rowOff>172143</xdr:rowOff>
    </xdr:to>
    <xdr:sp macro="" textlink="">
      <xdr:nvSpPr>
        <xdr:cNvPr id="2" name="TextBox 1">
          <a:extLst>
            <a:ext uri="{FF2B5EF4-FFF2-40B4-BE49-F238E27FC236}">
              <a16:creationId xmlns:a16="http://schemas.microsoft.com/office/drawing/2014/main" id="{2AB630F5-A8E0-4E29-8D1D-CEB9CA9525DF}"/>
            </a:ext>
          </a:extLst>
        </xdr:cNvPr>
        <xdr:cNvSpPr txBox="1"/>
      </xdr:nvSpPr>
      <xdr:spPr>
        <a:xfrm>
          <a:off x="7249275" y="211513"/>
          <a:ext cx="5552901" cy="97028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Use descriptive Statistics</a:t>
          </a:r>
          <a:r>
            <a:rPr lang="en-GB" sz="1600" baseline="0"/>
            <a:t> and other visual techniques to summarise the results and comment on your findings.</a:t>
          </a:r>
          <a:endParaRPr lang="en-GB" sz="1600"/>
        </a:p>
      </xdr:txBody>
    </xdr:sp>
    <xdr:clientData/>
  </xdr:twoCellAnchor>
  <xdr:twoCellAnchor>
    <xdr:from>
      <xdr:col>4</xdr:col>
      <xdr:colOff>572690</xdr:colOff>
      <xdr:row>32</xdr:row>
      <xdr:rowOff>108346</xdr:rowOff>
    </xdr:from>
    <xdr:to>
      <xdr:col>7</xdr:col>
      <xdr:colOff>1119187</xdr:colOff>
      <xdr:row>41</xdr:row>
      <xdr:rowOff>35719</xdr:rowOff>
    </xdr:to>
    <xdr:sp macro="" textlink="">
      <xdr:nvSpPr>
        <xdr:cNvPr id="3" name="TextBox 2">
          <a:extLst>
            <a:ext uri="{FF2B5EF4-FFF2-40B4-BE49-F238E27FC236}">
              <a16:creationId xmlns:a16="http://schemas.microsoft.com/office/drawing/2014/main" id="{6DB8670D-09F3-7392-11C6-E56D19B8AFCE}"/>
            </a:ext>
          </a:extLst>
        </xdr:cNvPr>
        <xdr:cNvSpPr txBox="1"/>
      </xdr:nvSpPr>
      <xdr:spPr>
        <a:xfrm>
          <a:off x="6763940" y="6811565"/>
          <a:ext cx="3225403" cy="16537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First</a:t>
          </a:r>
          <a:r>
            <a:rPr lang="en-GB" sz="1100" baseline="0"/>
            <a:t> as a business analyst, I decided to look at the data provided and identified that the last three collumns were what I needed to anaylse. </a:t>
          </a:r>
        </a:p>
        <a:p>
          <a:endParaRPr lang="en-GB" sz="1100" baseline="0"/>
        </a:p>
        <a:p>
          <a:r>
            <a:rPr lang="en-GB" sz="1100" baseline="0"/>
            <a:t>To make the data visually easier to view I decided to conditionally format the data by collumn, so that th lower values were red, this would allow for anomalies to be more visable</a:t>
          </a:r>
          <a:endParaRPr lang="en-GB" sz="1100"/>
        </a:p>
      </xdr:txBody>
    </xdr:sp>
    <xdr:clientData/>
  </xdr:twoCellAnchor>
  <xdr:twoCellAnchor>
    <xdr:from>
      <xdr:col>9</xdr:col>
      <xdr:colOff>392906</xdr:colOff>
      <xdr:row>23</xdr:row>
      <xdr:rowOff>0</xdr:rowOff>
    </xdr:from>
    <xdr:to>
      <xdr:col>12</xdr:col>
      <xdr:colOff>785812</xdr:colOff>
      <xdr:row>33</xdr:row>
      <xdr:rowOff>95250</xdr:rowOff>
    </xdr:to>
    <xdr:sp macro="" textlink="">
      <xdr:nvSpPr>
        <xdr:cNvPr id="4" name="TextBox 3">
          <a:extLst>
            <a:ext uri="{FF2B5EF4-FFF2-40B4-BE49-F238E27FC236}">
              <a16:creationId xmlns:a16="http://schemas.microsoft.com/office/drawing/2014/main" id="{E171A994-C348-2944-6F08-CB0E1E8C97CA}"/>
            </a:ext>
          </a:extLst>
        </xdr:cNvPr>
        <xdr:cNvSpPr txBox="1"/>
      </xdr:nvSpPr>
      <xdr:spPr>
        <a:xfrm>
          <a:off x="11084719" y="4893469"/>
          <a:ext cx="3750468" cy="21074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Before</a:t>
          </a:r>
          <a:r>
            <a:rPr lang="en-GB" sz="1100" baseline="0"/>
            <a:t> changing any of the data that as a business analyst, I thought were anomalies, I used the descriptive statistics to see even further into the data, in order to undertand the root of the issues.</a:t>
          </a:r>
        </a:p>
        <a:p>
          <a:endParaRPr lang="en-GB" sz="1100" baseline="0"/>
        </a:p>
        <a:p>
          <a:r>
            <a:rPr lang="en-GB" sz="1100"/>
            <a:t>I identified</a:t>
          </a:r>
          <a:r>
            <a:rPr lang="en-GB" sz="1100" baseline="0"/>
            <a:t> three anomalies as the three minimum values as these values were clearly skewing the data .</a:t>
          </a:r>
          <a:endParaRPr lang="en-GB" sz="1100"/>
        </a:p>
      </xdr:txBody>
    </xdr:sp>
    <xdr:clientData/>
  </xdr:twoCellAnchor>
  <xdr:twoCellAnchor>
    <xdr:from>
      <xdr:col>16</xdr:col>
      <xdr:colOff>238125</xdr:colOff>
      <xdr:row>32</xdr:row>
      <xdr:rowOff>11906</xdr:rowOff>
    </xdr:from>
    <xdr:to>
      <xdr:col>19</xdr:col>
      <xdr:colOff>642937</xdr:colOff>
      <xdr:row>40</xdr:row>
      <xdr:rowOff>23812</xdr:rowOff>
    </xdr:to>
    <xdr:sp macro="" textlink="">
      <xdr:nvSpPr>
        <xdr:cNvPr id="5" name="TextBox 4">
          <a:extLst>
            <a:ext uri="{FF2B5EF4-FFF2-40B4-BE49-F238E27FC236}">
              <a16:creationId xmlns:a16="http://schemas.microsoft.com/office/drawing/2014/main" id="{4E695A0E-EAE8-79EB-19F4-623B410FF648}"/>
            </a:ext>
          </a:extLst>
        </xdr:cNvPr>
        <xdr:cNvSpPr txBox="1"/>
      </xdr:nvSpPr>
      <xdr:spPr>
        <a:xfrm>
          <a:off x="17085469" y="6715125"/>
          <a:ext cx="2869406" cy="15478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Then, I</a:t>
          </a:r>
          <a:r>
            <a:rPr lang="en-GB" sz="1100" baseline="0"/>
            <a:t> looked back at the three collumns I had chosen to anaylse and highlighed these values in red.</a:t>
          </a:r>
        </a:p>
        <a:p>
          <a:endParaRPr lang="en-GB" sz="1100" baseline="0"/>
        </a:p>
        <a:p>
          <a:r>
            <a:rPr lang="en-GB" sz="1100" baseline="0"/>
            <a:t>Next I changed these values to 0 and calculated the mean (average of the values). This is shown to the right of this text box in green font.</a:t>
          </a:r>
        </a:p>
        <a:p>
          <a:endParaRPr lang="en-GB" sz="1100" baseline="0"/>
        </a:p>
        <a:p>
          <a:endParaRPr lang="en-GB" sz="1100" baseline="0"/>
        </a:p>
        <a:p>
          <a:endParaRPr lang="en-GB" sz="1100" baseline="0"/>
        </a:p>
      </xdr:txBody>
    </xdr:sp>
    <xdr:clientData/>
  </xdr:twoCellAnchor>
  <xdr:twoCellAnchor>
    <xdr:from>
      <xdr:col>21</xdr:col>
      <xdr:colOff>202406</xdr:colOff>
      <xdr:row>34</xdr:row>
      <xdr:rowOff>71437</xdr:rowOff>
    </xdr:from>
    <xdr:to>
      <xdr:col>23</xdr:col>
      <xdr:colOff>881062</xdr:colOff>
      <xdr:row>41</xdr:row>
      <xdr:rowOff>47625</xdr:rowOff>
    </xdr:to>
    <xdr:sp macro="" textlink="">
      <xdr:nvSpPr>
        <xdr:cNvPr id="6" name="TextBox 5">
          <a:extLst>
            <a:ext uri="{FF2B5EF4-FFF2-40B4-BE49-F238E27FC236}">
              <a16:creationId xmlns:a16="http://schemas.microsoft.com/office/drawing/2014/main" id="{9E107718-36BA-6690-9202-AA97CE7C358F}"/>
            </a:ext>
          </a:extLst>
        </xdr:cNvPr>
        <xdr:cNvSpPr txBox="1"/>
      </xdr:nvSpPr>
      <xdr:spPr>
        <a:xfrm>
          <a:off x="21038344" y="7167562"/>
          <a:ext cx="2774156" cy="1309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After</a:t>
          </a:r>
          <a:r>
            <a:rPr lang="en-GB" sz="1100" baseline="0"/>
            <a:t> calculating the mean, I then changed the 0 values to the average.</a:t>
          </a:r>
        </a:p>
        <a:p>
          <a:endParaRPr lang="en-GB" sz="1100" baseline="0"/>
        </a:p>
        <a:p>
          <a:r>
            <a:rPr lang="en-GB" sz="1100" baseline="0"/>
            <a:t>This would create a much more valid data set as values such as: minimum, mean etc, would be much more accurate to analyse.</a:t>
          </a:r>
          <a:endParaRPr lang="en-GB" sz="1100"/>
        </a:p>
      </xdr:txBody>
    </xdr:sp>
    <xdr:clientData/>
  </xdr:twoCellAnchor>
  <xdr:twoCellAnchor>
    <xdr:from>
      <xdr:col>29</xdr:col>
      <xdr:colOff>285749</xdr:colOff>
      <xdr:row>7</xdr:row>
      <xdr:rowOff>83343</xdr:rowOff>
    </xdr:from>
    <xdr:to>
      <xdr:col>34</xdr:col>
      <xdr:colOff>119063</xdr:colOff>
      <xdr:row>19</xdr:row>
      <xdr:rowOff>11906</xdr:rowOff>
    </xdr:to>
    <xdr:sp macro="" textlink="">
      <xdr:nvSpPr>
        <xdr:cNvPr id="7" name="TextBox 6">
          <a:extLst>
            <a:ext uri="{FF2B5EF4-FFF2-40B4-BE49-F238E27FC236}">
              <a16:creationId xmlns:a16="http://schemas.microsoft.com/office/drawing/2014/main" id="{1AFFBC89-F763-0E70-65E5-E34E447A6C53}"/>
            </a:ext>
          </a:extLst>
        </xdr:cNvPr>
        <xdr:cNvSpPr txBox="1"/>
      </xdr:nvSpPr>
      <xdr:spPr>
        <a:xfrm>
          <a:off x="30408562" y="1726406"/>
          <a:ext cx="2869407" cy="23574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 then</a:t>
          </a:r>
          <a:r>
            <a:rPr lang="en-GB" sz="1100" baseline="0"/>
            <a:t> used the descriptive statistics tool to get the table to the left of this textbox.</a:t>
          </a:r>
        </a:p>
        <a:p>
          <a:endParaRPr lang="en-GB" sz="1100" baseline="0"/>
        </a:p>
        <a:p>
          <a:r>
            <a:rPr lang="en-GB" sz="1100" baseline="0"/>
            <a:t>I made sure that there was a contrast in colours so that viewers can easily distinguish between columns and values.</a:t>
          </a:r>
        </a:p>
        <a:p>
          <a:endParaRPr lang="en-GB" sz="1100" baseline="0"/>
        </a:p>
        <a:p>
          <a:r>
            <a:rPr lang="en-GB" sz="1100" baseline="0"/>
            <a:t>Furthermore, I highlighted every statistic that stood out to me.</a:t>
          </a:r>
        </a:p>
        <a:p>
          <a:endParaRPr lang="en-GB" sz="1100" baseline="0"/>
        </a:p>
        <a:p>
          <a:r>
            <a:rPr lang="en-GB" sz="1100" baseline="0"/>
            <a:t>The minimum and maximum values looked far more accurate and the mean value looked more like an average that before.</a:t>
          </a:r>
          <a:endParaRPr lang="en-GB" sz="1100"/>
        </a:p>
      </xdr:txBody>
    </xdr:sp>
    <xdr:clientData/>
  </xdr:twoCellAnchor>
  <xdr:twoCellAnchor>
    <xdr:from>
      <xdr:col>29</xdr:col>
      <xdr:colOff>333374</xdr:colOff>
      <xdr:row>21</xdr:row>
      <xdr:rowOff>23813</xdr:rowOff>
    </xdr:from>
    <xdr:to>
      <xdr:col>34</xdr:col>
      <xdr:colOff>261938</xdr:colOff>
      <xdr:row>25</xdr:row>
      <xdr:rowOff>71438</xdr:rowOff>
    </xdr:to>
    <xdr:sp macro="" textlink="">
      <xdr:nvSpPr>
        <xdr:cNvPr id="8" name="TextBox 7">
          <a:extLst>
            <a:ext uri="{FF2B5EF4-FFF2-40B4-BE49-F238E27FC236}">
              <a16:creationId xmlns:a16="http://schemas.microsoft.com/office/drawing/2014/main" id="{A91A07F5-C922-D95A-7E59-58B5251EB8A5}"/>
            </a:ext>
          </a:extLst>
        </xdr:cNvPr>
        <xdr:cNvSpPr txBox="1"/>
      </xdr:nvSpPr>
      <xdr:spPr>
        <a:xfrm>
          <a:off x="30456187" y="4512469"/>
          <a:ext cx="2964657"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is the Standard Dviation/ Mean. This basically means how spread out this</a:t>
          </a:r>
          <a:r>
            <a:rPr lang="en-GB" sz="1100" baseline="0"/>
            <a:t> data set is based on the collumn. The lower the number the closer the data is to the mean (average)</a:t>
          </a:r>
          <a:endParaRPr lang="en-GB" sz="1100"/>
        </a:p>
      </xdr:txBody>
    </xdr:sp>
    <xdr:clientData/>
  </xdr:twoCellAnchor>
  <xdr:twoCellAnchor>
    <xdr:from>
      <xdr:col>29</xdr:col>
      <xdr:colOff>547687</xdr:colOff>
      <xdr:row>27</xdr:row>
      <xdr:rowOff>142876</xdr:rowOff>
    </xdr:from>
    <xdr:to>
      <xdr:col>34</xdr:col>
      <xdr:colOff>309563</xdr:colOff>
      <xdr:row>36</xdr:row>
      <xdr:rowOff>178595</xdr:rowOff>
    </xdr:to>
    <xdr:sp macro="" textlink="">
      <xdr:nvSpPr>
        <xdr:cNvPr id="9" name="TextBox 8">
          <a:extLst>
            <a:ext uri="{FF2B5EF4-FFF2-40B4-BE49-F238E27FC236}">
              <a16:creationId xmlns:a16="http://schemas.microsoft.com/office/drawing/2014/main" id="{1A079A01-1423-17ED-8AA1-1852F6773ADE}"/>
            </a:ext>
          </a:extLst>
        </xdr:cNvPr>
        <xdr:cNvSpPr txBox="1"/>
      </xdr:nvSpPr>
      <xdr:spPr>
        <a:xfrm>
          <a:off x="30670500" y="5845970"/>
          <a:ext cx="2797969"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Furthermore, I created another table</a:t>
          </a:r>
          <a:r>
            <a:rPr lang="en-GB" sz="1100" baseline="0"/>
            <a:t> which has filters above it, this will allow the viewer to just get that little bit of a deeper dive into the data set if they wish to.</a:t>
          </a:r>
        </a:p>
        <a:p>
          <a:endParaRPr lang="en-GB" sz="1100" baseline="0"/>
        </a:p>
        <a:p>
          <a:r>
            <a:rPr lang="en-GB" sz="1100" baseline="0"/>
            <a:t>I felt that it was essentail to includ the reigon as a main collumn as different cultures can be hugely infuential when it comes to product purchasing.</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534093</xdr:colOff>
      <xdr:row>2</xdr:row>
      <xdr:rowOff>58882</xdr:rowOff>
    </xdr:from>
    <xdr:to>
      <xdr:col>15</xdr:col>
      <xdr:colOff>514004</xdr:colOff>
      <xdr:row>8</xdr:row>
      <xdr:rowOff>85090</xdr:rowOff>
    </xdr:to>
    <xdr:sp macro="" textlink="">
      <xdr:nvSpPr>
        <xdr:cNvPr id="2" name="TextBox 1">
          <a:extLst>
            <a:ext uri="{FF2B5EF4-FFF2-40B4-BE49-F238E27FC236}">
              <a16:creationId xmlns:a16="http://schemas.microsoft.com/office/drawing/2014/main" id="{3FEDB89F-FE5C-4E76-9601-41AEBE73A841}"/>
            </a:ext>
          </a:extLst>
        </xdr:cNvPr>
        <xdr:cNvSpPr txBox="1"/>
      </xdr:nvSpPr>
      <xdr:spPr>
        <a:xfrm>
          <a:off x="3461443" y="427182"/>
          <a:ext cx="7295111" cy="1347008"/>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The company gathered the credit card spending of their customers and their Income</a:t>
          </a:r>
          <a:r>
            <a:rPr lang="en-GB" sz="1600" baseline="0"/>
            <a:t> and Family size. They want to investigate if their income or family size is correlated to the spending in their stores. Use Linear Regression to find which variable is significant and comment on your results accordingly. </a:t>
          </a:r>
          <a:endParaRPr lang="en-GB" sz="1600"/>
        </a:p>
      </xdr:txBody>
    </xdr:sp>
    <xdr:clientData/>
  </xdr:twoCellAnchor>
  <xdr:twoCellAnchor>
    <xdr:from>
      <xdr:col>4</xdr:col>
      <xdr:colOff>5953</xdr:colOff>
      <xdr:row>10</xdr:row>
      <xdr:rowOff>51195</xdr:rowOff>
    </xdr:from>
    <xdr:to>
      <xdr:col>15</xdr:col>
      <xdr:colOff>392906</xdr:colOff>
      <xdr:row>29</xdr:row>
      <xdr:rowOff>59530</xdr:rowOff>
    </xdr:to>
    <xdr:graphicFrame macro="">
      <xdr:nvGraphicFramePr>
        <xdr:cNvPr id="3" name="Chart 2">
          <a:extLst>
            <a:ext uri="{FF2B5EF4-FFF2-40B4-BE49-F238E27FC236}">
              <a16:creationId xmlns:a16="http://schemas.microsoft.com/office/drawing/2014/main" id="{754081F7-A1A1-F99D-A238-D2E32CF1F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425053</xdr:colOff>
      <xdr:row>10</xdr:row>
      <xdr:rowOff>79771</xdr:rowOff>
    </xdr:from>
    <xdr:to>
      <xdr:col>37</xdr:col>
      <xdr:colOff>205870</xdr:colOff>
      <xdr:row>28</xdr:row>
      <xdr:rowOff>169068</xdr:rowOff>
    </xdr:to>
    <xdr:graphicFrame macro="">
      <xdr:nvGraphicFramePr>
        <xdr:cNvPr id="7" name="Chart 6">
          <a:extLst>
            <a:ext uri="{FF2B5EF4-FFF2-40B4-BE49-F238E27FC236}">
              <a16:creationId xmlns:a16="http://schemas.microsoft.com/office/drawing/2014/main" id="{957A3450-D0A9-3270-D129-9A97908E9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11</xdr:row>
      <xdr:rowOff>166686</xdr:rowOff>
    </xdr:from>
    <xdr:to>
      <xdr:col>24</xdr:col>
      <xdr:colOff>440531</xdr:colOff>
      <xdr:row>25</xdr:row>
      <xdr:rowOff>-1</xdr:rowOff>
    </xdr:to>
    <xdr:sp macro="" textlink="">
      <xdr:nvSpPr>
        <xdr:cNvPr id="8" name="TextBox 7">
          <a:extLst>
            <a:ext uri="{FF2B5EF4-FFF2-40B4-BE49-F238E27FC236}">
              <a16:creationId xmlns:a16="http://schemas.microsoft.com/office/drawing/2014/main" id="{CA90DBA9-71C8-891F-9478-D222E8D44085}"/>
            </a:ext>
          </a:extLst>
        </xdr:cNvPr>
        <xdr:cNvSpPr txBox="1"/>
      </xdr:nvSpPr>
      <xdr:spPr>
        <a:xfrm>
          <a:off x="10679906" y="2476499"/>
          <a:ext cx="5298281" cy="25003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For this graph I highlighted the columns Credit Card Exp (in $000) and Income (in $000). Using these two columns, I created a scatter graph in order to provide to viewers a clear and visually easy to understand graph, using axis titles to help identify each axis.</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this graph, I used a trendline in order to help identify the type of correlation that this data had, in this case a positive correlation which shows that as customer income increased, the credit card spending also increased meaning that these two variables are positively correlated.</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 have also included a R^2 value shows viewers how good of a fit this model is for analysing the data provided. However, a value of only 0.41 means that this data is not a good fit for the data at all because whilst this data is positively correlated, this data isn’t the best example of a positive correlation as its correlation is low.</a:t>
          </a:r>
        </a:p>
        <a:p>
          <a:endParaRPr lang="en-GB" sz="1100"/>
        </a:p>
      </xdr:txBody>
    </xdr:sp>
    <xdr:clientData/>
  </xdr:twoCellAnchor>
  <xdr:twoCellAnchor>
    <xdr:from>
      <xdr:col>38</xdr:col>
      <xdr:colOff>55202</xdr:colOff>
      <xdr:row>12</xdr:row>
      <xdr:rowOff>178593</xdr:rowOff>
    </xdr:from>
    <xdr:to>
      <xdr:col>47</xdr:col>
      <xdr:colOff>174264</xdr:colOff>
      <xdr:row>25</xdr:row>
      <xdr:rowOff>59531</xdr:rowOff>
    </xdr:to>
    <xdr:sp macro="" textlink="">
      <xdr:nvSpPr>
        <xdr:cNvPr id="9" name="TextBox 8">
          <a:extLst>
            <a:ext uri="{FF2B5EF4-FFF2-40B4-BE49-F238E27FC236}">
              <a16:creationId xmlns:a16="http://schemas.microsoft.com/office/drawing/2014/main" id="{34AFAB6E-3F2D-6081-2F25-D45D796F9A84}"/>
            </a:ext>
          </a:extLst>
        </xdr:cNvPr>
        <xdr:cNvSpPr txBox="1"/>
      </xdr:nvSpPr>
      <xdr:spPr>
        <a:xfrm>
          <a:off x="24084179" y="2711377"/>
          <a:ext cx="5574290" cy="24137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For this graph, I wanted to compare the previous graph with Credit Card Exp Vs Family size. I then did the same process of highlighting the columns necessary and provided axis titles for visual aid to the viewers.</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Similarly, in this graph, I used a trendline to help identify the correlation between these two variables, showing that these two variables have a negative correlation. This means that these two variables have no relation too each other at all.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R^2 value for this particular graph is 0.0477 which means that this model is not a good fit for the data at all, this is because there is a low correlation between the two variables which means that by using a scatter graph data can be hard to visually understand.</a:t>
          </a:r>
        </a:p>
        <a:p>
          <a:endParaRPr lang="en-GB" sz="1100"/>
        </a:p>
      </xdr:txBody>
    </xdr:sp>
    <xdr:clientData/>
  </xdr:twoCellAnchor>
  <xdr:twoCellAnchor>
    <xdr:from>
      <xdr:col>10</xdr:col>
      <xdr:colOff>367392</xdr:colOff>
      <xdr:row>39</xdr:row>
      <xdr:rowOff>27215</xdr:rowOff>
    </xdr:from>
    <xdr:to>
      <xdr:col>16</xdr:col>
      <xdr:colOff>217715</xdr:colOff>
      <xdr:row>44</xdr:row>
      <xdr:rowOff>27214</xdr:rowOff>
    </xdr:to>
    <xdr:sp macro="" textlink="">
      <xdr:nvSpPr>
        <xdr:cNvPr id="10" name="TextBox 9">
          <a:extLst>
            <a:ext uri="{FF2B5EF4-FFF2-40B4-BE49-F238E27FC236}">
              <a16:creationId xmlns:a16="http://schemas.microsoft.com/office/drawing/2014/main" id="{66E91F80-0CE4-9B96-007C-7E08255549CA}"/>
            </a:ext>
          </a:extLst>
        </xdr:cNvPr>
        <xdr:cNvSpPr txBox="1"/>
      </xdr:nvSpPr>
      <xdr:spPr>
        <a:xfrm>
          <a:off x="9198428" y="7688036"/>
          <a:ext cx="4490358" cy="979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number is = 0.00000061126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This number represents if the data provided is reliable to use, anything below 0.05 is reliable so this data is value shows the data is extremely reliable.</a:t>
          </a:r>
        </a:p>
        <a:p>
          <a:endParaRPr lang="en-GB" sz="1100" b="1"/>
        </a:p>
      </xdr:txBody>
    </xdr:sp>
    <xdr:clientData/>
  </xdr:twoCellAnchor>
  <xdr:twoCellAnchor>
    <xdr:from>
      <xdr:col>13</xdr:col>
      <xdr:colOff>285750</xdr:colOff>
      <xdr:row>45</xdr:row>
      <xdr:rowOff>27214</xdr:rowOff>
    </xdr:from>
    <xdr:to>
      <xdr:col>18</xdr:col>
      <xdr:colOff>54429</xdr:colOff>
      <xdr:row>49</xdr:row>
      <xdr:rowOff>176893</xdr:rowOff>
    </xdr:to>
    <xdr:sp macro="" textlink="">
      <xdr:nvSpPr>
        <xdr:cNvPr id="11" name="TextBox 10">
          <a:extLst>
            <a:ext uri="{FF2B5EF4-FFF2-40B4-BE49-F238E27FC236}">
              <a16:creationId xmlns:a16="http://schemas.microsoft.com/office/drawing/2014/main" id="{9F4302C0-7917-0BEF-86C0-8F50176080DA}"/>
            </a:ext>
          </a:extLst>
        </xdr:cNvPr>
        <xdr:cNvSpPr txBox="1"/>
      </xdr:nvSpPr>
      <xdr:spPr>
        <a:xfrm>
          <a:off x="11919857" y="8871857"/>
          <a:ext cx="2830286" cy="9252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As the P value is = 0.0000006 this means that the hypothesis is likely to be true as the null hypothesis is very unlikely to be true due to the very small number.</a:t>
          </a:r>
        </a:p>
        <a:p>
          <a:endParaRPr lang="en-GB" sz="1100"/>
        </a:p>
      </xdr:txBody>
    </xdr:sp>
    <xdr:clientData/>
  </xdr:twoCellAnchor>
  <xdr:twoCellAnchor>
    <xdr:from>
      <xdr:col>7</xdr:col>
      <xdr:colOff>744681</xdr:colOff>
      <xdr:row>59</xdr:row>
      <xdr:rowOff>121227</xdr:rowOff>
    </xdr:from>
    <xdr:to>
      <xdr:col>16</xdr:col>
      <xdr:colOff>305666</xdr:colOff>
      <xdr:row>70</xdr:row>
      <xdr:rowOff>54552</xdr:rowOff>
    </xdr:to>
    <xdr:graphicFrame macro="">
      <xdr:nvGraphicFramePr>
        <xdr:cNvPr id="12" name="Chart 11">
          <a:extLst>
            <a:ext uri="{FF2B5EF4-FFF2-40B4-BE49-F238E27FC236}">
              <a16:creationId xmlns:a16="http://schemas.microsoft.com/office/drawing/2014/main" id="{6CF11743-B211-42C0-BEB7-0DC06FA5C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0</xdr:colOff>
      <xdr:row>56</xdr:row>
      <xdr:rowOff>0</xdr:rowOff>
    </xdr:from>
    <xdr:to>
      <xdr:col>39</xdr:col>
      <xdr:colOff>28575</xdr:colOff>
      <xdr:row>66</xdr:row>
      <xdr:rowOff>123825</xdr:rowOff>
    </xdr:to>
    <xdr:graphicFrame macro="">
      <xdr:nvGraphicFramePr>
        <xdr:cNvPr id="13" name="Chart 12">
          <a:extLst>
            <a:ext uri="{FF2B5EF4-FFF2-40B4-BE49-F238E27FC236}">
              <a16:creationId xmlns:a16="http://schemas.microsoft.com/office/drawing/2014/main" id="{F87ACBA1-0E33-4C5C-85A3-78F7E3D07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190500</xdr:colOff>
      <xdr:row>38</xdr:row>
      <xdr:rowOff>103909</xdr:rowOff>
    </xdr:from>
    <xdr:to>
      <xdr:col>38</xdr:col>
      <xdr:colOff>519546</xdr:colOff>
      <xdr:row>44</xdr:row>
      <xdr:rowOff>34636</xdr:rowOff>
    </xdr:to>
    <xdr:sp macro="" textlink="">
      <xdr:nvSpPr>
        <xdr:cNvPr id="14" name="TextBox 13">
          <a:extLst>
            <a:ext uri="{FF2B5EF4-FFF2-40B4-BE49-F238E27FC236}">
              <a16:creationId xmlns:a16="http://schemas.microsoft.com/office/drawing/2014/main" id="{9D667E6C-97CC-4FA1-0DFB-AA50B264C844}"/>
            </a:ext>
          </a:extLst>
        </xdr:cNvPr>
        <xdr:cNvSpPr txBox="1"/>
      </xdr:nvSpPr>
      <xdr:spPr>
        <a:xfrm>
          <a:off x="24695727" y="7585364"/>
          <a:ext cx="4814455" cy="11083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Because the value is = 0.13150182 this F value means that the data is not reliable at all, this means that we need to stop using this specific independent variable.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probability of being wrong is fairly high here, the smaller the value the less probability of hypothesis being wrong. </a:t>
          </a:r>
        </a:p>
        <a:p>
          <a:endParaRPr lang="en-GB" sz="1100"/>
        </a:p>
      </xdr:txBody>
    </xdr:sp>
    <xdr:clientData/>
  </xdr:twoCellAnchor>
  <xdr:twoCellAnchor>
    <xdr:from>
      <xdr:col>35</xdr:col>
      <xdr:colOff>190500</xdr:colOff>
      <xdr:row>45</xdr:row>
      <xdr:rowOff>51956</xdr:rowOff>
    </xdr:from>
    <xdr:to>
      <xdr:col>39</xdr:col>
      <xdr:colOff>571500</xdr:colOff>
      <xdr:row>49</xdr:row>
      <xdr:rowOff>103910</xdr:rowOff>
    </xdr:to>
    <xdr:sp macro="" textlink="">
      <xdr:nvSpPr>
        <xdr:cNvPr id="15" name="TextBox 14">
          <a:extLst>
            <a:ext uri="{FF2B5EF4-FFF2-40B4-BE49-F238E27FC236}">
              <a16:creationId xmlns:a16="http://schemas.microsoft.com/office/drawing/2014/main" id="{22F52DB5-07A4-999D-BDDD-1F9656426AAC}"/>
            </a:ext>
          </a:extLst>
        </xdr:cNvPr>
        <xdr:cNvSpPr txBox="1"/>
      </xdr:nvSpPr>
      <xdr:spPr>
        <a:xfrm>
          <a:off x="27362727" y="8918865"/>
          <a:ext cx="2805546" cy="8312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P value here is far too large to conclude any sort of hypothesis as this means that there is no evidence support any sort of correlation.</a:t>
          </a: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485717</xdr:colOff>
      <xdr:row>1</xdr:row>
      <xdr:rowOff>122612</xdr:rowOff>
    </xdr:from>
    <xdr:to>
      <xdr:col>17</xdr:col>
      <xdr:colOff>427528</xdr:colOff>
      <xdr:row>8</xdr:row>
      <xdr:rowOff>6349</xdr:rowOff>
    </xdr:to>
    <xdr:sp macro="" textlink="">
      <xdr:nvSpPr>
        <xdr:cNvPr id="2" name="TextBox 1">
          <a:extLst>
            <a:ext uri="{FF2B5EF4-FFF2-40B4-BE49-F238E27FC236}">
              <a16:creationId xmlns:a16="http://schemas.microsoft.com/office/drawing/2014/main" id="{D89B029D-9C78-4068-A5A2-9D0AD16FD301}"/>
            </a:ext>
          </a:extLst>
        </xdr:cNvPr>
        <xdr:cNvSpPr txBox="1"/>
      </xdr:nvSpPr>
      <xdr:spPr>
        <a:xfrm>
          <a:off x="3305117" y="319462"/>
          <a:ext cx="8476211" cy="1274387"/>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The company provides a membership</a:t>
          </a:r>
          <a:r>
            <a:rPr lang="en-GB" sz="1600" baseline="0"/>
            <a:t> card, which can be used for discounts, offers etc.</a:t>
          </a:r>
        </a:p>
        <a:p>
          <a:endParaRPr lang="en-GB" sz="1600" baseline="0"/>
        </a:p>
        <a:p>
          <a:r>
            <a:rPr lang="en-GB" sz="1600" baseline="0"/>
            <a:t>The data shows the percentage (on monthly basis) for new registered users. Use Forecasting techniques to predict and use MAPE to comment on which method is more appropiate.</a:t>
          </a:r>
          <a:endParaRPr lang="en-GB" sz="1600"/>
        </a:p>
      </xdr:txBody>
    </xdr:sp>
    <xdr:clientData/>
  </xdr:twoCellAnchor>
  <xdr:twoCellAnchor>
    <xdr:from>
      <xdr:col>10</xdr:col>
      <xdr:colOff>455839</xdr:colOff>
      <xdr:row>9</xdr:row>
      <xdr:rowOff>138792</xdr:rowOff>
    </xdr:from>
    <xdr:to>
      <xdr:col>27</xdr:col>
      <xdr:colOff>258536</xdr:colOff>
      <xdr:row>36</xdr:row>
      <xdr:rowOff>13606</xdr:rowOff>
    </xdr:to>
    <xdr:graphicFrame macro="">
      <xdr:nvGraphicFramePr>
        <xdr:cNvPr id="3" name="Chart 2">
          <a:extLst>
            <a:ext uri="{FF2B5EF4-FFF2-40B4-BE49-F238E27FC236}">
              <a16:creationId xmlns:a16="http://schemas.microsoft.com/office/drawing/2014/main" id="{827C84A9-CC18-2906-C73F-A76CF5E8D7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189139</xdr:colOff>
      <xdr:row>9</xdr:row>
      <xdr:rowOff>146956</xdr:rowOff>
    </xdr:from>
    <xdr:to>
      <xdr:col>45</xdr:col>
      <xdr:colOff>152400</xdr:colOff>
      <xdr:row>36</xdr:row>
      <xdr:rowOff>38099</xdr:rowOff>
    </xdr:to>
    <xdr:graphicFrame macro="">
      <xdr:nvGraphicFramePr>
        <xdr:cNvPr id="4" name="Chart 3">
          <a:extLst>
            <a:ext uri="{FF2B5EF4-FFF2-40B4-BE49-F238E27FC236}">
              <a16:creationId xmlns:a16="http://schemas.microsoft.com/office/drawing/2014/main" id="{4BBFF30D-3EC0-21DF-358D-148FAA20B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217996</xdr:colOff>
      <xdr:row>37</xdr:row>
      <xdr:rowOff>187265</xdr:rowOff>
    </xdr:from>
    <xdr:to>
      <xdr:col>37</xdr:col>
      <xdr:colOff>208471</xdr:colOff>
      <xdr:row>66</xdr:row>
      <xdr:rowOff>149165</xdr:rowOff>
    </xdr:to>
    <xdr:graphicFrame macro="">
      <xdr:nvGraphicFramePr>
        <xdr:cNvPr id="6" name="Chart 5">
          <a:extLst>
            <a:ext uri="{FF2B5EF4-FFF2-40B4-BE49-F238E27FC236}">
              <a16:creationId xmlns:a16="http://schemas.microsoft.com/office/drawing/2014/main" id="{BEF2BCD4-3A80-566B-2FD2-D594BC280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235324</xdr:colOff>
      <xdr:row>60</xdr:row>
      <xdr:rowOff>89647</xdr:rowOff>
    </xdr:from>
    <xdr:to>
      <xdr:col>9</xdr:col>
      <xdr:colOff>302558</xdr:colOff>
      <xdr:row>71</xdr:row>
      <xdr:rowOff>44824</xdr:rowOff>
    </xdr:to>
    <xdr:sp macro="" textlink="">
      <xdr:nvSpPr>
        <xdr:cNvPr id="7" name="TextBox 6">
          <a:extLst>
            <a:ext uri="{FF2B5EF4-FFF2-40B4-BE49-F238E27FC236}">
              <a16:creationId xmlns:a16="http://schemas.microsoft.com/office/drawing/2014/main" id="{6552AE69-DD4A-047B-F3B8-BEE44EFBAF61}"/>
            </a:ext>
          </a:extLst>
        </xdr:cNvPr>
        <xdr:cNvSpPr txBox="1"/>
      </xdr:nvSpPr>
      <xdr:spPr>
        <a:xfrm>
          <a:off x="3552265" y="12248029"/>
          <a:ext cx="4123764" cy="2050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A reason why we use Naïve is that it is actual existing data, this means that we have taken no estimate we have just simply pushed the data to a row below in order to forecast.</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This has completely removed the need for external factors to be involved so that this data can be even more accurate.</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We also use mean because it gives us the average of the data, this means that it must be accurate because it is already existing data that is unbiased to any external factors.</a:t>
          </a:r>
        </a:p>
        <a:p>
          <a:endParaRPr lang="en-GB" sz="1100"/>
        </a:p>
      </xdr:txBody>
    </xdr:sp>
    <xdr:clientData/>
  </xdr:twoCellAnchor>
  <xdr:twoCellAnchor>
    <xdr:from>
      <xdr:col>10</xdr:col>
      <xdr:colOff>13607</xdr:colOff>
      <xdr:row>60</xdr:row>
      <xdr:rowOff>149679</xdr:rowOff>
    </xdr:from>
    <xdr:to>
      <xdr:col>17</xdr:col>
      <xdr:colOff>81643</xdr:colOff>
      <xdr:row>72</xdr:row>
      <xdr:rowOff>176893</xdr:rowOff>
    </xdr:to>
    <xdr:sp macro="" textlink="">
      <xdr:nvSpPr>
        <xdr:cNvPr id="8" name="TextBox 7">
          <a:extLst>
            <a:ext uri="{FF2B5EF4-FFF2-40B4-BE49-F238E27FC236}">
              <a16:creationId xmlns:a16="http://schemas.microsoft.com/office/drawing/2014/main" id="{78174B76-2575-0676-A9D2-0CD938F29672}"/>
            </a:ext>
          </a:extLst>
        </xdr:cNvPr>
        <xdr:cNvSpPr txBox="1"/>
      </xdr:nvSpPr>
      <xdr:spPr>
        <a:xfrm>
          <a:off x="8014607" y="12382500"/>
          <a:ext cx="4789715" cy="23132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We use the error because it helps us understand how different the actual value vs the predicted value. Ideally, we wanted zero error for our data but that is near impossible with large data sets, however the lower the error the more accurate the prediction.</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Mean Absolute Percentage Error (MAPE) as shown below, takes an average of the Absolute Percentage Error as calculated above and shows how accurate the forecast was. The lower the percentage is better and shows more accuracy.</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For Naïve the MAPE is 6.08% which means that the forecast was fairly accurate, however the Mean MAPE was 14.25% which indicates that the forecast for this dataset is not that accurate or reliable of a method.</a:t>
          </a:r>
        </a:p>
        <a:p>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128961</xdr:colOff>
      <xdr:row>1</xdr:row>
      <xdr:rowOff>1039</xdr:rowOff>
    </xdr:from>
    <xdr:to>
      <xdr:col>14</xdr:col>
      <xdr:colOff>472556</xdr:colOff>
      <xdr:row>9</xdr:row>
      <xdr:rowOff>127000</xdr:rowOff>
    </xdr:to>
    <xdr:sp macro="" textlink="">
      <xdr:nvSpPr>
        <xdr:cNvPr id="2" name="TextBox 1">
          <a:extLst>
            <a:ext uri="{FF2B5EF4-FFF2-40B4-BE49-F238E27FC236}">
              <a16:creationId xmlns:a16="http://schemas.microsoft.com/office/drawing/2014/main" id="{B200C6E4-18B2-4F1B-ADA4-4A77D5DCC02D}"/>
            </a:ext>
          </a:extLst>
        </xdr:cNvPr>
        <xdr:cNvSpPr txBox="1"/>
      </xdr:nvSpPr>
      <xdr:spPr>
        <a:xfrm>
          <a:off x="128961" y="185189"/>
          <a:ext cx="8877995" cy="1599161"/>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The company is launching a product (Gift Box) for Valentines</a:t>
          </a:r>
          <a:r>
            <a:rPr lang="en-GB" sz="1600" baseline="0"/>
            <a:t> Day. The gift box cost £15 and sell for £20. In the past, at least 100 boxes were sold by Valentine's Day, but the actual amount is uncertain. The company has often run short or made too many. After the holiday, any unsold gift boxs are discounted by 50% and are eventually sold. </a:t>
          </a:r>
        </a:p>
        <a:p>
          <a:endParaRPr lang="en-GB" sz="1600" baseline="0"/>
        </a:p>
        <a:p>
          <a:r>
            <a:rPr lang="en-GB" sz="1600" baseline="0"/>
            <a:t>Create a mathematical model for the profit they make from such product.</a:t>
          </a:r>
          <a:endParaRPr lang="en-GB" sz="1600"/>
        </a:p>
      </xdr:txBody>
    </xdr:sp>
    <xdr:clientData/>
  </xdr:twoCellAnchor>
  <xdr:twoCellAnchor>
    <xdr:from>
      <xdr:col>6</xdr:col>
      <xdr:colOff>313765</xdr:colOff>
      <xdr:row>12</xdr:row>
      <xdr:rowOff>33617</xdr:rowOff>
    </xdr:from>
    <xdr:to>
      <xdr:col>15</xdr:col>
      <xdr:colOff>78441</xdr:colOff>
      <xdr:row>53</xdr:row>
      <xdr:rowOff>56029</xdr:rowOff>
    </xdr:to>
    <xdr:sp macro="" textlink="">
      <xdr:nvSpPr>
        <xdr:cNvPr id="3" name="TextBox 2">
          <a:extLst>
            <a:ext uri="{FF2B5EF4-FFF2-40B4-BE49-F238E27FC236}">
              <a16:creationId xmlns:a16="http://schemas.microsoft.com/office/drawing/2014/main" id="{13F7094A-68C8-081A-85CA-54E1B4BFC1C6}"/>
            </a:ext>
          </a:extLst>
        </xdr:cNvPr>
        <xdr:cNvSpPr txBox="1"/>
      </xdr:nvSpPr>
      <xdr:spPr>
        <a:xfrm>
          <a:off x="5524500" y="2364441"/>
          <a:ext cx="5210735" cy="78329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As you can see to the left of this text box, I have laid out a profit model I have designed for Gift Box.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 started off by taking each aspect of the question and breaking it down into sections:</a:t>
          </a:r>
        </a:p>
        <a:p>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Unit Price</a:t>
          </a:r>
        </a:p>
        <a:p>
          <a:pPr lvl="0"/>
          <a:r>
            <a:rPr lang="en-GB" sz="1100">
              <a:solidFill>
                <a:schemeClr val="dk1"/>
              </a:solidFill>
              <a:effectLst/>
              <a:latin typeface="+mn-lt"/>
              <a:ea typeface="+mn-ea"/>
              <a:cs typeface="+mn-cs"/>
            </a:rPr>
            <a:t>Unit Cost</a:t>
          </a:r>
        </a:p>
        <a:p>
          <a:pPr lvl="0"/>
          <a:r>
            <a:rPr lang="en-GB" sz="1100">
              <a:solidFill>
                <a:schemeClr val="dk1"/>
              </a:solidFill>
              <a:effectLst/>
              <a:latin typeface="+mn-lt"/>
              <a:ea typeface="+mn-ea"/>
              <a:cs typeface="+mn-cs"/>
            </a:rPr>
            <a:t>Fixed Cost</a:t>
          </a:r>
        </a:p>
        <a:p>
          <a:pPr lvl="0"/>
          <a:r>
            <a:rPr lang="en-GB" sz="1100">
              <a:solidFill>
                <a:schemeClr val="dk1"/>
              </a:solidFill>
              <a:effectLst/>
              <a:latin typeface="+mn-lt"/>
              <a:ea typeface="+mn-ea"/>
              <a:cs typeface="+mn-cs"/>
            </a:rPr>
            <a:t>Demand Sold</a:t>
          </a:r>
        </a:p>
        <a:p>
          <a:pPr lvl="0"/>
          <a:r>
            <a:rPr lang="en-GB" sz="1100">
              <a:solidFill>
                <a:schemeClr val="dk1"/>
              </a:solidFill>
              <a:effectLst/>
              <a:latin typeface="+mn-lt"/>
              <a:ea typeface="+mn-ea"/>
              <a:cs typeface="+mn-cs"/>
            </a:rPr>
            <a:t>Qty Produced</a:t>
          </a: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Because the given question didn’t provide any quantity made for after valentines day, I entered my own realistic value.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 started off by separating my profit model into three sections: revenue up to valentines, costs, revenue after valentines.</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Firstly, to calculate revenue up to valentines, the question states that </a:t>
          </a:r>
          <a:r>
            <a:rPr lang="en-GB" sz="1100" b="1" u="sng">
              <a:solidFill>
                <a:schemeClr val="dk1"/>
              </a:solidFill>
              <a:effectLst/>
              <a:latin typeface="+mn-lt"/>
              <a:ea typeface="+mn-ea"/>
              <a:cs typeface="+mn-cs"/>
            </a:rPr>
            <a:t>100</a:t>
          </a:r>
          <a:r>
            <a:rPr lang="en-GB" sz="1100">
              <a:solidFill>
                <a:schemeClr val="dk1"/>
              </a:solidFill>
              <a:effectLst/>
              <a:latin typeface="+mn-lt"/>
              <a:ea typeface="+mn-ea"/>
              <a:cs typeface="+mn-cs"/>
            </a:rPr>
            <a:t> boxes were sold at a price of </a:t>
          </a:r>
          <a:r>
            <a:rPr lang="en-GB" sz="1100" b="1" u="sng">
              <a:solidFill>
                <a:schemeClr val="dk1"/>
              </a:solidFill>
              <a:effectLst/>
              <a:latin typeface="+mn-lt"/>
              <a:ea typeface="+mn-ea"/>
              <a:cs typeface="+mn-cs"/>
            </a:rPr>
            <a:t>£20</a:t>
          </a:r>
          <a:r>
            <a:rPr lang="en-GB" sz="1100">
              <a:solidFill>
                <a:schemeClr val="dk1"/>
              </a:solidFill>
              <a:effectLst/>
              <a:latin typeface="+mn-lt"/>
              <a:ea typeface="+mn-ea"/>
              <a:cs typeface="+mn-cs"/>
            </a:rPr>
            <a:t>. I calculated the revenue by multiplying the two together = </a:t>
          </a:r>
          <a:r>
            <a:rPr lang="en-GB" sz="1100" b="1" u="sng">
              <a:solidFill>
                <a:schemeClr val="dk1"/>
              </a:solidFill>
              <a:effectLst/>
              <a:latin typeface="+mn-lt"/>
              <a:ea typeface="+mn-ea"/>
              <a:cs typeface="+mn-cs"/>
            </a:rPr>
            <a:t>£2,000</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Then I looked at the costs for the business, there was a variable cost of </a:t>
          </a:r>
          <a:r>
            <a:rPr lang="en-GB" sz="1100" b="1" u="sng">
              <a:solidFill>
                <a:schemeClr val="dk1"/>
              </a:solidFill>
              <a:effectLst/>
              <a:latin typeface="+mn-lt"/>
              <a:ea typeface="+mn-ea"/>
              <a:cs typeface="+mn-cs"/>
            </a:rPr>
            <a:t>£15 </a:t>
          </a:r>
          <a:r>
            <a:rPr lang="en-GB" sz="1100">
              <a:solidFill>
                <a:schemeClr val="dk1"/>
              </a:solidFill>
              <a:effectLst/>
              <a:latin typeface="+mn-lt"/>
              <a:ea typeface="+mn-ea"/>
              <a:cs typeface="+mn-cs"/>
            </a:rPr>
            <a:t>for the boxes to be made and there were no fixed costs stated. Because I valued the total number of boxes produced to be </a:t>
          </a:r>
          <a:r>
            <a:rPr lang="en-GB" sz="1100" b="1" u="sng">
              <a:solidFill>
                <a:schemeClr val="dk1"/>
              </a:solidFill>
              <a:effectLst/>
              <a:latin typeface="+mn-lt"/>
              <a:ea typeface="+mn-ea"/>
              <a:cs typeface="+mn-cs"/>
            </a:rPr>
            <a:t>400</a:t>
          </a:r>
          <a:r>
            <a:rPr lang="en-GB" sz="1100">
              <a:solidFill>
                <a:schemeClr val="dk1"/>
              </a:solidFill>
              <a:effectLst/>
              <a:latin typeface="+mn-lt"/>
              <a:ea typeface="+mn-ea"/>
              <a:cs typeface="+mn-cs"/>
            </a:rPr>
            <a:t> the total costs are the variable and fixed costs added together, then multiply by the quantity produced = </a:t>
          </a:r>
          <a:r>
            <a:rPr lang="en-GB" sz="1100" b="1" u="sng">
              <a:solidFill>
                <a:schemeClr val="dk1"/>
              </a:solidFill>
              <a:effectLst/>
              <a:latin typeface="+mn-lt"/>
              <a:ea typeface="+mn-ea"/>
              <a:cs typeface="+mn-cs"/>
            </a:rPr>
            <a:t>£6,000</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This left </a:t>
          </a:r>
          <a:r>
            <a:rPr lang="en-GB" sz="1100" b="1" u="sng">
              <a:solidFill>
                <a:schemeClr val="dk1"/>
              </a:solidFill>
              <a:effectLst/>
              <a:latin typeface="+mn-lt"/>
              <a:ea typeface="+mn-ea"/>
              <a:cs typeface="+mn-cs"/>
            </a:rPr>
            <a:t>300</a:t>
          </a:r>
          <a:r>
            <a:rPr lang="en-GB" sz="1100">
              <a:solidFill>
                <a:schemeClr val="dk1"/>
              </a:solidFill>
              <a:effectLst/>
              <a:latin typeface="+mn-lt"/>
              <a:ea typeface="+mn-ea"/>
              <a:cs typeface="+mn-cs"/>
            </a:rPr>
            <a:t> boxes not sold up until valentine’s day, these boxes as the question requests, will now be sold at </a:t>
          </a:r>
          <a:r>
            <a:rPr lang="en-GB" sz="1100" b="1" u="sng">
              <a:solidFill>
                <a:schemeClr val="dk1"/>
              </a:solidFill>
              <a:effectLst/>
              <a:latin typeface="+mn-lt"/>
              <a:ea typeface="+mn-ea"/>
              <a:cs typeface="+mn-cs"/>
            </a:rPr>
            <a:t>50%</a:t>
          </a:r>
          <a:r>
            <a:rPr lang="en-GB" sz="1100">
              <a:solidFill>
                <a:schemeClr val="dk1"/>
              </a:solidFill>
              <a:effectLst/>
              <a:latin typeface="+mn-lt"/>
              <a:ea typeface="+mn-ea"/>
              <a:cs typeface="+mn-cs"/>
            </a:rPr>
            <a:t> less. So, in order to calculate the revenue from after Valentine’s Day I multiplied the unit price by the amount left over in order to calculate the revenue before the </a:t>
          </a:r>
          <a:r>
            <a:rPr lang="en-GB" sz="1100" b="1" u="sng">
              <a:solidFill>
                <a:schemeClr val="dk1"/>
              </a:solidFill>
              <a:effectLst/>
              <a:latin typeface="+mn-lt"/>
              <a:ea typeface="+mn-ea"/>
              <a:cs typeface="+mn-cs"/>
            </a:rPr>
            <a:t>50% decrease</a:t>
          </a:r>
          <a:r>
            <a:rPr lang="en-GB" sz="1100">
              <a:solidFill>
                <a:schemeClr val="dk1"/>
              </a:solidFill>
              <a:effectLst/>
              <a:latin typeface="+mn-lt"/>
              <a:ea typeface="+mn-ea"/>
              <a:cs typeface="+mn-cs"/>
            </a:rPr>
            <a:t>, then multiplied this value by </a:t>
          </a:r>
          <a:r>
            <a:rPr lang="en-GB" sz="1100" b="1" u="sng">
              <a:solidFill>
                <a:schemeClr val="dk1"/>
              </a:solidFill>
              <a:effectLst/>
              <a:latin typeface="+mn-lt"/>
              <a:ea typeface="+mn-ea"/>
              <a:cs typeface="+mn-cs"/>
            </a:rPr>
            <a:t>0.5 </a:t>
          </a:r>
          <a:r>
            <a:rPr lang="en-GB" sz="1100">
              <a:solidFill>
                <a:schemeClr val="dk1"/>
              </a:solidFill>
              <a:effectLst/>
              <a:latin typeface="+mn-lt"/>
              <a:ea typeface="+mn-ea"/>
              <a:cs typeface="+mn-cs"/>
            </a:rPr>
            <a:t>in order to half the value which gave me the revenue when all the remaining boxes are sold.</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Then I calculated the total revenue by adding the revenue up until Valentine’s Day by the revenue from after Valentines Day, this was then taken and I subtracted the total costs from total revenue which gave Gift Box a total profit = </a:t>
          </a:r>
          <a:r>
            <a:rPr lang="en-GB" sz="1100" b="1" u="sng">
              <a:solidFill>
                <a:schemeClr val="dk1"/>
              </a:solidFill>
              <a:effectLst/>
              <a:latin typeface="+mn-lt"/>
              <a:ea typeface="+mn-ea"/>
              <a:cs typeface="+mn-cs"/>
            </a:rPr>
            <a:t>-£1000</a:t>
          </a:r>
        </a:p>
        <a:p>
          <a:endParaRPr lang="en-GB" sz="1100" b="1" u="sng">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This model was mad using purely formulas so that if the original data was amended then the profit model would change according.</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One finding I found was that before the 50% decrease in price the boxes were well on track to making a positive total profit, it was only after this 50% decrease was added, that the total profit fell into the negatives. </a:t>
          </a:r>
        </a:p>
        <a:p>
          <a:r>
            <a:rPr lang="en-GB" sz="1100">
              <a:solidFill>
                <a:schemeClr val="dk1"/>
              </a:solidFill>
              <a:effectLst/>
              <a:latin typeface="+mn-lt"/>
              <a:ea typeface="+mn-ea"/>
              <a:cs typeface="+mn-cs"/>
            </a:rPr>
            <a:t> </a:t>
          </a:r>
        </a:p>
        <a:p>
          <a:endParaRPr lang="en-GB"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iver Merriden" refreshedDate="45040.641793518516" createdVersion="8" refreshedVersion="8" minRefreshableVersion="3" recordCount="28" xr:uid="{68638930-E254-4BF8-9757-6FCED3ED0202}">
  <cacheSource type="worksheet">
    <worksheetSource ref="A3:H31" sheet="Descriptive Stat"/>
  </cacheSource>
  <cacheFields count="8">
    <cacheField name="Region" numFmtId="0">
      <sharedItems count="5">
        <s v="Europe"/>
        <s v="Sub-Saharan Africa"/>
        <s v="Australia and Oceania"/>
        <s v="Asia"/>
        <s v="Central America and the Caribbean"/>
      </sharedItems>
    </cacheField>
    <cacheField name="Item Type" numFmtId="0">
      <sharedItems count="4">
        <s v="Clothes"/>
        <s v="Office Supplies"/>
        <s v="Personal Care"/>
        <s v="Household"/>
      </sharedItems>
    </cacheField>
    <cacheField name="Order Priority" numFmtId="0">
      <sharedItems count="4">
        <s v="H"/>
        <s v="C"/>
        <s v="L"/>
        <s v="M"/>
      </sharedItems>
    </cacheField>
    <cacheField name="Sales Channel" numFmtId="0">
      <sharedItems count="2">
        <s v="Offline"/>
        <s v="Online"/>
      </sharedItems>
    </cacheField>
    <cacheField name="Order Date" numFmtId="14">
      <sharedItems containsSemiMixedTypes="0" containsNonDate="0" containsDate="1" containsString="0" minDate="2019-01-05T00:00:00" maxDate="2019-03-06T00:00:00"/>
    </cacheField>
    <cacheField name="Units Sold" numFmtId="0">
      <sharedItems containsSemiMixedTypes="0" containsString="0" containsNumber="1" containsInteger="1" minValue="124" maxValue="9925"/>
    </cacheField>
    <cacheField name="Unit Price £" numFmtId="0">
      <sharedItems containsSemiMixedTypes="0" containsString="0" containsNumber="1" minValue="9.33" maxValue="668.27"/>
    </cacheField>
    <cacheField name="Unit Cost £" numFmtId="0">
      <sharedItems containsSemiMixedTypes="0" containsString="0" containsNumber="1" minValue="6.92" maxValue="524.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d v="2019-01-05T00:00:00"/>
    <n v="9925"/>
    <n v="255.28"/>
    <n v="159.41999999999999"/>
  </r>
  <r>
    <x v="1"/>
    <x v="1"/>
    <x v="1"/>
    <x v="1"/>
    <d v="2019-02-05T00:00:00"/>
    <n v="2804"/>
    <n v="205.7"/>
    <n v="117.11"/>
  </r>
  <r>
    <x v="1"/>
    <x v="0"/>
    <x v="2"/>
    <x v="0"/>
    <d v="2019-01-05T00:00:00"/>
    <n v="1779"/>
    <n v="651.21"/>
    <n v="524.96"/>
  </r>
  <r>
    <x v="2"/>
    <x v="1"/>
    <x v="1"/>
    <x v="1"/>
    <d v="2019-02-05T00:00:00"/>
    <n v="8102"/>
    <n v="9.33"/>
    <n v="6.92"/>
  </r>
  <r>
    <x v="1"/>
    <x v="1"/>
    <x v="2"/>
    <x v="0"/>
    <d v="2019-03-05T00:00:00"/>
    <n v="5062"/>
    <n v="651.21"/>
    <n v="524.96"/>
  </r>
  <r>
    <x v="1"/>
    <x v="2"/>
    <x v="1"/>
    <x v="1"/>
    <d v="2019-03-05T00:00:00"/>
    <n v="2974"/>
    <n v="255.28"/>
    <n v="159.41999999999999"/>
  </r>
  <r>
    <x v="1"/>
    <x v="3"/>
    <x v="3"/>
    <x v="0"/>
    <d v="2019-01-05T00:00:00"/>
    <n v="4187"/>
    <n v="668.27"/>
    <n v="502.54"/>
  </r>
  <r>
    <x v="1"/>
    <x v="2"/>
    <x v="0"/>
    <x v="1"/>
    <d v="2019-01-05T00:00:00"/>
    <n v="8082"/>
    <n v="154.06"/>
    <n v="90.93"/>
  </r>
  <r>
    <x v="3"/>
    <x v="0"/>
    <x v="3"/>
    <x v="0"/>
    <d v="2019-03-05T00:00:00"/>
    <n v="6070"/>
    <n v="81.73"/>
    <n v="56.67"/>
  </r>
  <r>
    <x v="1"/>
    <x v="0"/>
    <x v="0"/>
    <x v="1"/>
    <d v="2019-02-05T00:00:00"/>
    <n v="6593"/>
    <n v="205.7"/>
    <n v="117.11"/>
  </r>
  <r>
    <x v="3"/>
    <x v="3"/>
    <x v="0"/>
    <x v="1"/>
    <d v="2019-02-05T00:00:00"/>
    <n v="124"/>
    <n v="154.06"/>
    <n v="90.93"/>
  </r>
  <r>
    <x v="4"/>
    <x v="2"/>
    <x v="0"/>
    <x v="0"/>
    <d v="2019-03-05T00:00:00"/>
    <n v="4168"/>
    <n v="109.28"/>
    <n v="35.840000000000003"/>
  </r>
  <r>
    <x v="3"/>
    <x v="0"/>
    <x v="2"/>
    <x v="1"/>
    <d v="2019-03-05T00:00:00"/>
    <n v="8263"/>
    <n v="109.28"/>
    <n v="35.840000000000003"/>
  </r>
  <r>
    <x v="0"/>
    <x v="3"/>
    <x v="0"/>
    <x v="0"/>
    <d v="2019-03-05T00:00:00"/>
    <n v="8974"/>
    <n v="668.27"/>
    <n v="502.54"/>
  </r>
  <r>
    <x v="3"/>
    <x v="1"/>
    <x v="1"/>
    <x v="0"/>
    <d v="2019-01-05T00:00:00"/>
    <n v="4901"/>
    <n v="81.73"/>
    <n v="56.67"/>
  </r>
  <r>
    <x v="1"/>
    <x v="3"/>
    <x v="3"/>
    <x v="1"/>
    <d v="2019-02-05T00:00:00"/>
    <n v="1673"/>
    <n v="109.28"/>
    <n v="35.840000000000003"/>
  </r>
  <r>
    <x v="3"/>
    <x v="1"/>
    <x v="3"/>
    <x v="0"/>
    <d v="2019-01-05T00:00:00"/>
    <n v="6952"/>
    <n v="437.2"/>
    <n v="263.33"/>
  </r>
  <r>
    <x v="2"/>
    <x v="0"/>
    <x v="1"/>
    <x v="0"/>
    <d v="2019-02-05T00:00:00"/>
    <n v="5430"/>
    <n v="47.45"/>
    <n v="31.79"/>
  </r>
  <r>
    <x v="0"/>
    <x v="0"/>
    <x v="2"/>
    <x v="0"/>
    <d v="2019-02-05T00:00:00"/>
    <n v="3830"/>
    <n v="668.27"/>
    <n v="502.54"/>
  </r>
  <r>
    <x v="0"/>
    <x v="1"/>
    <x v="2"/>
    <x v="1"/>
    <d v="2019-03-05T00:00:00"/>
    <n v="5908"/>
    <n v="421.89"/>
    <n v="364.69"/>
  </r>
  <r>
    <x v="4"/>
    <x v="3"/>
    <x v="2"/>
    <x v="1"/>
    <d v="2019-01-05T00:00:00"/>
    <n v="7450"/>
    <n v="255.28"/>
    <n v="159.41999999999999"/>
  </r>
  <r>
    <x v="2"/>
    <x v="2"/>
    <x v="0"/>
    <x v="1"/>
    <d v="2019-02-05T00:00:00"/>
    <n v="1273"/>
    <n v="255.28"/>
    <n v="159.41999999999999"/>
  </r>
  <r>
    <x v="0"/>
    <x v="2"/>
    <x v="2"/>
    <x v="1"/>
    <d v="2019-03-05T00:00:00"/>
    <n v="2225"/>
    <n v="152.58000000000001"/>
    <n v="97.44"/>
  </r>
  <r>
    <x v="2"/>
    <x v="1"/>
    <x v="0"/>
    <x v="1"/>
    <d v="2019-01-05T00:00:00"/>
    <n v="2187"/>
    <n v="9.33"/>
    <n v="6.92"/>
  </r>
  <r>
    <x v="1"/>
    <x v="1"/>
    <x v="2"/>
    <x v="1"/>
    <d v="2019-02-05T00:00:00"/>
    <n v="5398"/>
    <n v="81.73"/>
    <n v="56.67"/>
  </r>
  <r>
    <x v="0"/>
    <x v="3"/>
    <x v="0"/>
    <x v="0"/>
    <d v="2019-03-05T00:00:00"/>
    <n v="5822"/>
    <n v="437.2"/>
    <n v="263.33"/>
  </r>
  <r>
    <x v="1"/>
    <x v="3"/>
    <x v="3"/>
    <x v="0"/>
    <d v="2019-03-05T00:00:00"/>
    <n v="5124"/>
    <n v="9.33"/>
    <n v="6.92"/>
  </r>
  <r>
    <x v="2"/>
    <x v="2"/>
    <x v="2"/>
    <x v="0"/>
    <d v="2019-03-05T00:00:00"/>
    <n v="2370"/>
    <n v="9.33"/>
    <n v="6.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D1215E-8625-404F-A305-A7EA77833C9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Z29:AC35" firstHeaderRow="0" firstDataRow="1" firstDataCol="1" rowPageCount="3" colPageCount="1"/>
  <pivotFields count="8">
    <pivotField axis="axisRow" showAll="0">
      <items count="6">
        <item x="3"/>
        <item x="2"/>
        <item x="4"/>
        <item x="0"/>
        <item x="1"/>
        <item t="default"/>
      </items>
    </pivotField>
    <pivotField axis="axisPage" showAll="0">
      <items count="5">
        <item x="0"/>
        <item x="3"/>
        <item x="1"/>
        <item x="2"/>
        <item t="default"/>
      </items>
    </pivotField>
    <pivotField axis="axisPage" showAll="0">
      <items count="5">
        <item x="1"/>
        <item x="0"/>
        <item x="2"/>
        <item x="3"/>
        <item t="default"/>
      </items>
    </pivotField>
    <pivotField axis="axisPage" showAll="0">
      <items count="3">
        <item x="0"/>
        <item x="1"/>
        <item t="default"/>
      </items>
    </pivotField>
    <pivotField numFmtId="14" showAll="0"/>
    <pivotField dataField="1" showAll="0"/>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pageFields count="3">
    <pageField fld="1" hier="-1"/>
    <pageField fld="2" item="1" hier="-1"/>
    <pageField fld="3" hier="-1"/>
  </pageFields>
  <dataFields count="3">
    <dataField name="Sum of Unit Price £" fld="6" baseField="0" baseItem="0"/>
    <dataField name="Sum of Unit Cost £" fld="7" baseField="0" baseItem="0"/>
    <dataField name="Sum of Units Sold" fld="5" baseField="0" baseItem="0"/>
  </dataFields>
  <conditionalFormats count="3">
    <conditionalFormat priority="1">
      <pivotAreas count="1">
        <pivotArea type="data" collapsedLevelsAreSubtotals="1" fieldPosition="0">
          <references count="2">
            <reference field="4294967294" count="1" selected="0">
              <x v="2"/>
            </reference>
            <reference field="0" count="5">
              <x v="0"/>
              <x v="1"/>
              <x v="2"/>
              <x v="3"/>
              <x v="4"/>
            </reference>
          </references>
        </pivotArea>
      </pivotAreas>
    </conditionalFormat>
    <conditionalFormat priority="2">
      <pivotAreas count="1">
        <pivotArea type="data" collapsedLevelsAreSubtotals="1" fieldPosition="0">
          <references count="2">
            <reference field="4294967294" count="1" selected="0">
              <x v="1"/>
            </reference>
            <reference field="0" count="5">
              <x v="0"/>
              <x v="1"/>
              <x v="2"/>
              <x v="3"/>
              <x v="4"/>
            </reference>
          </references>
        </pivotArea>
      </pivotAreas>
    </conditionalFormat>
    <conditionalFormat priority="3">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B3499D-25A2-49D3-A2DE-1D1DD803F275}" name="Table2" displayName="Table2" ref="C12:E46" totalsRowShown="0">
  <autoFilter ref="C12:E46" xr:uid="{13B3499D-25A2-49D3-A2DE-1D1DD803F275}"/>
  <tableColumns count="3">
    <tableColumn id="1" xr3:uid="{31DF68C8-4E2B-4492-B9F8-0A01A9F3652B}" name="Column1"/>
    <tableColumn id="2" xr3:uid="{00C47A99-4E8C-4CF6-AF17-0580EE63305E}" name="Column2"/>
    <tableColumn id="3" xr3:uid="{A71EDFA4-8D86-4C40-B4AC-8FCD15D667A2}" name="Column3"/>
  </tableColumns>
  <tableStyleInfo name="TableStyleDark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89B56-BD73-48B2-9EC5-FC3E8520A7EE}">
  <dimension ref="A1:AC35"/>
  <sheetViews>
    <sheetView topLeftCell="F1" zoomScale="80" zoomScaleNormal="80" workbookViewId="0">
      <selection activeCell="AB33" sqref="AB33"/>
    </sheetView>
  </sheetViews>
  <sheetFormatPr defaultRowHeight="15" x14ac:dyDescent="0.25"/>
  <cols>
    <col min="1" max="1" width="41.5703125" customWidth="1"/>
    <col min="2" max="2" width="16.85546875" customWidth="1"/>
    <col min="3" max="3" width="16.7109375" customWidth="1"/>
    <col min="4" max="4" width="17.7109375" customWidth="1"/>
    <col min="5" max="5" width="12.7109375" bestFit="1" customWidth="1"/>
    <col min="6" max="6" width="13.5703125" customWidth="1"/>
    <col min="7" max="7" width="14" customWidth="1"/>
    <col min="8" max="8" width="18.140625" customWidth="1"/>
    <col min="10" max="10" width="21" customWidth="1"/>
    <col min="11" max="13" width="14.5703125" customWidth="1"/>
    <col min="18" max="18" width="13.5703125" customWidth="1"/>
    <col min="19" max="19" width="14.28515625" customWidth="1"/>
    <col min="20" max="20" width="13.7109375" customWidth="1"/>
    <col min="22" max="22" width="16.5703125" customWidth="1"/>
    <col min="23" max="23" width="14.85546875" customWidth="1"/>
    <col min="24" max="24" width="14" customWidth="1"/>
    <col min="26" max="26" width="36" bestFit="1" customWidth="1"/>
    <col min="27" max="27" width="19.5703125" bestFit="1" customWidth="1"/>
    <col min="28" max="28" width="19.140625" bestFit="1" customWidth="1"/>
    <col min="29" max="29" width="18.7109375" bestFit="1" customWidth="1"/>
  </cols>
  <sheetData>
    <row r="1" spans="1:29" ht="15.75" x14ac:dyDescent="0.25">
      <c r="A1" s="1" t="s">
        <v>0</v>
      </c>
      <c r="B1" s="2"/>
      <c r="C1" s="2"/>
      <c r="D1" s="2"/>
      <c r="E1" s="2"/>
      <c r="F1" s="2"/>
      <c r="G1" s="2"/>
      <c r="H1" s="2"/>
    </row>
    <row r="2" spans="1:29" ht="15.75" x14ac:dyDescent="0.25">
      <c r="A2" s="2"/>
      <c r="B2" s="2"/>
      <c r="C2" s="2"/>
      <c r="D2" s="2"/>
      <c r="E2" s="2"/>
      <c r="F2" s="2"/>
      <c r="G2" s="2"/>
      <c r="H2" s="2"/>
      <c r="Q2" s="1"/>
      <c r="R2" s="1" t="s">
        <v>6</v>
      </c>
      <c r="S2" s="1" t="s">
        <v>42</v>
      </c>
      <c r="T2" s="1" t="s">
        <v>43</v>
      </c>
      <c r="V2" s="1" t="s">
        <v>6</v>
      </c>
      <c r="W2" s="1" t="s">
        <v>42</v>
      </c>
      <c r="X2" s="1" t="s">
        <v>43</v>
      </c>
    </row>
    <row r="3" spans="1:29" ht="33.4" customHeight="1" x14ac:dyDescent="0.25">
      <c r="A3" s="1" t="s">
        <v>1</v>
      </c>
      <c r="B3" s="1" t="s">
        <v>2</v>
      </c>
      <c r="C3" s="1" t="s">
        <v>3</v>
      </c>
      <c r="D3" s="1" t="s">
        <v>4</v>
      </c>
      <c r="E3" s="1" t="s">
        <v>5</v>
      </c>
      <c r="F3" s="1" t="s">
        <v>6</v>
      </c>
      <c r="G3" s="1" t="s">
        <v>42</v>
      </c>
      <c r="H3" s="1" t="s">
        <v>43</v>
      </c>
      <c r="Q3" s="3"/>
      <c r="R3" s="15">
        <v>9925</v>
      </c>
      <c r="S3" s="2">
        <v>255.28</v>
      </c>
      <c r="T3" s="2">
        <v>159.41999999999999</v>
      </c>
      <c r="V3" s="15">
        <v>9925</v>
      </c>
      <c r="W3" s="2">
        <v>255.28</v>
      </c>
      <c r="X3" s="2">
        <v>159.41999999999999</v>
      </c>
    </row>
    <row r="4" spans="1:29" ht="15.75" x14ac:dyDescent="0.25">
      <c r="A4" s="2" t="s">
        <v>7</v>
      </c>
      <c r="B4" s="2" t="s">
        <v>8</v>
      </c>
      <c r="C4" s="2" t="s">
        <v>9</v>
      </c>
      <c r="D4" s="2" t="s">
        <v>10</v>
      </c>
      <c r="E4" s="3">
        <v>43470</v>
      </c>
      <c r="F4" s="2">
        <v>9925</v>
      </c>
      <c r="G4" s="2">
        <v>255.28</v>
      </c>
      <c r="H4" s="2">
        <v>159.41999999999999</v>
      </c>
      <c r="Q4" s="3"/>
      <c r="R4" s="2">
        <v>2804</v>
      </c>
      <c r="S4" s="2">
        <v>205.7</v>
      </c>
      <c r="T4" s="2">
        <v>117.11</v>
      </c>
      <c r="V4" s="2">
        <v>2804</v>
      </c>
      <c r="W4" s="2">
        <v>205.7</v>
      </c>
      <c r="X4" s="2">
        <v>117.11</v>
      </c>
    </row>
    <row r="5" spans="1:29" ht="15.75" x14ac:dyDescent="0.25">
      <c r="A5" s="2" t="s">
        <v>11</v>
      </c>
      <c r="B5" s="2" t="s">
        <v>12</v>
      </c>
      <c r="C5" s="2" t="s">
        <v>13</v>
      </c>
      <c r="D5" s="2" t="s">
        <v>14</v>
      </c>
      <c r="E5" s="3">
        <v>43501</v>
      </c>
      <c r="F5" s="2">
        <v>2804</v>
      </c>
      <c r="G5" s="2">
        <v>205.7</v>
      </c>
      <c r="H5" s="2">
        <v>117.11</v>
      </c>
      <c r="Q5" s="3"/>
      <c r="R5" s="2">
        <v>1779</v>
      </c>
      <c r="S5" s="2">
        <v>651.21</v>
      </c>
      <c r="T5" s="2">
        <v>524.96</v>
      </c>
      <c r="V5" s="2">
        <v>1779</v>
      </c>
      <c r="W5" s="2">
        <v>651.21</v>
      </c>
      <c r="X5" s="2">
        <v>524.96</v>
      </c>
    </row>
    <row r="6" spans="1:29" ht="16.5" thickBot="1" x14ac:dyDescent="0.3">
      <c r="A6" s="2" t="s">
        <v>11</v>
      </c>
      <c r="B6" s="2" t="s">
        <v>8</v>
      </c>
      <c r="C6" s="2" t="s">
        <v>15</v>
      </c>
      <c r="D6" s="2" t="s">
        <v>10</v>
      </c>
      <c r="E6" s="3">
        <v>43470</v>
      </c>
      <c r="F6" s="2">
        <v>1779</v>
      </c>
      <c r="G6" s="2">
        <v>651.21</v>
      </c>
      <c r="H6" s="2">
        <v>524.96</v>
      </c>
      <c r="Q6" s="3"/>
      <c r="R6" s="2">
        <v>8102</v>
      </c>
      <c r="S6" s="14">
        <v>9.33</v>
      </c>
      <c r="T6" s="13">
        <v>6.92</v>
      </c>
      <c r="V6" s="2">
        <v>8102</v>
      </c>
      <c r="W6" s="16">
        <v>251.26750000000001</v>
      </c>
      <c r="X6" s="17">
        <v>175.33609999999999</v>
      </c>
      <c r="Z6" s="23"/>
      <c r="AA6" s="24" t="s">
        <v>6</v>
      </c>
      <c r="AB6" s="23" t="s">
        <v>58</v>
      </c>
      <c r="AC6" s="23" t="s">
        <v>59</v>
      </c>
    </row>
    <row r="7" spans="1:29" ht="15.75" x14ac:dyDescent="0.25">
      <c r="A7" s="2" t="s">
        <v>16</v>
      </c>
      <c r="B7" s="2" t="s">
        <v>12</v>
      </c>
      <c r="C7" s="2" t="s">
        <v>13</v>
      </c>
      <c r="D7" s="2" t="s">
        <v>14</v>
      </c>
      <c r="E7" s="3">
        <v>43501</v>
      </c>
      <c r="F7" s="2">
        <v>8102</v>
      </c>
      <c r="G7" s="2">
        <v>9.33</v>
      </c>
      <c r="H7" s="2">
        <v>6.92</v>
      </c>
      <c r="J7" s="12"/>
      <c r="K7" s="12" t="s">
        <v>6</v>
      </c>
      <c r="L7" s="12" t="s">
        <v>58</v>
      </c>
      <c r="M7" s="12" t="s">
        <v>57</v>
      </c>
      <c r="Q7" s="3"/>
      <c r="R7" s="2">
        <v>5062</v>
      </c>
      <c r="S7" s="2">
        <v>651.21</v>
      </c>
      <c r="T7" s="2">
        <v>524.96</v>
      </c>
      <c r="V7" s="2">
        <v>5062</v>
      </c>
      <c r="W7" s="2">
        <v>651.21</v>
      </c>
      <c r="X7" s="2">
        <v>524.96</v>
      </c>
      <c r="Z7" s="24"/>
      <c r="AA7" s="21"/>
      <c r="AB7" s="21"/>
      <c r="AC7" s="21"/>
    </row>
    <row r="8" spans="1:29" ht="15.75" x14ac:dyDescent="0.25">
      <c r="A8" s="2" t="s">
        <v>11</v>
      </c>
      <c r="B8" s="2" t="s">
        <v>12</v>
      </c>
      <c r="C8" s="2" t="s">
        <v>15</v>
      </c>
      <c r="D8" s="2" t="s">
        <v>10</v>
      </c>
      <c r="E8" s="3">
        <v>43529</v>
      </c>
      <c r="F8" s="2">
        <v>5062</v>
      </c>
      <c r="G8" s="2">
        <v>651.21</v>
      </c>
      <c r="H8" s="2">
        <v>524.96</v>
      </c>
      <c r="Q8" s="3"/>
      <c r="R8" s="2">
        <v>2974</v>
      </c>
      <c r="S8" s="2">
        <v>255.28</v>
      </c>
      <c r="T8" s="2">
        <v>159.41999999999999</v>
      </c>
      <c r="V8" s="2">
        <v>2974</v>
      </c>
      <c r="W8" s="2">
        <v>255.28</v>
      </c>
      <c r="X8" s="2">
        <v>159.41999999999999</v>
      </c>
      <c r="Z8" s="24" t="s">
        <v>44</v>
      </c>
      <c r="AA8" s="22">
        <v>5087.0586785714277</v>
      </c>
      <c r="AB8" s="22">
        <v>296.13669642857133</v>
      </c>
      <c r="AC8" s="22">
        <v>200.38408571428576</v>
      </c>
    </row>
    <row r="9" spans="1:29" ht="15.75" x14ac:dyDescent="0.25">
      <c r="A9" s="2" t="s">
        <v>11</v>
      </c>
      <c r="B9" s="2" t="s">
        <v>17</v>
      </c>
      <c r="C9" s="2" t="s">
        <v>13</v>
      </c>
      <c r="D9" s="2" t="s">
        <v>14</v>
      </c>
      <c r="E9" s="3">
        <v>43529</v>
      </c>
      <c r="F9" s="2">
        <v>2974</v>
      </c>
      <c r="G9" s="2">
        <v>255.28</v>
      </c>
      <c r="H9" s="2">
        <v>159.41999999999999</v>
      </c>
      <c r="J9" t="s">
        <v>44</v>
      </c>
      <c r="K9">
        <v>4916.0714285714284</v>
      </c>
      <c r="L9">
        <v>255.51928571428562</v>
      </c>
      <c r="M9">
        <v>176.32464285714286</v>
      </c>
      <c r="Q9" s="3"/>
      <c r="R9" s="2">
        <v>4187</v>
      </c>
      <c r="S9" s="2">
        <v>668.27</v>
      </c>
      <c r="T9" s="2">
        <v>502.54</v>
      </c>
      <c r="V9" s="2">
        <v>4187</v>
      </c>
      <c r="W9" s="2">
        <v>668.27</v>
      </c>
      <c r="X9" s="2">
        <v>502.54</v>
      </c>
      <c r="Z9" s="24" t="s">
        <v>45</v>
      </c>
      <c r="AA9" s="21">
        <v>452.0587693290575</v>
      </c>
      <c r="AB9" s="21">
        <v>37.723375264813392</v>
      </c>
      <c r="AC9" s="21">
        <v>31.47125912187472</v>
      </c>
    </row>
    <row r="10" spans="1:29" ht="15.75" x14ac:dyDescent="0.25">
      <c r="A10" s="2" t="s">
        <v>11</v>
      </c>
      <c r="B10" s="2" t="s">
        <v>18</v>
      </c>
      <c r="C10" s="2" t="s">
        <v>19</v>
      </c>
      <c r="D10" s="2" t="s">
        <v>10</v>
      </c>
      <c r="E10" s="3">
        <v>43470</v>
      </c>
      <c r="F10" s="2">
        <v>4187</v>
      </c>
      <c r="G10" s="2">
        <v>668.27</v>
      </c>
      <c r="H10" s="2">
        <v>502.54</v>
      </c>
      <c r="J10" t="s">
        <v>45</v>
      </c>
      <c r="K10">
        <v>485.60841925163578</v>
      </c>
      <c r="L10">
        <v>42.949625313049808</v>
      </c>
      <c r="M10">
        <v>34.11326774301147</v>
      </c>
      <c r="Q10" s="3"/>
      <c r="R10" s="2">
        <v>8082</v>
      </c>
      <c r="S10" s="2">
        <v>154.06</v>
      </c>
      <c r="T10" s="2">
        <v>90.93</v>
      </c>
      <c r="V10" s="2">
        <v>8082</v>
      </c>
      <c r="W10" s="2">
        <v>154.06</v>
      </c>
      <c r="X10" s="2">
        <v>90.93</v>
      </c>
      <c r="Z10" s="24" t="s">
        <v>46</v>
      </c>
      <c r="AA10" s="21">
        <v>5093</v>
      </c>
      <c r="AB10" s="21">
        <v>251.26750000000001</v>
      </c>
      <c r="AC10" s="21">
        <v>159.41999999999999</v>
      </c>
    </row>
    <row r="11" spans="1:29" ht="15.75" x14ac:dyDescent="0.25">
      <c r="A11" s="2" t="s">
        <v>11</v>
      </c>
      <c r="B11" s="2" t="s">
        <v>17</v>
      </c>
      <c r="C11" s="2" t="s">
        <v>9</v>
      </c>
      <c r="D11" s="2" t="s">
        <v>14</v>
      </c>
      <c r="E11" s="3">
        <v>43470</v>
      </c>
      <c r="F11" s="2">
        <v>8082</v>
      </c>
      <c r="G11" s="2">
        <v>154.06</v>
      </c>
      <c r="H11" s="2">
        <v>90.93</v>
      </c>
      <c r="J11" t="s">
        <v>46</v>
      </c>
      <c r="K11">
        <v>5093</v>
      </c>
      <c r="L11">
        <v>179.88</v>
      </c>
      <c r="M11">
        <v>107.27500000000001</v>
      </c>
      <c r="Q11" s="3"/>
      <c r="R11" s="2">
        <v>6070</v>
      </c>
      <c r="S11" s="13">
        <v>81.73</v>
      </c>
      <c r="T11" s="2">
        <v>56.67</v>
      </c>
      <c r="V11" s="2">
        <v>6070</v>
      </c>
      <c r="W11" s="17">
        <v>251.26750000000001</v>
      </c>
      <c r="X11" s="2">
        <v>56.67</v>
      </c>
      <c r="Z11" s="24" t="s">
        <v>47</v>
      </c>
      <c r="AA11" s="22" t="e">
        <v>#N/A</v>
      </c>
      <c r="AB11" s="21">
        <v>251.26750000000001</v>
      </c>
      <c r="AC11" s="21">
        <v>159.41999999999999</v>
      </c>
    </row>
    <row r="12" spans="1:29" ht="15.75" x14ac:dyDescent="0.25">
      <c r="A12" s="2" t="s">
        <v>20</v>
      </c>
      <c r="B12" s="2" t="s">
        <v>8</v>
      </c>
      <c r="C12" s="2" t="s">
        <v>19</v>
      </c>
      <c r="D12" s="2" t="s">
        <v>10</v>
      </c>
      <c r="E12" s="3">
        <v>43529</v>
      </c>
      <c r="F12" s="2">
        <v>6070</v>
      </c>
      <c r="G12" s="2">
        <v>81.73</v>
      </c>
      <c r="H12" s="2">
        <v>56.67</v>
      </c>
      <c r="J12" t="s">
        <v>47</v>
      </c>
      <c r="K12" t="e">
        <v>#N/A</v>
      </c>
      <c r="L12">
        <v>255.28</v>
      </c>
      <c r="M12">
        <v>159.41999999999999</v>
      </c>
      <c r="Q12" s="3"/>
      <c r="R12" s="2">
        <v>6593</v>
      </c>
      <c r="S12" s="2">
        <v>205.7</v>
      </c>
      <c r="T12" s="2">
        <v>117.11</v>
      </c>
      <c r="V12" s="2">
        <v>6593</v>
      </c>
      <c r="W12" s="2">
        <v>205.7</v>
      </c>
      <c r="X12" s="2">
        <v>117.11</v>
      </c>
      <c r="Z12" s="24" t="s">
        <v>48</v>
      </c>
      <c r="AA12" s="21">
        <v>2392.0701632611986</v>
      </c>
      <c r="AB12" s="21">
        <v>199.61333912932315</v>
      </c>
      <c r="AC12" s="21">
        <v>166.53025016510699</v>
      </c>
    </row>
    <row r="13" spans="1:29" ht="15.75" x14ac:dyDescent="0.25">
      <c r="A13" s="2" t="s">
        <v>11</v>
      </c>
      <c r="B13" s="2" t="s">
        <v>8</v>
      </c>
      <c r="C13" s="2" t="s">
        <v>9</v>
      </c>
      <c r="D13" s="2" t="s">
        <v>14</v>
      </c>
      <c r="E13" s="3">
        <v>43501</v>
      </c>
      <c r="F13" s="2">
        <v>6593</v>
      </c>
      <c r="G13" s="2">
        <v>205.7</v>
      </c>
      <c r="H13" s="2">
        <v>117.11</v>
      </c>
      <c r="J13" t="s">
        <v>48</v>
      </c>
      <c r="K13">
        <v>2569.5982237980375</v>
      </c>
      <c r="L13">
        <v>227.26805496346893</v>
      </c>
      <c r="M13">
        <v>180.51044571154003</v>
      </c>
      <c r="Q13" s="3"/>
      <c r="R13" s="13">
        <v>124</v>
      </c>
      <c r="S13" s="2">
        <v>154.06</v>
      </c>
      <c r="T13" s="2">
        <v>90.93</v>
      </c>
      <c r="V13" s="17">
        <v>4911.643</v>
      </c>
      <c r="W13" s="2">
        <v>154.06</v>
      </c>
      <c r="X13" s="2">
        <v>90.93</v>
      </c>
      <c r="Z13" s="24" t="s">
        <v>49</v>
      </c>
      <c r="AA13" s="21">
        <v>5721999.6659644581</v>
      </c>
      <c r="AB13" s="21">
        <v>39845.485158358169</v>
      </c>
      <c r="AC13" s="21">
        <v>27732.32422005312</v>
      </c>
    </row>
    <row r="14" spans="1:29" ht="15.75" x14ac:dyDescent="0.25">
      <c r="A14" s="2" t="s">
        <v>20</v>
      </c>
      <c r="B14" s="2" t="s">
        <v>18</v>
      </c>
      <c r="C14" s="2" t="s">
        <v>9</v>
      </c>
      <c r="D14" s="2" t="s">
        <v>14</v>
      </c>
      <c r="E14" s="3">
        <v>43501</v>
      </c>
      <c r="F14" s="2">
        <v>124</v>
      </c>
      <c r="G14" s="2">
        <v>154.06</v>
      </c>
      <c r="H14" s="2">
        <v>90.93</v>
      </c>
      <c r="J14" t="s">
        <v>49</v>
      </c>
      <c r="K14">
        <v>6602835.0317460299</v>
      </c>
      <c r="L14">
        <v>51650.768806878332</v>
      </c>
      <c r="M14">
        <v>32584.021010978842</v>
      </c>
      <c r="Q14" s="3"/>
      <c r="R14" s="2">
        <v>4168</v>
      </c>
      <c r="S14" s="2">
        <v>109.28</v>
      </c>
      <c r="T14" s="2">
        <v>35.840000000000003</v>
      </c>
      <c r="V14" s="2">
        <v>4168</v>
      </c>
      <c r="W14" s="2">
        <v>109.28</v>
      </c>
      <c r="X14" s="2">
        <v>35.840000000000003</v>
      </c>
      <c r="Z14" s="24" t="s">
        <v>50</v>
      </c>
      <c r="AA14" s="21">
        <v>-0.81877004370370621</v>
      </c>
      <c r="AB14" s="21">
        <v>-0.3490189368635046</v>
      </c>
      <c r="AC14" s="21">
        <v>-0.19067568253357514</v>
      </c>
    </row>
    <row r="15" spans="1:29" ht="15.75" x14ac:dyDescent="0.25">
      <c r="A15" s="2" t="s">
        <v>21</v>
      </c>
      <c r="B15" s="2" t="s">
        <v>17</v>
      </c>
      <c r="C15" s="2" t="s">
        <v>9</v>
      </c>
      <c r="D15" s="2" t="s">
        <v>10</v>
      </c>
      <c r="E15" s="3">
        <v>43529</v>
      </c>
      <c r="F15" s="2">
        <v>4168</v>
      </c>
      <c r="G15" s="2">
        <v>109.28</v>
      </c>
      <c r="H15" s="2">
        <v>35.840000000000003</v>
      </c>
      <c r="J15" t="s">
        <v>50</v>
      </c>
      <c r="K15">
        <v>-0.82136695590936126</v>
      </c>
      <c r="L15">
        <v>-0.58871530091011737</v>
      </c>
      <c r="M15">
        <v>-0.28894068307859033</v>
      </c>
      <c r="Q15" s="3"/>
      <c r="R15" s="2">
        <v>8263</v>
      </c>
      <c r="S15" s="2">
        <v>109.28</v>
      </c>
      <c r="T15" s="2">
        <v>35.840000000000003</v>
      </c>
      <c r="V15" s="2">
        <v>8263</v>
      </c>
      <c r="W15" s="2">
        <v>109.28</v>
      </c>
      <c r="X15" s="2">
        <v>35.840000000000003</v>
      </c>
      <c r="Z15" s="24" t="s">
        <v>51</v>
      </c>
      <c r="AA15" s="21">
        <v>0.17227884378775857</v>
      </c>
      <c r="AB15" s="21">
        <v>0.93362781763379865</v>
      </c>
      <c r="AC15" s="21">
        <v>1.0693212987832714</v>
      </c>
    </row>
    <row r="16" spans="1:29" ht="15.75" x14ac:dyDescent="0.25">
      <c r="A16" s="2" t="s">
        <v>20</v>
      </c>
      <c r="B16" s="2" t="s">
        <v>8</v>
      </c>
      <c r="C16" s="2" t="s">
        <v>15</v>
      </c>
      <c r="D16" s="2" t="s">
        <v>14</v>
      </c>
      <c r="E16" s="3">
        <v>43529</v>
      </c>
      <c r="F16" s="2">
        <v>8263</v>
      </c>
      <c r="G16" s="2">
        <v>109.28</v>
      </c>
      <c r="H16" s="2">
        <v>35.840000000000003</v>
      </c>
      <c r="J16" t="s">
        <v>51</v>
      </c>
      <c r="K16">
        <v>6.6915528307807587E-2</v>
      </c>
      <c r="L16">
        <v>0.86376902663275323</v>
      </c>
      <c r="M16">
        <v>1.0768863626720706</v>
      </c>
      <c r="Q16" s="3"/>
      <c r="R16" s="2">
        <v>8974</v>
      </c>
      <c r="S16" s="2">
        <v>668.27</v>
      </c>
      <c r="T16" s="2">
        <v>502.54</v>
      </c>
      <c r="V16" s="2">
        <v>8974</v>
      </c>
      <c r="W16" s="2">
        <v>668.27</v>
      </c>
      <c r="X16" s="2">
        <v>502.54</v>
      </c>
      <c r="Z16" s="24" t="s">
        <v>52</v>
      </c>
      <c r="AA16" s="21">
        <v>8652</v>
      </c>
      <c r="AB16" s="21">
        <v>620.81999999999994</v>
      </c>
      <c r="AC16" s="21">
        <v>493.17</v>
      </c>
    </row>
    <row r="17" spans="1:29" ht="15.75" x14ac:dyDescent="0.25">
      <c r="A17" s="2" t="s">
        <v>7</v>
      </c>
      <c r="B17" s="2" t="s">
        <v>18</v>
      </c>
      <c r="C17" s="2" t="s">
        <v>9</v>
      </c>
      <c r="D17" s="2" t="s">
        <v>10</v>
      </c>
      <c r="E17" s="3">
        <v>43529</v>
      </c>
      <c r="F17" s="2">
        <v>8974</v>
      </c>
      <c r="G17" s="2">
        <v>668.27</v>
      </c>
      <c r="H17" s="2">
        <v>502.54</v>
      </c>
      <c r="J17" t="s">
        <v>52</v>
      </c>
      <c r="K17">
        <v>9801</v>
      </c>
      <c r="L17">
        <v>658.93999999999994</v>
      </c>
      <c r="M17">
        <v>518.04000000000008</v>
      </c>
      <c r="Q17" s="3"/>
      <c r="R17" s="2">
        <v>4901</v>
      </c>
      <c r="S17" s="2">
        <v>81.73</v>
      </c>
      <c r="T17" s="2">
        <v>56.67</v>
      </c>
      <c r="V17" s="2">
        <v>4901</v>
      </c>
      <c r="W17" s="2">
        <v>81.73</v>
      </c>
      <c r="X17" s="2">
        <v>56.67</v>
      </c>
      <c r="Z17" s="24" t="s">
        <v>53</v>
      </c>
      <c r="AA17" s="22">
        <v>1273</v>
      </c>
      <c r="AB17" s="22">
        <v>47.45</v>
      </c>
      <c r="AC17" s="22">
        <v>31.79</v>
      </c>
    </row>
    <row r="18" spans="1:29" ht="15.75" x14ac:dyDescent="0.25">
      <c r="A18" s="2" t="s">
        <v>20</v>
      </c>
      <c r="B18" s="2" t="s">
        <v>12</v>
      </c>
      <c r="C18" s="2" t="s">
        <v>13</v>
      </c>
      <c r="D18" s="2" t="s">
        <v>10</v>
      </c>
      <c r="E18" s="3">
        <v>43470</v>
      </c>
      <c r="F18" s="2">
        <v>4901</v>
      </c>
      <c r="G18" s="2">
        <v>81.73</v>
      </c>
      <c r="H18" s="2">
        <v>56.67</v>
      </c>
      <c r="J18" t="s">
        <v>53</v>
      </c>
      <c r="K18" s="18">
        <v>124</v>
      </c>
      <c r="L18" s="18">
        <v>9.33</v>
      </c>
      <c r="M18" s="18">
        <v>6.92</v>
      </c>
      <c r="Q18" s="3"/>
      <c r="R18" s="2">
        <v>1673</v>
      </c>
      <c r="S18" s="2">
        <v>109.28</v>
      </c>
      <c r="T18" s="2">
        <v>35.840000000000003</v>
      </c>
      <c r="V18" s="2">
        <v>1673</v>
      </c>
      <c r="W18" s="2">
        <v>109.28</v>
      </c>
      <c r="X18" s="2">
        <v>35.840000000000003</v>
      </c>
      <c r="Z18" s="24" t="s">
        <v>54</v>
      </c>
      <c r="AA18" s="22">
        <v>9925</v>
      </c>
      <c r="AB18" s="22">
        <v>668.27</v>
      </c>
      <c r="AC18" s="22">
        <v>524.96</v>
      </c>
    </row>
    <row r="19" spans="1:29" ht="15.75" x14ac:dyDescent="0.25">
      <c r="A19" s="2" t="s">
        <v>11</v>
      </c>
      <c r="B19" s="2" t="s">
        <v>18</v>
      </c>
      <c r="C19" s="2" t="s">
        <v>19</v>
      </c>
      <c r="D19" s="2" t="s">
        <v>14</v>
      </c>
      <c r="E19" s="3">
        <v>43501</v>
      </c>
      <c r="F19" s="2">
        <v>1673</v>
      </c>
      <c r="G19" s="2">
        <v>109.28</v>
      </c>
      <c r="H19" s="2">
        <v>35.840000000000003</v>
      </c>
      <c r="J19" t="s">
        <v>54</v>
      </c>
      <c r="K19">
        <v>9925</v>
      </c>
      <c r="L19">
        <v>668.27</v>
      </c>
      <c r="M19">
        <v>524.96</v>
      </c>
      <c r="Q19" s="3"/>
      <c r="R19" s="2">
        <v>6952</v>
      </c>
      <c r="S19" s="2">
        <v>437.2</v>
      </c>
      <c r="T19" s="2">
        <v>263.33</v>
      </c>
      <c r="V19" s="2">
        <v>6952</v>
      </c>
      <c r="W19" s="2">
        <v>437.2</v>
      </c>
      <c r="X19" s="2">
        <v>263.33</v>
      </c>
      <c r="Z19" s="24" t="s">
        <v>55</v>
      </c>
      <c r="AA19" s="21">
        <v>142437.64299999998</v>
      </c>
      <c r="AB19" s="21">
        <v>8291.8274999999976</v>
      </c>
      <c r="AC19" s="21">
        <v>5610.7544000000016</v>
      </c>
    </row>
    <row r="20" spans="1:29" ht="15.75" x14ac:dyDescent="0.25">
      <c r="A20" s="2" t="s">
        <v>20</v>
      </c>
      <c r="B20" s="2" t="s">
        <v>12</v>
      </c>
      <c r="C20" s="2" t="s">
        <v>19</v>
      </c>
      <c r="D20" s="2" t="s">
        <v>10</v>
      </c>
      <c r="E20" s="3">
        <v>43470</v>
      </c>
      <c r="F20" s="2">
        <v>6952</v>
      </c>
      <c r="G20" s="2">
        <v>437.2</v>
      </c>
      <c r="H20" s="2">
        <v>263.33</v>
      </c>
      <c r="J20" t="s">
        <v>55</v>
      </c>
      <c r="K20">
        <v>137650</v>
      </c>
      <c r="L20">
        <v>7154.5399999999972</v>
      </c>
      <c r="M20">
        <v>4937.09</v>
      </c>
      <c r="Q20" s="3"/>
      <c r="R20" s="2">
        <v>5430</v>
      </c>
      <c r="S20" s="2">
        <v>47.45</v>
      </c>
      <c r="T20" s="2">
        <v>31.79</v>
      </c>
      <c r="V20" s="2">
        <v>5430</v>
      </c>
      <c r="W20" s="2">
        <v>47.45</v>
      </c>
      <c r="X20" s="2">
        <v>31.79</v>
      </c>
      <c r="Z20" s="24" t="s">
        <v>56</v>
      </c>
      <c r="AA20" s="22">
        <v>28</v>
      </c>
      <c r="AB20" s="22">
        <v>28</v>
      </c>
      <c r="AC20" s="22">
        <v>28</v>
      </c>
    </row>
    <row r="21" spans="1:29" ht="16.5" thickBot="1" x14ac:dyDescent="0.3">
      <c r="A21" s="2" t="s">
        <v>16</v>
      </c>
      <c r="B21" s="2" t="s">
        <v>8</v>
      </c>
      <c r="C21" s="2" t="s">
        <v>13</v>
      </c>
      <c r="D21" s="2" t="s">
        <v>10</v>
      </c>
      <c r="E21" s="3">
        <v>43501</v>
      </c>
      <c r="F21" s="2">
        <v>5430</v>
      </c>
      <c r="G21" s="2">
        <v>47.45</v>
      </c>
      <c r="H21" s="2">
        <v>31.79</v>
      </c>
      <c r="J21" s="11" t="s">
        <v>56</v>
      </c>
      <c r="K21" s="11">
        <v>28</v>
      </c>
      <c r="L21" s="11">
        <v>28</v>
      </c>
      <c r="M21" s="11">
        <v>28</v>
      </c>
      <c r="Q21" s="3"/>
      <c r="R21" s="2">
        <v>3830</v>
      </c>
      <c r="S21" s="2">
        <v>668.27</v>
      </c>
      <c r="T21" s="2">
        <v>502.54</v>
      </c>
      <c r="V21" s="2">
        <v>3830</v>
      </c>
      <c r="W21" s="2">
        <v>668.27</v>
      </c>
      <c r="X21" s="2">
        <v>502.54</v>
      </c>
    </row>
    <row r="22" spans="1:29" ht="15.75" x14ac:dyDescent="0.25">
      <c r="A22" s="2" t="s">
        <v>7</v>
      </c>
      <c r="B22" s="2" t="s">
        <v>8</v>
      </c>
      <c r="C22" s="2" t="s">
        <v>15</v>
      </c>
      <c r="D22" s="2" t="s">
        <v>10</v>
      </c>
      <c r="E22" s="3">
        <v>43501</v>
      </c>
      <c r="F22" s="2">
        <v>3830</v>
      </c>
      <c r="G22" s="2">
        <v>668.27</v>
      </c>
      <c r="H22" s="2">
        <v>502.54</v>
      </c>
      <c r="K22">
        <v>0</v>
      </c>
      <c r="Q22" s="3"/>
      <c r="R22" s="2">
        <v>5908</v>
      </c>
      <c r="S22" s="2">
        <v>421.89</v>
      </c>
      <c r="T22" s="2">
        <v>364.69</v>
      </c>
      <c r="V22" s="2">
        <v>5908</v>
      </c>
      <c r="W22" s="2">
        <v>421.89</v>
      </c>
      <c r="X22" s="2">
        <v>364.69</v>
      </c>
    </row>
    <row r="23" spans="1:29" ht="15.75" x14ac:dyDescent="0.25">
      <c r="A23" s="2" t="s">
        <v>7</v>
      </c>
      <c r="B23" s="2" t="s">
        <v>12</v>
      </c>
      <c r="C23" s="2" t="s">
        <v>15</v>
      </c>
      <c r="D23" s="2" t="s">
        <v>14</v>
      </c>
      <c r="E23" s="3">
        <v>43529</v>
      </c>
      <c r="F23" s="2">
        <v>5908</v>
      </c>
      <c r="G23" s="2">
        <v>421.89</v>
      </c>
      <c r="H23" s="2">
        <v>364.69</v>
      </c>
      <c r="Q23" s="3"/>
      <c r="R23" s="2">
        <v>7450</v>
      </c>
      <c r="S23" s="2">
        <v>255.28</v>
      </c>
      <c r="T23" s="2">
        <v>159.41999999999999</v>
      </c>
      <c r="V23" s="2">
        <v>7450</v>
      </c>
      <c r="W23" s="2">
        <v>255.28</v>
      </c>
      <c r="X23" s="2">
        <v>159.41999999999999</v>
      </c>
      <c r="Z23" t="s">
        <v>60</v>
      </c>
      <c r="AA23">
        <f>AA12/AA8</f>
        <v>0.47022657185722716</v>
      </c>
      <c r="AB23">
        <f>AB12/AB8</f>
        <v>0.67405810065646565</v>
      </c>
      <c r="AC23">
        <f t="shared" ref="AC23" si="0">AC12/AC8</f>
        <v>0.83105526854338785</v>
      </c>
    </row>
    <row r="24" spans="1:29" ht="15.75" x14ac:dyDescent="0.25">
      <c r="A24" s="2" t="s">
        <v>21</v>
      </c>
      <c r="B24" s="2" t="s">
        <v>18</v>
      </c>
      <c r="C24" s="2" t="s">
        <v>15</v>
      </c>
      <c r="D24" s="2" t="s">
        <v>14</v>
      </c>
      <c r="E24" s="3">
        <v>43470</v>
      </c>
      <c r="F24" s="2">
        <v>7450</v>
      </c>
      <c r="G24" s="2">
        <v>255.28</v>
      </c>
      <c r="H24" s="2">
        <v>159.41999999999999</v>
      </c>
      <c r="Q24" s="3"/>
      <c r="R24" s="2">
        <v>1273</v>
      </c>
      <c r="S24" s="2">
        <v>255.28</v>
      </c>
      <c r="T24" s="2">
        <v>159.41999999999999</v>
      </c>
      <c r="V24" s="2">
        <v>1273</v>
      </c>
      <c r="W24" s="2">
        <v>255.28</v>
      </c>
      <c r="X24" s="2">
        <v>159.41999999999999</v>
      </c>
    </row>
    <row r="25" spans="1:29" ht="15.75" x14ac:dyDescent="0.25">
      <c r="A25" s="2" t="s">
        <v>16</v>
      </c>
      <c r="B25" s="2" t="s">
        <v>17</v>
      </c>
      <c r="C25" s="2" t="s">
        <v>9</v>
      </c>
      <c r="D25" s="2" t="s">
        <v>14</v>
      </c>
      <c r="E25" s="3">
        <v>43501</v>
      </c>
      <c r="F25" s="2">
        <v>1273</v>
      </c>
      <c r="G25" s="2">
        <v>255.28</v>
      </c>
      <c r="H25" s="2">
        <v>159.41999999999999</v>
      </c>
      <c r="Q25" s="3"/>
      <c r="R25" s="2">
        <v>2225</v>
      </c>
      <c r="S25" s="2">
        <v>152.58000000000001</v>
      </c>
      <c r="T25" s="2">
        <v>97.44</v>
      </c>
      <c r="V25" s="2">
        <v>2225</v>
      </c>
      <c r="W25" s="2">
        <v>152.58000000000001</v>
      </c>
      <c r="X25" s="2">
        <v>97.44</v>
      </c>
      <c r="Z25" s="19" t="s">
        <v>2</v>
      </c>
      <c r="AA25" t="s">
        <v>65</v>
      </c>
    </row>
    <row r="26" spans="1:29" ht="15.75" x14ac:dyDescent="0.25">
      <c r="A26" s="2" t="s">
        <v>7</v>
      </c>
      <c r="B26" s="2" t="s">
        <v>17</v>
      </c>
      <c r="C26" s="2" t="s">
        <v>15</v>
      </c>
      <c r="D26" s="2" t="s">
        <v>14</v>
      </c>
      <c r="E26" s="3">
        <v>43529</v>
      </c>
      <c r="F26" s="2">
        <v>2225</v>
      </c>
      <c r="G26" s="2">
        <v>152.58000000000001</v>
      </c>
      <c r="H26" s="2">
        <v>97.44</v>
      </c>
      <c r="Q26" s="3"/>
      <c r="R26" s="2">
        <v>2187</v>
      </c>
      <c r="S26" s="13">
        <v>9.33</v>
      </c>
      <c r="T26" s="13">
        <v>6.92</v>
      </c>
      <c r="V26" s="2">
        <v>2187</v>
      </c>
      <c r="W26" s="17">
        <v>251.26750000000001</v>
      </c>
      <c r="X26" s="17">
        <v>175.33609999999999</v>
      </c>
      <c r="Z26" s="19" t="s">
        <v>3</v>
      </c>
      <c r="AA26" t="s">
        <v>9</v>
      </c>
    </row>
    <row r="27" spans="1:29" ht="15.75" x14ac:dyDescent="0.25">
      <c r="A27" s="2" t="s">
        <v>16</v>
      </c>
      <c r="B27" s="2" t="s">
        <v>12</v>
      </c>
      <c r="C27" s="2" t="s">
        <v>9</v>
      </c>
      <c r="D27" s="2" t="s">
        <v>14</v>
      </c>
      <c r="E27" s="3">
        <v>43470</v>
      </c>
      <c r="F27" s="2">
        <v>2187</v>
      </c>
      <c r="G27" s="2">
        <v>9.33</v>
      </c>
      <c r="H27" s="2">
        <v>6.92</v>
      </c>
      <c r="Q27" s="3"/>
      <c r="R27" s="2">
        <v>5398</v>
      </c>
      <c r="S27" s="2">
        <v>81.73</v>
      </c>
      <c r="T27" s="2">
        <v>56.67</v>
      </c>
      <c r="V27" s="2">
        <v>5398</v>
      </c>
      <c r="W27" s="2">
        <v>81.73</v>
      </c>
      <c r="X27" s="2">
        <v>56.67</v>
      </c>
      <c r="Z27" s="19" t="s">
        <v>4</v>
      </c>
      <c r="AA27" t="s">
        <v>65</v>
      </c>
    </row>
    <row r="28" spans="1:29" ht="15.75" x14ac:dyDescent="0.25">
      <c r="A28" s="2" t="s">
        <v>11</v>
      </c>
      <c r="B28" s="2" t="s">
        <v>12</v>
      </c>
      <c r="C28" s="2" t="s">
        <v>15</v>
      </c>
      <c r="D28" s="2" t="s">
        <v>14</v>
      </c>
      <c r="E28" s="3">
        <v>43501</v>
      </c>
      <c r="F28" s="2">
        <v>5398</v>
      </c>
      <c r="G28" s="2">
        <v>81.73</v>
      </c>
      <c r="H28" s="2">
        <v>56.67</v>
      </c>
      <c r="Q28" s="3"/>
      <c r="R28" s="2">
        <v>5822</v>
      </c>
      <c r="S28" s="2">
        <v>437.2</v>
      </c>
      <c r="T28" s="2">
        <v>263.33</v>
      </c>
      <c r="V28" s="2">
        <v>5822</v>
      </c>
      <c r="W28" s="2">
        <v>437.2</v>
      </c>
      <c r="X28" s="2">
        <v>263.33</v>
      </c>
    </row>
    <row r="29" spans="1:29" ht="15.75" x14ac:dyDescent="0.25">
      <c r="A29" s="2" t="s">
        <v>7</v>
      </c>
      <c r="B29" s="2" t="s">
        <v>18</v>
      </c>
      <c r="C29" s="2" t="s">
        <v>9</v>
      </c>
      <c r="D29" s="2" t="s">
        <v>10</v>
      </c>
      <c r="E29" s="3">
        <v>43529</v>
      </c>
      <c r="F29" s="2">
        <v>5822</v>
      </c>
      <c r="G29" s="2">
        <v>437.2</v>
      </c>
      <c r="H29" s="2">
        <v>263.33</v>
      </c>
      <c r="Q29" s="3"/>
      <c r="R29" s="2">
        <v>5124</v>
      </c>
      <c r="S29" s="13">
        <v>9.33</v>
      </c>
      <c r="T29" s="13">
        <v>6.92</v>
      </c>
      <c r="V29" s="2">
        <v>5124</v>
      </c>
      <c r="W29" s="17">
        <v>251.26750000000001</v>
      </c>
      <c r="X29" s="17">
        <v>175.33609999999999</v>
      </c>
      <c r="Z29" s="19" t="s">
        <v>1</v>
      </c>
      <c r="AA29" t="s">
        <v>63</v>
      </c>
      <c r="AB29" t="s">
        <v>64</v>
      </c>
      <c r="AC29" t="s">
        <v>62</v>
      </c>
    </row>
    <row r="30" spans="1:29" ht="15.75" x14ac:dyDescent="0.25">
      <c r="A30" s="2" t="s">
        <v>11</v>
      </c>
      <c r="B30" s="2" t="s">
        <v>18</v>
      </c>
      <c r="C30" s="2" t="s">
        <v>19</v>
      </c>
      <c r="D30" s="2" t="s">
        <v>10</v>
      </c>
      <c r="E30" s="3">
        <v>43529</v>
      </c>
      <c r="F30" s="2">
        <v>5124</v>
      </c>
      <c r="G30" s="2">
        <v>9.33</v>
      </c>
      <c r="H30" s="2">
        <v>6.92</v>
      </c>
      <c r="Q30" s="3"/>
      <c r="R30" s="2">
        <v>2370</v>
      </c>
      <c r="S30" s="13">
        <v>9.33</v>
      </c>
      <c r="T30" s="13">
        <v>6.92</v>
      </c>
      <c r="V30" s="2">
        <v>2370</v>
      </c>
      <c r="W30" s="17">
        <v>251.26750000000001</v>
      </c>
      <c r="X30" s="17">
        <v>175.33609999999999</v>
      </c>
      <c r="Z30" s="20" t="s">
        <v>20</v>
      </c>
      <c r="AA30" s="27">
        <v>154.06</v>
      </c>
      <c r="AB30" s="27">
        <v>90.93</v>
      </c>
      <c r="AC30" s="27">
        <v>124</v>
      </c>
    </row>
    <row r="31" spans="1:29" ht="15.75" x14ac:dyDescent="0.25">
      <c r="A31" s="2" t="s">
        <v>16</v>
      </c>
      <c r="B31" s="2" t="s">
        <v>17</v>
      </c>
      <c r="C31" s="2" t="s">
        <v>15</v>
      </c>
      <c r="D31" s="2" t="s">
        <v>10</v>
      </c>
      <c r="E31" s="3">
        <v>43529</v>
      </c>
      <c r="F31" s="2">
        <v>2370</v>
      </c>
      <c r="G31" s="2">
        <v>9.33</v>
      </c>
      <c r="H31" s="2">
        <v>6.92</v>
      </c>
      <c r="Z31" s="20" t="s">
        <v>16</v>
      </c>
      <c r="AA31" s="27">
        <v>264.61</v>
      </c>
      <c r="AB31" s="27">
        <v>166.33999999999997</v>
      </c>
      <c r="AC31" s="27">
        <v>3460</v>
      </c>
    </row>
    <row r="32" spans="1:29" x14ac:dyDescent="0.25">
      <c r="U32" t="s">
        <v>44</v>
      </c>
      <c r="V32">
        <f>AVERAGE(V3:V30)</f>
        <v>5087.0586785714277</v>
      </c>
      <c r="W32">
        <f t="shared" ref="W32:X32" si="1">AVERAGE(W3:W30)</f>
        <v>296.13669642857133</v>
      </c>
      <c r="X32">
        <f t="shared" si="1"/>
        <v>200.38408571428576</v>
      </c>
      <c r="Z32" s="20" t="s">
        <v>21</v>
      </c>
      <c r="AA32" s="27">
        <v>109.28</v>
      </c>
      <c r="AB32" s="27">
        <v>35.840000000000003</v>
      </c>
      <c r="AC32" s="27">
        <v>4168</v>
      </c>
    </row>
    <row r="33" spans="22:29" ht="15.75" x14ac:dyDescent="0.25">
      <c r="V33" s="25">
        <v>4911.643</v>
      </c>
      <c r="W33" s="26">
        <v>251.26750000000001</v>
      </c>
      <c r="X33" s="26">
        <v>175.33609999999999</v>
      </c>
      <c r="Z33" s="20" t="s">
        <v>7</v>
      </c>
      <c r="AA33" s="27">
        <v>1360.75</v>
      </c>
      <c r="AB33" s="27">
        <v>925.29</v>
      </c>
      <c r="AC33" s="27">
        <v>24721</v>
      </c>
    </row>
    <row r="34" spans="22:29" x14ac:dyDescent="0.25">
      <c r="Z34" s="20" t="s">
        <v>11</v>
      </c>
      <c r="AA34" s="27">
        <v>359.76</v>
      </c>
      <c r="AB34" s="27">
        <v>208.04000000000002</v>
      </c>
      <c r="AC34" s="27">
        <v>14675</v>
      </c>
    </row>
    <row r="35" spans="22:29" x14ac:dyDescent="0.25">
      <c r="Z35" s="20" t="s">
        <v>61</v>
      </c>
      <c r="AA35" s="27">
        <v>2248.46</v>
      </c>
      <c r="AB35" s="27">
        <v>1426.44</v>
      </c>
      <c r="AC35" s="27">
        <v>47148</v>
      </c>
    </row>
  </sheetData>
  <conditionalFormatting sqref="F1:F1048576">
    <cfRule type="colorScale" priority="6">
      <colorScale>
        <cfvo type="min"/>
        <cfvo type="percentile" val="50"/>
        <cfvo type="max"/>
        <color rgb="FFF8696B"/>
        <color rgb="FFFFEB84"/>
        <color rgb="FF63BE7B"/>
      </colorScale>
    </cfRule>
  </conditionalFormatting>
  <conditionalFormatting sqref="G1:G1048576">
    <cfRule type="colorScale" priority="5">
      <colorScale>
        <cfvo type="min"/>
        <cfvo type="percentile" val="50"/>
        <cfvo type="max"/>
        <color rgb="FFF8696B"/>
        <color rgb="FFFFEB84"/>
        <color rgb="FF63BE7B"/>
      </colorScale>
    </cfRule>
  </conditionalFormatting>
  <conditionalFormatting sqref="H1:H1048576">
    <cfRule type="colorScale" priority="4">
      <colorScale>
        <cfvo type="min"/>
        <cfvo type="percentile" val="50"/>
        <cfvo type="max"/>
        <color rgb="FFF8696B"/>
        <color rgb="FFFFEB84"/>
        <color rgb="FF63BE7B"/>
      </colorScale>
    </cfRule>
  </conditionalFormatting>
  <conditionalFormatting pivot="1" sqref="AA30:AA34">
    <cfRule type="colorScale" priority="3">
      <colorScale>
        <cfvo type="min"/>
        <cfvo type="percentile" val="50"/>
        <cfvo type="max"/>
        <color rgb="FFF8696B"/>
        <color rgb="FFFFEB84"/>
        <color rgb="FF63BE7B"/>
      </colorScale>
    </cfRule>
  </conditionalFormatting>
  <conditionalFormatting pivot="1" sqref="AB30:AB34">
    <cfRule type="colorScale" priority="2">
      <colorScale>
        <cfvo type="min"/>
        <cfvo type="percentile" val="50"/>
        <cfvo type="max"/>
        <color rgb="FFF8696B"/>
        <color rgb="FFFFEB84"/>
        <color rgb="FF63BE7B"/>
      </colorScale>
    </cfRule>
  </conditionalFormatting>
  <conditionalFormatting pivot="1" sqref="AC30:AC34">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1219F-75C3-43BE-AE0A-FE3F29E58F90}">
  <dimension ref="A1:AI103"/>
  <sheetViews>
    <sheetView topLeftCell="U43" zoomScale="69" zoomScaleNormal="69" workbookViewId="0">
      <selection activeCell="AE48" sqref="AE48"/>
    </sheetView>
  </sheetViews>
  <sheetFormatPr defaultRowHeight="15" x14ac:dyDescent="0.25"/>
  <cols>
    <col min="1" max="1" width="18.140625" customWidth="1"/>
    <col min="2" max="3" width="11.85546875" customWidth="1"/>
    <col min="5" max="5" width="13.7109375" customWidth="1"/>
    <col min="6" max="6" width="14" customWidth="1"/>
    <col min="7" max="7" width="16" customWidth="1"/>
    <col min="8" max="8" width="12" customWidth="1"/>
    <col min="10" max="10" width="16.5703125" customWidth="1"/>
    <col min="11" max="11" width="14.7109375" customWidth="1"/>
    <col min="12" max="12" width="13.28515625" customWidth="1"/>
    <col min="13" max="13" width="14.140625" customWidth="1"/>
    <col min="27" max="27" width="13.28515625" customWidth="1"/>
    <col min="28" max="28" width="12.42578125" customWidth="1"/>
    <col min="29" max="29" width="13.85546875" customWidth="1"/>
    <col min="30" max="30" width="11.42578125" customWidth="1"/>
    <col min="32" max="32" width="14.42578125" customWidth="1"/>
    <col min="33" max="33" width="12.7109375" customWidth="1"/>
    <col min="34" max="34" width="14.28515625" customWidth="1"/>
    <col min="35" max="35" width="12.85546875" customWidth="1"/>
  </cols>
  <sheetData>
    <row r="1" spans="1:3" x14ac:dyDescent="0.25">
      <c r="A1" s="4" t="s">
        <v>22</v>
      </c>
      <c r="B1" s="4"/>
      <c r="C1" s="4"/>
    </row>
    <row r="2" spans="1:3" x14ac:dyDescent="0.25">
      <c r="A2" s="4"/>
      <c r="B2" s="4"/>
      <c r="C2" s="4"/>
    </row>
    <row r="3" spans="1:3" ht="31.5" customHeight="1" x14ac:dyDescent="0.25">
      <c r="A3" s="10" t="s">
        <v>23</v>
      </c>
      <c r="B3" s="10" t="s">
        <v>24</v>
      </c>
      <c r="C3" s="4" t="s">
        <v>25</v>
      </c>
    </row>
    <row r="4" spans="1:3" x14ac:dyDescent="0.25">
      <c r="A4">
        <v>1.6</v>
      </c>
      <c r="B4">
        <v>49</v>
      </c>
      <c r="C4">
        <v>4</v>
      </c>
    </row>
    <row r="5" spans="1:3" x14ac:dyDescent="0.25">
      <c r="A5">
        <v>1.5</v>
      </c>
      <c r="B5">
        <v>34</v>
      </c>
      <c r="C5">
        <v>3</v>
      </c>
    </row>
    <row r="6" spans="1:3" x14ac:dyDescent="0.25">
      <c r="A6">
        <v>1</v>
      </c>
      <c r="B6">
        <v>11</v>
      </c>
      <c r="C6">
        <v>1</v>
      </c>
    </row>
    <row r="7" spans="1:3" x14ac:dyDescent="0.25">
      <c r="A7">
        <v>2.7</v>
      </c>
      <c r="B7">
        <v>100</v>
      </c>
      <c r="C7">
        <v>1</v>
      </c>
    </row>
    <row r="8" spans="1:3" x14ac:dyDescent="0.25">
      <c r="A8">
        <v>1</v>
      </c>
      <c r="B8">
        <v>45</v>
      </c>
      <c r="C8">
        <v>4</v>
      </c>
    </row>
    <row r="9" spans="1:3" x14ac:dyDescent="0.25">
      <c r="A9">
        <v>0.4</v>
      </c>
      <c r="B9">
        <v>29</v>
      </c>
      <c r="C9">
        <v>4</v>
      </c>
    </row>
    <row r="10" spans="1:3" x14ac:dyDescent="0.25">
      <c r="A10">
        <v>1.5</v>
      </c>
      <c r="B10">
        <v>72</v>
      </c>
      <c r="C10">
        <v>2</v>
      </c>
    </row>
    <row r="11" spans="1:3" x14ac:dyDescent="0.25">
      <c r="A11">
        <v>0.3</v>
      </c>
      <c r="B11">
        <v>22</v>
      </c>
      <c r="C11">
        <v>1</v>
      </c>
    </row>
    <row r="12" spans="1:3" x14ac:dyDescent="0.25">
      <c r="A12">
        <v>0.6</v>
      </c>
      <c r="B12">
        <v>81</v>
      </c>
      <c r="C12">
        <v>3</v>
      </c>
    </row>
    <row r="13" spans="1:3" x14ac:dyDescent="0.25">
      <c r="A13">
        <v>8.9</v>
      </c>
      <c r="B13">
        <v>180</v>
      </c>
      <c r="C13">
        <v>1</v>
      </c>
    </row>
    <row r="14" spans="1:3" x14ac:dyDescent="0.25">
      <c r="A14">
        <v>2.4</v>
      </c>
      <c r="B14">
        <v>105</v>
      </c>
      <c r="C14">
        <v>4</v>
      </c>
    </row>
    <row r="15" spans="1:3" x14ac:dyDescent="0.25">
      <c r="A15">
        <v>0.1</v>
      </c>
      <c r="B15">
        <v>45</v>
      </c>
      <c r="C15">
        <v>3</v>
      </c>
    </row>
    <row r="16" spans="1:3" x14ac:dyDescent="0.25">
      <c r="A16">
        <v>3.8</v>
      </c>
      <c r="B16">
        <v>114</v>
      </c>
      <c r="C16">
        <v>2</v>
      </c>
    </row>
    <row r="17" spans="1:27" x14ac:dyDescent="0.25">
      <c r="A17">
        <v>2.5</v>
      </c>
      <c r="B17">
        <v>40</v>
      </c>
      <c r="C17">
        <v>4</v>
      </c>
    </row>
    <row r="18" spans="1:27" x14ac:dyDescent="0.25">
      <c r="A18">
        <v>2</v>
      </c>
      <c r="B18">
        <v>112</v>
      </c>
      <c r="C18">
        <v>1</v>
      </c>
    </row>
    <row r="19" spans="1:27" x14ac:dyDescent="0.25">
      <c r="A19">
        <v>1.5</v>
      </c>
      <c r="B19">
        <v>22</v>
      </c>
      <c r="C19">
        <v>1</v>
      </c>
    </row>
    <row r="20" spans="1:27" x14ac:dyDescent="0.25">
      <c r="A20">
        <v>4.7</v>
      </c>
      <c r="B20">
        <v>130</v>
      </c>
      <c r="C20">
        <v>4</v>
      </c>
    </row>
    <row r="21" spans="1:27" x14ac:dyDescent="0.25">
      <c r="A21">
        <v>2.4</v>
      </c>
      <c r="B21">
        <v>81</v>
      </c>
      <c r="C21">
        <v>4</v>
      </c>
    </row>
    <row r="22" spans="1:27" x14ac:dyDescent="0.25">
      <c r="A22">
        <v>8.1</v>
      </c>
      <c r="B22">
        <v>193</v>
      </c>
      <c r="C22">
        <v>2</v>
      </c>
    </row>
    <row r="23" spans="1:27" x14ac:dyDescent="0.25">
      <c r="A23">
        <v>0.5</v>
      </c>
      <c r="B23">
        <v>21</v>
      </c>
      <c r="C23">
        <v>1</v>
      </c>
    </row>
    <row r="24" spans="1:27" x14ac:dyDescent="0.25">
      <c r="A24">
        <v>0.9</v>
      </c>
      <c r="B24">
        <v>25</v>
      </c>
      <c r="C24">
        <v>4</v>
      </c>
    </row>
    <row r="25" spans="1:27" x14ac:dyDescent="0.25">
      <c r="A25">
        <v>2</v>
      </c>
      <c r="B25">
        <v>63</v>
      </c>
      <c r="C25">
        <v>3</v>
      </c>
    </row>
    <row r="26" spans="1:27" x14ac:dyDescent="0.25">
      <c r="A26">
        <v>1.2</v>
      </c>
      <c r="B26">
        <v>62</v>
      </c>
      <c r="C26">
        <v>1</v>
      </c>
    </row>
    <row r="27" spans="1:27" x14ac:dyDescent="0.25">
      <c r="A27">
        <v>0.7</v>
      </c>
      <c r="B27">
        <v>43</v>
      </c>
      <c r="C27">
        <v>2</v>
      </c>
    </row>
    <row r="28" spans="1:27" x14ac:dyDescent="0.25">
      <c r="A28">
        <v>3.9</v>
      </c>
      <c r="B28">
        <v>152</v>
      </c>
      <c r="C28">
        <v>2</v>
      </c>
    </row>
    <row r="29" spans="1:27" x14ac:dyDescent="0.25">
      <c r="A29">
        <v>0.5</v>
      </c>
      <c r="B29">
        <v>29</v>
      </c>
      <c r="C29">
        <v>3</v>
      </c>
    </row>
    <row r="30" spans="1:27" x14ac:dyDescent="0.25">
      <c r="A30">
        <v>0.2</v>
      </c>
      <c r="B30">
        <v>83</v>
      </c>
      <c r="C30">
        <v>4</v>
      </c>
    </row>
    <row r="31" spans="1:27" x14ac:dyDescent="0.25">
      <c r="A31">
        <v>2.4</v>
      </c>
      <c r="B31">
        <v>158</v>
      </c>
      <c r="C31">
        <v>1</v>
      </c>
      <c r="E31" t="s">
        <v>66</v>
      </c>
      <c r="AA31" t="s">
        <v>66</v>
      </c>
    </row>
    <row r="32" spans="1:27" ht="15.75" thickBot="1" x14ac:dyDescent="0.3">
      <c r="A32">
        <v>2.2000000000000002</v>
      </c>
      <c r="B32">
        <v>48</v>
      </c>
      <c r="C32">
        <v>1</v>
      </c>
    </row>
    <row r="33" spans="1:35" x14ac:dyDescent="0.25">
      <c r="A33">
        <v>3.3</v>
      </c>
      <c r="B33">
        <v>119</v>
      </c>
      <c r="C33">
        <v>1</v>
      </c>
      <c r="E33" s="31" t="s">
        <v>67</v>
      </c>
      <c r="F33" s="31"/>
      <c r="AA33" s="31" t="s">
        <v>67</v>
      </c>
      <c r="AB33" s="31"/>
    </row>
    <row r="34" spans="1:35" x14ac:dyDescent="0.25">
      <c r="A34">
        <v>1.2</v>
      </c>
      <c r="B34">
        <v>35</v>
      </c>
      <c r="C34">
        <v>1</v>
      </c>
      <c r="E34" s="28" t="s">
        <v>68</v>
      </c>
      <c r="F34" s="28">
        <v>0.64354428440805334</v>
      </c>
      <c r="AA34" s="28" t="s">
        <v>68</v>
      </c>
      <c r="AB34" s="28">
        <v>0.21848573950364067</v>
      </c>
    </row>
    <row r="35" spans="1:35" x14ac:dyDescent="0.25">
      <c r="A35">
        <v>2</v>
      </c>
      <c r="B35">
        <v>29</v>
      </c>
      <c r="C35">
        <v>1</v>
      </c>
      <c r="E35" s="28" t="s">
        <v>69</v>
      </c>
      <c r="F35" s="32">
        <v>0.41414924599427339</v>
      </c>
      <c r="AA35" s="28" t="s">
        <v>69</v>
      </c>
      <c r="AB35" s="32">
        <v>4.7736018366452734E-2</v>
      </c>
    </row>
    <row r="36" spans="1:35" x14ac:dyDescent="0.25">
      <c r="A36">
        <v>0.6</v>
      </c>
      <c r="B36">
        <v>41</v>
      </c>
      <c r="C36">
        <v>2</v>
      </c>
      <c r="E36" s="28" t="s">
        <v>70</v>
      </c>
      <c r="F36" s="28">
        <v>0.40168433633457706</v>
      </c>
      <c r="AA36" s="28" t="s">
        <v>70</v>
      </c>
      <c r="AB36" s="28">
        <v>2.7475082587015552E-2</v>
      </c>
    </row>
    <row r="37" spans="1:35" x14ac:dyDescent="0.25">
      <c r="A37">
        <v>0.9</v>
      </c>
      <c r="B37">
        <v>18</v>
      </c>
      <c r="C37">
        <v>3</v>
      </c>
      <c r="E37" s="28" t="s">
        <v>45</v>
      </c>
      <c r="F37" s="28">
        <v>37.092352857767708</v>
      </c>
      <c r="AA37" s="28" t="s">
        <v>45</v>
      </c>
      <c r="AB37" s="28">
        <v>1.2254754908157564</v>
      </c>
    </row>
    <row r="38" spans="1:35" ht="15.75" thickBot="1" x14ac:dyDescent="0.3">
      <c r="A38">
        <v>1.8</v>
      </c>
      <c r="B38">
        <v>50</v>
      </c>
      <c r="C38">
        <v>4</v>
      </c>
      <c r="E38" s="29" t="s">
        <v>71</v>
      </c>
      <c r="F38" s="29">
        <v>49</v>
      </c>
      <c r="AA38" s="29" t="s">
        <v>71</v>
      </c>
      <c r="AB38" s="29">
        <v>49</v>
      </c>
    </row>
    <row r="39" spans="1:35" x14ac:dyDescent="0.25">
      <c r="A39">
        <v>0.7</v>
      </c>
      <c r="B39">
        <v>81</v>
      </c>
      <c r="C39">
        <v>3</v>
      </c>
    </row>
    <row r="40" spans="1:35" ht="15.75" thickBot="1" x14ac:dyDescent="0.3">
      <c r="A40">
        <v>2.9</v>
      </c>
      <c r="B40">
        <v>121</v>
      </c>
      <c r="C40">
        <v>1</v>
      </c>
      <c r="E40" t="s">
        <v>72</v>
      </c>
      <c r="AA40" t="s">
        <v>72</v>
      </c>
    </row>
    <row r="41" spans="1:35" x14ac:dyDescent="0.25">
      <c r="A41">
        <v>1.4</v>
      </c>
      <c r="B41">
        <v>71</v>
      </c>
      <c r="C41">
        <v>1</v>
      </c>
      <c r="E41" s="30"/>
      <c r="F41" s="30" t="s">
        <v>77</v>
      </c>
      <c r="G41" s="30" t="s">
        <v>78</v>
      </c>
      <c r="H41" s="30" t="s">
        <v>79</v>
      </c>
      <c r="I41" s="30" t="s">
        <v>80</v>
      </c>
      <c r="J41" s="30" t="s">
        <v>81</v>
      </c>
      <c r="AA41" s="30"/>
      <c r="AB41" s="30" t="s">
        <v>77</v>
      </c>
      <c r="AC41" s="30" t="s">
        <v>78</v>
      </c>
      <c r="AD41" s="30" t="s">
        <v>79</v>
      </c>
      <c r="AE41" s="30" t="s">
        <v>80</v>
      </c>
      <c r="AF41" s="30" t="s">
        <v>81</v>
      </c>
    </row>
    <row r="42" spans="1:35" x14ac:dyDescent="0.25">
      <c r="A42">
        <v>5</v>
      </c>
      <c r="B42">
        <v>141</v>
      </c>
      <c r="C42">
        <v>3</v>
      </c>
      <c r="E42" s="28" t="s">
        <v>73</v>
      </c>
      <c r="F42" s="28">
        <v>1</v>
      </c>
      <c r="G42" s="28">
        <v>45712.661201440482</v>
      </c>
      <c r="H42" s="28">
        <v>45712.661201440482</v>
      </c>
      <c r="I42" s="28">
        <v>33.225210394694798</v>
      </c>
      <c r="J42" s="32">
        <v>6.1126001274977183E-7</v>
      </c>
      <c r="AA42" s="28" t="s">
        <v>73</v>
      </c>
      <c r="AB42" s="28">
        <v>1</v>
      </c>
      <c r="AC42" s="28">
        <v>3.5383105858562516</v>
      </c>
      <c r="AD42" s="28">
        <v>3.5383105858562516</v>
      </c>
      <c r="AE42" s="28">
        <v>2.3560618762189662</v>
      </c>
      <c r="AF42" s="32">
        <v>0.13150182455669235</v>
      </c>
    </row>
    <row r="43" spans="1:35" x14ac:dyDescent="0.25">
      <c r="A43">
        <v>0.7</v>
      </c>
      <c r="B43">
        <v>80</v>
      </c>
      <c r="C43">
        <v>4</v>
      </c>
      <c r="E43" s="28" t="s">
        <v>74</v>
      </c>
      <c r="F43" s="28">
        <v>47</v>
      </c>
      <c r="G43" s="28">
        <v>64664.604104681959</v>
      </c>
      <c r="H43" s="28">
        <v>1375.842640525148</v>
      </c>
      <c r="I43" s="28"/>
      <c r="J43" s="28"/>
      <c r="AA43" s="28" t="s">
        <v>74</v>
      </c>
      <c r="AB43" s="28">
        <v>47</v>
      </c>
      <c r="AC43" s="28">
        <v>70.584138393735586</v>
      </c>
      <c r="AD43" s="28">
        <v>1.5017901785901189</v>
      </c>
      <c r="AE43" s="28"/>
      <c r="AF43" s="28"/>
    </row>
    <row r="44" spans="1:35" ht="15.75" thickBot="1" x14ac:dyDescent="0.3">
      <c r="A44">
        <v>1.6</v>
      </c>
      <c r="B44">
        <v>84</v>
      </c>
      <c r="C44">
        <v>3</v>
      </c>
      <c r="E44" s="29" t="s">
        <v>75</v>
      </c>
      <c r="F44" s="29">
        <v>48</v>
      </c>
      <c r="G44" s="29">
        <v>110377.26530612244</v>
      </c>
      <c r="H44" s="29"/>
      <c r="I44" s="29"/>
      <c r="J44" s="29"/>
      <c r="AA44" s="29" t="s">
        <v>75</v>
      </c>
      <c r="AB44" s="29">
        <v>48</v>
      </c>
      <c r="AC44" s="29">
        <v>74.122448979591837</v>
      </c>
      <c r="AD44" s="29"/>
      <c r="AE44" s="29"/>
      <c r="AF44" s="29"/>
    </row>
    <row r="45" spans="1:35" ht="15.75" thickBot="1" x14ac:dyDescent="0.3">
      <c r="A45">
        <v>2.2999999999999998</v>
      </c>
      <c r="B45">
        <v>60</v>
      </c>
      <c r="C45">
        <v>3</v>
      </c>
    </row>
    <row r="46" spans="1:35" x14ac:dyDescent="0.25">
      <c r="A46">
        <v>1.1000000000000001</v>
      </c>
      <c r="B46">
        <v>132</v>
      </c>
      <c r="C46">
        <v>4</v>
      </c>
      <c r="E46" s="30"/>
      <c r="F46" s="30" t="s">
        <v>82</v>
      </c>
      <c r="G46" s="30" t="s">
        <v>45</v>
      </c>
      <c r="H46" s="30" t="s">
        <v>83</v>
      </c>
      <c r="I46" s="30" t="s">
        <v>84</v>
      </c>
      <c r="J46" s="30" t="s">
        <v>85</v>
      </c>
      <c r="K46" s="30" t="s">
        <v>86</v>
      </c>
      <c r="L46" s="30" t="s">
        <v>87</v>
      </c>
      <c r="M46" s="30" t="s">
        <v>88</v>
      </c>
      <c r="AA46" s="30"/>
      <c r="AB46" s="30" t="s">
        <v>82</v>
      </c>
      <c r="AC46" s="30" t="s">
        <v>45</v>
      </c>
      <c r="AD46" s="30" t="s">
        <v>83</v>
      </c>
      <c r="AE46" s="30" t="s">
        <v>84</v>
      </c>
      <c r="AF46" s="30" t="s">
        <v>85</v>
      </c>
      <c r="AG46" s="30" t="s">
        <v>86</v>
      </c>
      <c r="AH46" s="30" t="s">
        <v>87</v>
      </c>
      <c r="AI46" s="30" t="s">
        <v>88</v>
      </c>
    </row>
    <row r="47" spans="1:35" x14ac:dyDescent="0.25">
      <c r="A47">
        <v>0.7</v>
      </c>
      <c r="B47">
        <v>45</v>
      </c>
      <c r="C47">
        <v>1</v>
      </c>
      <c r="E47" s="28" t="s">
        <v>76</v>
      </c>
      <c r="F47" s="28">
        <v>42.435963026094612</v>
      </c>
      <c r="G47" s="28">
        <v>7.8887633235132233</v>
      </c>
      <c r="H47" s="28">
        <v>5.3792922015558657</v>
      </c>
      <c r="I47" s="28">
        <v>2.3086293693889536E-6</v>
      </c>
      <c r="J47" s="32">
        <v>26.565818244957576</v>
      </c>
      <c r="K47" s="32">
        <v>58.306107807231648</v>
      </c>
      <c r="L47" s="28">
        <v>26.565818244957576</v>
      </c>
      <c r="M47" s="28">
        <v>58.306107807231648</v>
      </c>
      <c r="AA47" s="28" t="s">
        <v>76</v>
      </c>
      <c r="AB47" s="28">
        <v>2.7453504057504428</v>
      </c>
      <c r="AC47" s="28">
        <v>0.26063286259790835</v>
      </c>
      <c r="AD47" s="28">
        <v>10.533400809037021</v>
      </c>
      <c r="AE47" s="28">
        <v>5.8280143096669765E-14</v>
      </c>
      <c r="AF47" s="32">
        <v>2.2210247168528667</v>
      </c>
      <c r="AG47" s="32">
        <v>3.2696760946480188</v>
      </c>
      <c r="AH47" s="28">
        <v>2.2210247168528667</v>
      </c>
      <c r="AI47" s="28">
        <v>3.2696760946480188</v>
      </c>
    </row>
    <row r="48" spans="1:35" ht="15.75" thickBot="1" x14ac:dyDescent="0.3">
      <c r="A48">
        <v>5.7</v>
      </c>
      <c r="B48">
        <v>104</v>
      </c>
      <c r="C48">
        <v>1</v>
      </c>
      <c r="E48" s="29" t="s">
        <v>89</v>
      </c>
      <c r="F48" s="33">
        <v>16.294548980467557</v>
      </c>
      <c r="G48" s="29">
        <v>2.8268871662063986</v>
      </c>
      <c r="H48" s="29">
        <v>5.7641313651490282</v>
      </c>
      <c r="I48" s="33">
        <v>6.1126001274977543E-7</v>
      </c>
      <c r="J48" s="33">
        <v>10.607585540467412</v>
      </c>
      <c r="K48" s="33">
        <v>21.981512420467702</v>
      </c>
      <c r="L48" s="29">
        <v>10.607585540467412</v>
      </c>
      <c r="M48" s="29">
        <v>21.981512420467702</v>
      </c>
      <c r="AA48" s="29" t="s">
        <v>89</v>
      </c>
      <c r="AB48" s="33">
        <v>-0.14335804424256357</v>
      </c>
      <c r="AC48" s="29">
        <v>9.3396095706613419E-2</v>
      </c>
      <c r="AD48" s="29">
        <v>-1.5349468642982291</v>
      </c>
      <c r="AE48" s="33">
        <v>0.13150182455669235</v>
      </c>
      <c r="AF48" s="33">
        <v>-0.33124675379974056</v>
      </c>
      <c r="AG48" s="33">
        <v>4.4530665314613388E-2</v>
      </c>
      <c r="AH48" s="29">
        <v>-0.33124675379974056</v>
      </c>
      <c r="AI48" s="29">
        <v>4.4530665314613388E-2</v>
      </c>
    </row>
    <row r="49" spans="1:29" x14ac:dyDescent="0.25">
      <c r="A49">
        <v>2.5</v>
      </c>
      <c r="B49">
        <v>52</v>
      </c>
      <c r="C49">
        <v>4</v>
      </c>
    </row>
    <row r="50" spans="1:29" x14ac:dyDescent="0.25">
      <c r="A50">
        <v>0.7</v>
      </c>
      <c r="B50">
        <v>43</v>
      </c>
      <c r="C50">
        <v>3</v>
      </c>
    </row>
    <row r="51" spans="1:29" x14ac:dyDescent="0.25">
      <c r="A51">
        <v>0.2</v>
      </c>
      <c r="B51">
        <v>194</v>
      </c>
      <c r="C51">
        <v>4</v>
      </c>
    </row>
    <row r="52" spans="1:29" x14ac:dyDescent="0.25">
      <c r="A52">
        <v>4.5</v>
      </c>
      <c r="B52">
        <v>81</v>
      </c>
      <c r="C52">
        <v>2</v>
      </c>
      <c r="E52" t="s">
        <v>90</v>
      </c>
      <c r="AA52" t="s">
        <v>90</v>
      </c>
    </row>
    <row r="53" spans="1:29" ht="15.75" thickBot="1" x14ac:dyDescent="0.3"/>
    <row r="54" spans="1:29" x14ac:dyDescent="0.25">
      <c r="E54" s="30" t="s">
        <v>91</v>
      </c>
      <c r="F54" s="30" t="s">
        <v>92</v>
      </c>
      <c r="G54" s="30" t="s">
        <v>93</v>
      </c>
      <c r="AA54" s="30" t="s">
        <v>91</v>
      </c>
      <c r="AB54" s="30" t="s">
        <v>92</v>
      </c>
      <c r="AC54" s="30" t="s">
        <v>93</v>
      </c>
    </row>
    <row r="55" spans="1:29" x14ac:dyDescent="0.25">
      <c r="E55" s="28">
        <v>1</v>
      </c>
      <c r="F55" s="28">
        <v>68.507241394842708</v>
      </c>
      <c r="G55" s="28">
        <v>-19.507241394842708</v>
      </c>
      <c r="AA55" s="28">
        <v>1</v>
      </c>
      <c r="AB55" s="28">
        <v>2.515977534962341</v>
      </c>
      <c r="AC55" s="28">
        <v>1.484022465037659</v>
      </c>
    </row>
    <row r="56" spans="1:29" x14ac:dyDescent="0.25">
      <c r="E56" s="28">
        <v>2</v>
      </c>
      <c r="F56" s="28">
        <v>66.877786496795949</v>
      </c>
      <c r="G56" s="28">
        <v>-32.877786496795949</v>
      </c>
      <c r="AA56" s="28">
        <v>2</v>
      </c>
      <c r="AB56" s="28">
        <v>2.5303133393865975</v>
      </c>
      <c r="AC56" s="28">
        <v>0.46968666061340247</v>
      </c>
    </row>
    <row r="57" spans="1:29" x14ac:dyDescent="0.25">
      <c r="E57" s="28">
        <v>3</v>
      </c>
      <c r="F57" s="28">
        <v>58.730512006562165</v>
      </c>
      <c r="G57" s="28">
        <v>-47.730512006562165</v>
      </c>
      <c r="AA57" s="28">
        <v>3</v>
      </c>
      <c r="AB57" s="28">
        <v>2.6019923615078793</v>
      </c>
      <c r="AC57" s="28">
        <v>-1.6019923615078793</v>
      </c>
    </row>
    <row r="58" spans="1:29" x14ac:dyDescent="0.25">
      <c r="E58" s="28">
        <v>4</v>
      </c>
      <c r="F58" s="28">
        <v>86.431245273357021</v>
      </c>
      <c r="G58" s="28">
        <v>13.568754726642979</v>
      </c>
      <c r="AA58" s="28">
        <v>4</v>
      </c>
      <c r="AB58" s="28">
        <v>2.358283686295521</v>
      </c>
      <c r="AC58" s="28">
        <v>-1.358283686295521</v>
      </c>
    </row>
    <row r="59" spans="1:29" x14ac:dyDescent="0.25">
      <c r="E59" s="28">
        <v>5</v>
      </c>
      <c r="F59" s="28">
        <v>58.730512006562165</v>
      </c>
      <c r="G59" s="28">
        <v>-13.730512006562165</v>
      </c>
      <c r="AA59" s="28">
        <v>5</v>
      </c>
      <c r="AB59" s="28">
        <v>2.6019923615078793</v>
      </c>
      <c r="AC59" s="28">
        <v>1.3980076384921207</v>
      </c>
    </row>
    <row r="60" spans="1:29" x14ac:dyDescent="0.25">
      <c r="E60" s="28">
        <v>6</v>
      </c>
      <c r="F60" s="28">
        <v>48.953782618281636</v>
      </c>
      <c r="G60" s="28">
        <v>-19.953782618281636</v>
      </c>
      <c r="AA60" s="28">
        <v>6</v>
      </c>
      <c r="AB60" s="28">
        <v>2.6880071880534175</v>
      </c>
      <c r="AC60" s="28">
        <v>1.3119928119465825</v>
      </c>
    </row>
    <row r="61" spans="1:29" x14ac:dyDescent="0.25">
      <c r="E61" s="28">
        <v>7</v>
      </c>
      <c r="F61" s="28">
        <v>66.877786496795949</v>
      </c>
      <c r="G61" s="28">
        <v>5.1222135032040512</v>
      </c>
      <c r="AA61" s="28">
        <v>7</v>
      </c>
      <c r="AB61" s="28">
        <v>2.5303133393865975</v>
      </c>
      <c r="AC61" s="28">
        <v>-0.53031333938659753</v>
      </c>
    </row>
    <row r="62" spans="1:29" x14ac:dyDescent="0.25">
      <c r="E62" s="28">
        <v>8</v>
      </c>
      <c r="F62" s="28">
        <v>47.324327720234876</v>
      </c>
      <c r="G62" s="28">
        <v>-25.324327720234876</v>
      </c>
      <c r="AA62" s="28">
        <v>8</v>
      </c>
      <c r="AB62" s="28">
        <v>2.7023429924776736</v>
      </c>
      <c r="AC62" s="28">
        <v>-1.7023429924776736</v>
      </c>
    </row>
    <row r="63" spans="1:29" x14ac:dyDescent="0.25">
      <c r="E63" s="28">
        <v>9</v>
      </c>
      <c r="F63" s="28">
        <v>52.212692414375148</v>
      </c>
      <c r="G63" s="28">
        <v>28.787307585624852</v>
      </c>
      <c r="AA63" s="28">
        <v>9</v>
      </c>
      <c r="AB63" s="28">
        <v>2.6593355792049045</v>
      </c>
      <c r="AC63" s="28">
        <v>0.34066442079509551</v>
      </c>
    </row>
    <row r="64" spans="1:29" x14ac:dyDescent="0.25">
      <c r="E64" s="28">
        <v>10</v>
      </c>
      <c r="F64" s="28">
        <v>187.45744895225587</v>
      </c>
      <c r="G64" s="28">
        <v>-7.4574489522558736</v>
      </c>
      <c r="AA64" s="28">
        <v>10</v>
      </c>
      <c r="AB64" s="28">
        <v>1.469463811991627</v>
      </c>
      <c r="AC64" s="28">
        <v>-0.46946381199162701</v>
      </c>
    </row>
    <row r="65" spans="5:29" x14ac:dyDescent="0.25">
      <c r="E65" s="28">
        <v>11</v>
      </c>
      <c r="F65" s="28">
        <v>81.542880579216757</v>
      </c>
      <c r="G65" s="28">
        <v>23.457119420783243</v>
      </c>
      <c r="AA65" s="28">
        <v>11</v>
      </c>
      <c r="AB65" s="28">
        <v>2.4012910995682901</v>
      </c>
      <c r="AC65" s="28">
        <v>1.5987089004317099</v>
      </c>
    </row>
    <row r="66" spans="5:29" x14ac:dyDescent="0.25">
      <c r="E66" s="28">
        <v>12</v>
      </c>
      <c r="F66" s="28">
        <v>44.065417924141364</v>
      </c>
      <c r="G66" s="28">
        <v>0.93458207585863562</v>
      </c>
      <c r="AA66" s="28">
        <v>12</v>
      </c>
      <c r="AB66" s="28">
        <v>2.7310146013261862</v>
      </c>
      <c r="AC66" s="28">
        <v>0.26898539867381377</v>
      </c>
    </row>
    <row r="67" spans="5:29" x14ac:dyDescent="0.25">
      <c r="E67" s="28">
        <v>13</v>
      </c>
      <c r="F67" s="28">
        <v>104.35524915187133</v>
      </c>
      <c r="G67" s="28">
        <v>9.6447508481286661</v>
      </c>
      <c r="AA67" s="28">
        <v>13</v>
      </c>
      <c r="AB67" s="28">
        <v>2.2005898376287014</v>
      </c>
      <c r="AC67" s="28">
        <v>-0.20058983762870142</v>
      </c>
    </row>
    <row r="68" spans="5:29" x14ac:dyDescent="0.25">
      <c r="E68" s="28">
        <v>14</v>
      </c>
      <c r="F68" s="28">
        <v>83.172335477263502</v>
      </c>
      <c r="G68" s="28">
        <v>-43.172335477263502</v>
      </c>
      <c r="AA68" s="28">
        <v>14</v>
      </c>
      <c r="AB68" s="28">
        <v>2.386955295144034</v>
      </c>
      <c r="AC68" s="28">
        <v>1.613044704855966</v>
      </c>
    </row>
    <row r="69" spans="5:29" x14ac:dyDescent="0.25">
      <c r="E69" s="28">
        <v>15</v>
      </c>
      <c r="F69" s="28">
        <v>75.025060987029718</v>
      </c>
      <c r="G69" s="28">
        <v>36.974939012970282</v>
      </c>
      <c r="AA69" s="28">
        <v>15</v>
      </c>
      <c r="AB69" s="28">
        <v>2.4586343172653158</v>
      </c>
      <c r="AC69" s="28">
        <v>-1.4586343172653158</v>
      </c>
    </row>
    <row r="70" spans="5:29" x14ac:dyDescent="0.25">
      <c r="E70" s="28">
        <v>16</v>
      </c>
      <c r="F70" s="28">
        <v>66.877786496795949</v>
      </c>
      <c r="G70" s="28">
        <v>-44.877786496795949</v>
      </c>
      <c r="AA70" s="28">
        <v>16</v>
      </c>
      <c r="AB70" s="28">
        <v>2.5303133393865975</v>
      </c>
      <c r="AC70" s="28">
        <v>-1.5303133393865975</v>
      </c>
    </row>
    <row r="71" spans="5:29" x14ac:dyDescent="0.25">
      <c r="E71" s="28">
        <v>17</v>
      </c>
      <c r="F71" s="28">
        <v>119.02034323429213</v>
      </c>
      <c r="G71" s="28">
        <v>10.979656765707873</v>
      </c>
      <c r="AA71" s="28">
        <v>17</v>
      </c>
      <c r="AB71" s="28">
        <v>2.071567597810394</v>
      </c>
      <c r="AC71" s="28">
        <v>1.928432402189606</v>
      </c>
    </row>
    <row r="72" spans="5:29" x14ac:dyDescent="0.25">
      <c r="E72" s="28">
        <v>18</v>
      </c>
      <c r="F72" s="28">
        <v>81.542880579216757</v>
      </c>
      <c r="G72" s="28">
        <v>-0.54288057921675659</v>
      </c>
      <c r="AA72" s="28">
        <v>18</v>
      </c>
      <c r="AB72" s="28">
        <v>2.4012910995682901</v>
      </c>
      <c r="AC72" s="28">
        <v>1.5987089004317099</v>
      </c>
    </row>
    <row r="73" spans="5:29" x14ac:dyDescent="0.25">
      <c r="E73" s="28">
        <v>19</v>
      </c>
      <c r="F73" s="28">
        <v>174.42180976788183</v>
      </c>
      <c r="G73" s="28">
        <v>18.578190232118175</v>
      </c>
      <c r="AA73" s="28">
        <v>19</v>
      </c>
      <c r="AB73" s="28">
        <v>1.5841502473856779</v>
      </c>
      <c r="AC73" s="28">
        <v>0.41584975261432211</v>
      </c>
    </row>
    <row r="74" spans="5:29" x14ac:dyDescent="0.25">
      <c r="E74" s="28">
        <v>20</v>
      </c>
      <c r="F74" s="28">
        <v>50.583237516328388</v>
      </c>
      <c r="G74" s="28">
        <v>-29.583237516328388</v>
      </c>
      <c r="AA74" s="28">
        <v>20</v>
      </c>
      <c r="AB74" s="28">
        <v>2.673671383629161</v>
      </c>
      <c r="AC74" s="28">
        <v>-1.673671383629161</v>
      </c>
    </row>
    <row r="75" spans="5:29" x14ac:dyDescent="0.25">
      <c r="E75" s="28">
        <v>21</v>
      </c>
      <c r="F75" s="28">
        <v>57.101057108515413</v>
      </c>
      <c r="G75" s="28">
        <v>-32.101057108515413</v>
      </c>
      <c r="AA75" s="28">
        <v>21</v>
      </c>
      <c r="AB75" s="28">
        <v>2.6163281659321354</v>
      </c>
      <c r="AC75" s="28">
        <v>1.3836718340678646</v>
      </c>
    </row>
    <row r="76" spans="5:29" x14ac:dyDescent="0.25">
      <c r="E76" s="28">
        <v>22</v>
      </c>
      <c r="F76" s="28">
        <v>75.025060987029718</v>
      </c>
      <c r="G76" s="28">
        <v>-12.025060987029718</v>
      </c>
      <c r="AA76" s="28">
        <v>22</v>
      </c>
      <c r="AB76" s="28">
        <v>2.4586343172653158</v>
      </c>
      <c r="AC76" s="28">
        <v>0.54136568273468422</v>
      </c>
    </row>
    <row r="77" spans="5:29" x14ac:dyDescent="0.25">
      <c r="E77" s="28">
        <v>23</v>
      </c>
      <c r="F77" s="28">
        <v>61.989421802655684</v>
      </c>
      <c r="G77" s="28">
        <v>1.0578197344315754E-2</v>
      </c>
      <c r="AA77" s="28">
        <v>23</v>
      </c>
      <c r="AB77" s="28">
        <v>2.5733207526593667</v>
      </c>
      <c r="AC77" s="28">
        <v>-1.5733207526593667</v>
      </c>
    </row>
    <row r="78" spans="5:29" x14ac:dyDescent="0.25">
      <c r="E78" s="28">
        <v>24</v>
      </c>
      <c r="F78" s="28">
        <v>53.842147312421901</v>
      </c>
      <c r="G78" s="28">
        <v>-10.842147312421901</v>
      </c>
      <c r="AA78" s="28">
        <v>24</v>
      </c>
      <c r="AB78" s="28">
        <v>2.6449997747806484</v>
      </c>
      <c r="AC78" s="28">
        <v>-0.6449997747806484</v>
      </c>
    </row>
    <row r="79" spans="5:29" x14ac:dyDescent="0.25">
      <c r="E79" s="28">
        <v>25</v>
      </c>
      <c r="F79" s="28">
        <v>105.98470404991808</v>
      </c>
      <c r="G79" s="28">
        <v>46.015295950081921</v>
      </c>
      <c r="AA79" s="28">
        <v>25</v>
      </c>
      <c r="AB79" s="28">
        <v>2.1862540332044449</v>
      </c>
      <c r="AC79" s="28">
        <v>-0.18625403320444489</v>
      </c>
    </row>
    <row r="80" spans="5:29" x14ac:dyDescent="0.25">
      <c r="E80" s="28">
        <v>26</v>
      </c>
      <c r="F80" s="28">
        <v>50.583237516328388</v>
      </c>
      <c r="G80" s="28">
        <v>-21.583237516328388</v>
      </c>
      <c r="AA80" s="28">
        <v>26</v>
      </c>
      <c r="AB80" s="28">
        <v>2.673671383629161</v>
      </c>
      <c r="AC80" s="28">
        <v>0.32632861637083899</v>
      </c>
    </row>
    <row r="81" spans="5:29" x14ac:dyDescent="0.25">
      <c r="E81" s="28">
        <v>27</v>
      </c>
      <c r="F81" s="28">
        <v>45.694872822188124</v>
      </c>
      <c r="G81" s="28">
        <v>37.305127177811876</v>
      </c>
      <c r="AA81" s="28">
        <v>27</v>
      </c>
      <c r="AB81" s="28">
        <v>2.7166787969019301</v>
      </c>
      <c r="AC81" s="28">
        <v>1.2833212030980699</v>
      </c>
    </row>
    <row r="82" spans="5:29" x14ac:dyDescent="0.25">
      <c r="E82" s="28">
        <v>28</v>
      </c>
      <c r="F82" s="28">
        <v>81.542880579216757</v>
      </c>
      <c r="G82" s="28">
        <v>76.457119420783243</v>
      </c>
      <c r="AA82" s="28">
        <v>28</v>
      </c>
      <c r="AB82" s="28">
        <v>2.4012910995682901</v>
      </c>
      <c r="AC82" s="28">
        <v>-1.4012910995682901</v>
      </c>
    </row>
    <row r="83" spans="5:29" x14ac:dyDescent="0.25">
      <c r="E83" s="28">
        <v>29</v>
      </c>
      <c r="F83" s="28">
        <v>78.283970783123237</v>
      </c>
      <c r="G83" s="28">
        <v>-30.283970783123237</v>
      </c>
      <c r="AA83" s="28">
        <v>29</v>
      </c>
      <c r="AB83" s="28">
        <v>2.4299627084168027</v>
      </c>
      <c r="AC83" s="28">
        <v>-1.4299627084168027</v>
      </c>
    </row>
    <row r="84" spans="5:29" x14ac:dyDescent="0.25">
      <c r="E84" s="28">
        <v>30</v>
      </c>
      <c r="F84" s="28">
        <v>96.207974661637536</v>
      </c>
      <c r="G84" s="28">
        <v>22.792025338362464</v>
      </c>
      <c r="AA84" s="28">
        <v>30</v>
      </c>
      <c r="AB84" s="28">
        <v>2.2722688597499832</v>
      </c>
      <c r="AC84" s="28">
        <v>-1.2722688597499832</v>
      </c>
    </row>
    <row r="85" spans="5:29" x14ac:dyDescent="0.25">
      <c r="E85" s="28">
        <v>31</v>
      </c>
      <c r="F85" s="28">
        <v>61.989421802655684</v>
      </c>
      <c r="G85" s="28">
        <v>-26.989421802655684</v>
      </c>
      <c r="AA85" s="28">
        <v>31</v>
      </c>
      <c r="AB85" s="28">
        <v>2.5733207526593667</v>
      </c>
      <c r="AC85" s="28">
        <v>-1.5733207526593667</v>
      </c>
    </row>
    <row r="86" spans="5:29" x14ac:dyDescent="0.25">
      <c r="E86" s="28">
        <v>32</v>
      </c>
      <c r="F86" s="28">
        <v>75.025060987029718</v>
      </c>
      <c r="G86" s="28">
        <v>-46.025060987029718</v>
      </c>
      <c r="AA86" s="28">
        <v>32</v>
      </c>
      <c r="AB86" s="28">
        <v>2.4586343172653158</v>
      </c>
      <c r="AC86" s="28">
        <v>-1.4586343172653158</v>
      </c>
    </row>
    <row r="87" spans="5:29" x14ac:dyDescent="0.25">
      <c r="E87" s="28">
        <v>33</v>
      </c>
      <c r="F87" s="28">
        <v>52.212692414375148</v>
      </c>
      <c r="G87" s="28">
        <v>-11.212692414375148</v>
      </c>
      <c r="AA87" s="28">
        <v>33</v>
      </c>
      <c r="AB87" s="28">
        <v>2.6593355792049045</v>
      </c>
      <c r="AC87" s="28">
        <v>-0.65933557920490449</v>
      </c>
    </row>
    <row r="88" spans="5:29" x14ac:dyDescent="0.25">
      <c r="E88" s="28">
        <v>34</v>
      </c>
      <c r="F88" s="28">
        <v>57.101057108515413</v>
      </c>
      <c r="G88" s="28">
        <v>-39.101057108515413</v>
      </c>
      <c r="AA88" s="28">
        <v>34</v>
      </c>
      <c r="AB88" s="28">
        <v>2.6163281659321354</v>
      </c>
      <c r="AC88" s="28">
        <v>0.38367183406786465</v>
      </c>
    </row>
    <row r="89" spans="5:29" x14ac:dyDescent="0.25">
      <c r="E89" s="28">
        <v>35</v>
      </c>
      <c r="F89" s="28">
        <v>71.766151190936213</v>
      </c>
      <c r="G89" s="28">
        <v>-21.766151190936213</v>
      </c>
      <c r="AA89" s="28">
        <v>35</v>
      </c>
      <c r="AB89" s="28">
        <v>2.4873059261138284</v>
      </c>
      <c r="AC89" s="28">
        <v>1.5126940738861716</v>
      </c>
    </row>
    <row r="90" spans="5:29" x14ac:dyDescent="0.25">
      <c r="E90" s="28">
        <v>36</v>
      </c>
      <c r="F90" s="28">
        <v>53.842147312421901</v>
      </c>
      <c r="G90" s="28">
        <v>27.157852687578099</v>
      </c>
      <c r="AA90" s="28">
        <v>36</v>
      </c>
      <c r="AB90" s="28">
        <v>2.6449997747806484</v>
      </c>
      <c r="AC90" s="28">
        <v>0.3550002252193516</v>
      </c>
    </row>
    <row r="91" spans="5:29" x14ac:dyDescent="0.25">
      <c r="E91" s="28">
        <v>37</v>
      </c>
      <c r="F91" s="28">
        <v>89.690155069450526</v>
      </c>
      <c r="G91" s="28">
        <v>31.309844930549474</v>
      </c>
      <c r="AA91" s="28">
        <v>37</v>
      </c>
      <c r="AB91" s="28">
        <v>2.3296120774470084</v>
      </c>
      <c r="AC91" s="28">
        <v>-1.3296120774470084</v>
      </c>
    </row>
    <row r="92" spans="5:29" x14ac:dyDescent="0.25">
      <c r="E92" s="28">
        <v>38</v>
      </c>
      <c r="F92" s="28">
        <v>65.248331598749189</v>
      </c>
      <c r="G92" s="28">
        <v>5.7516684012508108</v>
      </c>
      <c r="AA92" s="28">
        <v>38</v>
      </c>
      <c r="AB92" s="28">
        <v>2.5446491438108536</v>
      </c>
      <c r="AC92" s="28">
        <v>-1.5446491438108536</v>
      </c>
    </row>
    <row r="93" spans="5:29" x14ac:dyDescent="0.25">
      <c r="E93" s="28">
        <v>39</v>
      </c>
      <c r="F93" s="28">
        <v>123.90870792843239</v>
      </c>
      <c r="G93" s="28">
        <v>17.091292071567608</v>
      </c>
      <c r="AA93" s="28">
        <v>39</v>
      </c>
      <c r="AB93" s="28">
        <v>2.0285601845376249</v>
      </c>
      <c r="AC93" s="28">
        <v>0.97143981546237512</v>
      </c>
    </row>
    <row r="94" spans="5:29" x14ac:dyDescent="0.25">
      <c r="E94" s="28">
        <v>40</v>
      </c>
      <c r="F94" s="28">
        <v>53.842147312421901</v>
      </c>
      <c r="G94" s="28">
        <v>26.157852687578099</v>
      </c>
      <c r="AA94" s="28">
        <v>40</v>
      </c>
      <c r="AB94" s="28">
        <v>2.6449997747806484</v>
      </c>
      <c r="AC94" s="28">
        <v>1.3550002252193516</v>
      </c>
    </row>
    <row r="95" spans="5:29" x14ac:dyDescent="0.25">
      <c r="E95" s="28">
        <v>41</v>
      </c>
      <c r="F95" s="28">
        <v>68.507241394842708</v>
      </c>
      <c r="G95" s="28">
        <v>15.492758605157292</v>
      </c>
      <c r="AA95" s="28">
        <v>41</v>
      </c>
      <c r="AB95" s="28">
        <v>2.515977534962341</v>
      </c>
      <c r="AC95" s="28">
        <v>0.484022465037659</v>
      </c>
    </row>
    <row r="96" spans="5:29" x14ac:dyDescent="0.25">
      <c r="E96" s="28">
        <v>42</v>
      </c>
      <c r="F96" s="28">
        <v>79.913425681169997</v>
      </c>
      <c r="G96" s="28">
        <v>-19.913425681169997</v>
      </c>
      <c r="AA96" s="28">
        <v>42</v>
      </c>
      <c r="AB96" s="28">
        <v>2.4156269039925466</v>
      </c>
      <c r="AC96" s="28">
        <v>0.58437309600745335</v>
      </c>
    </row>
    <row r="97" spans="5:29" x14ac:dyDescent="0.25">
      <c r="E97" s="28">
        <v>43</v>
      </c>
      <c r="F97" s="28">
        <v>60.359966904608925</v>
      </c>
      <c r="G97" s="28">
        <v>71.640033095391075</v>
      </c>
      <c r="AA97" s="28">
        <v>43</v>
      </c>
      <c r="AB97" s="28">
        <v>2.5876565570836227</v>
      </c>
      <c r="AC97" s="28">
        <v>1.4123434429163773</v>
      </c>
    </row>
    <row r="98" spans="5:29" x14ac:dyDescent="0.25">
      <c r="E98" s="28">
        <v>44</v>
      </c>
      <c r="F98" s="28">
        <v>53.842147312421901</v>
      </c>
      <c r="G98" s="28">
        <v>-8.8421473124219006</v>
      </c>
      <c r="AA98" s="28">
        <v>44</v>
      </c>
      <c r="AB98" s="28">
        <v>2.6449997747806484</v>
      </c>
      <c r="AC98" s="28">
        <v>-1.6449997747806484</v>
      </c>
    </row>
    <row r="99" spans="5:29" x14ac:dyDescent="0.25">
      <c r="E99" s="28">
        <v>45</v>
      </c>
      <c r="F99" s="28">
        <v>135.31489221475971</v>
      </c>
      <c r="G99" s="28">
        <v>-31.314892214759709</v>
      </c>
      <c r="AA99" s="28">
        <v>45</v>
      </c>
      <c r="AB99" s="28">
        <v>1.9282095535678305</v>
      </c>
      <c r="AC99" s="28">
        <v>-0.92820955356783053</v>
      </c>
    </row>
    <row r="100" spans="5:29" x14ac:dyDescent="0.25">
      <c r="E100" s="28">
        <v>46</v>
      </c>
      <c r="F100" s="28">
        <v>83.172335477263502</v>
      </c>
      <c r="G100" s="28">
        <v>-31.172335477263502</v>
      </c>
      <c r="AA100" s="28">
        <v>46</v>
      </c>
      <c r="AB100" s="28">
        <v>2.386955295144034</v>
      </c>
      <c r="AC100" s="28">
        <v>1.613044704855966</v>
      </c>
    </row>
    <row r="101" spans="5:29" x14ac:dyDescent="0.25">
      <c r="E101" s="28">
        <v>47</v>
      </c>
      <c r="F101" s="28">
        <v>53.842147312421901</v>
      </c>
      <c r="G101" s="28">
        <v>-10.842147312421901</v>
      </c>
      <c r="AA101" s="28">
        <v>47</v>
      </c>
      <c r="AB101" s="28">
        <v>2.6449997747806484</v>
      </c>
      <c r="AC101" s="28">
        <v>0.3550002252193516</v>
      </c>
    </row>
    <row r="102" spans="5:29" x14ac:dyDescent="0.25">
      <c r="E102" s="28">
        <v>48</v>
      </c>
      <c r="F102" s="28">
        <v>45.694872822188124</v>
      </c>
      <c r="G102" s="28">
        <v>148.30512717781187</v>
      </c>
      <c r="AA102" s="28">
        <v>48</v>
      </c>
      <c r="AB102" s="28">
        <v>2.7166787969019301</v>
      </c>
      <c r="AC102" s="28">
        <v>1.2833212030980699</v>
      </c>
    </row>
    <row r="103" spans="5:29" ht="15.75" thickBot="1" x14ac:dyDescent="0.3">
      <c r="E103" s="29">
        <v>49</v>
      </c>
      <c r="F103" s="29">
        <v>115.76143343819862</v>
      </c>
      <c r="G103" s="29">
        <v>-34.761433438198623</v>
      </c>
      <c r="AA103" s="29">
        <v>49</v>
      </c>
      <c r="AB103" s="29">
        <v>2.1002392066589066</v>
      </c>
      <c r="AC103" s="29">
        <v>-0.10023920665890662</v>
      </c>
    </row>
  </sheetData>
  <conditionalFormatting sqref="A3:A52">
    <cfRule type="colorScale" priority="3">
      <colorScale>
        <cfvo type="min"/>
        <cfvo type="percentile" val="50"/>
        <cfvo type="max"/>
        <color rgb="FFF8696B"/>
        <color rgb="FFFFEB84"/>
        <color rgb="FF63BE7B"/>
      </colorScale>
    </cfRule>
  </conditionalFormatting>
  <conditionalFormatting sqref="B3:B52">
    <cfRule type="colorScale" priority="2">
      <colorScale>
        <cfvo type="min"/>
        <cfvo type="percentile" val="50"/>
        <cfvo type="max"/>
        <color rgb="FFF8696B"/>
        <color rgb="FFFFEB84"/>
        <color rgb="FF63BE7B"/>
      </colorScale>
    </cfRule>
  </conditionalFormatting>
  <conditionalFormatting sqref="C3:C52">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DE083-1F61-4173-BB98-DF09C0F494A6}">
  <dimension ref="A1:Q60"/>
  <sheetViews>
    <sheetView topLeftCell="B50" zoomScale="84" zoomScaleNormal="84" workbookViewId="0">
      <selection activeCell="N60" sqref="N60"/>
    </sheetView>
  </sheetViews>
  <sheetFormatPr defaultRowHeight="15" x14ac:dyDescent="0.25"/>
  <cols>
    <col min="2" max="2" width="18" customWidth="1"/>
    <col min="3" max="3" width="13.5703125" customWidth="1"/>
    <col min="6" max="6" width="13" customWidth="1"/>
    <col min="7" max="7" width="14" customWidth="1"/>
    <col min="8" max="8" width="13" customWidth="1"/>
    <col min="9" max="9" width="11.85546875" customWidth="1"/>
    <col min="10" max="10" width="8.85546875" customWidth="1"/>
    <col min="11" max="11" width="12.28515625" customWidth="1"/>
    <col min="12" max="12" width="8" customWidth="1"/>
    <col min="13" max="13" width="11.140625" customWidth="1"/>
    <col min="15" max="15" width="9.7109375" customWidth="1"/>
    <col min="16" max="16" width="11.140625" customWidth="1"/>
  </cols>
  <sheetData>
    <row r="1" spans="1:10" ht="15.75" x14ac:dyDescent="0.25">
      <c r="A1" s="1" t="s">
        <v>26</v>
      </c>
      <c r="B1" s="2"/>
      <c r="C1" s="2"/>
    </row>
    <row r="2" spans="1:10" ht="15.75" x14ac:dyDescent="0.25">
      <c r="A2" s="2"/>
      <c r="B2" s="2"/>
      <c r="C2" s="2"/>
    </row>
    <row r="3" spans="1:10" ht="16.5" thickBot="1" x14ac:dyDescent="0.3">
      <c r="A3" s="5" t="s">
        <v>27</v>
      </c>
      <c r="B3" s="6" t="s">
        <v>28</v>
      </c>
      <c r="C3" s="6" t="s">
        <v>29</v>
      </c>
    </row>
    <row r="4" spans="1:10" ht="16.5" thickTop="1" x14ac:dyDescent="0.25">
      <c r="A4" s="8">
        <v>2017</v>
      </c>
      <c r="B4" s="9" t="s">
        <v>30</v>
      </c>
      <c r="C4" s="7">
        <v>6.5</v>
      </c>
    </row>
    <row r="5" spans="1:10" ht="15.75" x14ac:dyDescent="0.25">
      <c r="A5" s="8">
        <v>2017</v>
      </c>
      <c r="B5" s="9" t="s">
        <v>31</v>
      </c>
      <c r="C5" s="7">
        <v>7.4</v>
      </c>
    </row>
    <row r="6" spans="1:10" ht="15.75" x14ac:dyDescent="0.25">
      <c r="A6" s="8">
        <v>2017</v>
      </c>
      <c r="B6" s="9" t="s">
        <v>32</v>
      </c>
      <c r="C6" s="7">
        <v>7.8</v>
      </c>
    </row>
    <row r="7" spans="1:10" ht="15.75" x14ac:dyDescent="0.25">
      <c r="A7" s="8">
        <v>2017</v>
      </c>
      <c r="B7" s="9" t="s">
        <v>33</v>
      </c>
      <c r="C7" s="7">
        <v>8.5</v>
      </c>
    </row>
    <row r="8" spans="1:10" ht="15.75" x14ac:dyDescent="0.25">
      <c r="A8" s="8">
        <v>2017</v>
      </c>
      <c r="B8" s="9" t="s">
        <v>34</v>
      </c>
      <c r="C8" s="7">
        <v>9</v>
      </c>
    </row>
    <row r="9" spans="1:10" ht="15.75" x14ac:dyDescent="0.25">
      <c r="A9" s="8">
        <v>2017</v>
      </c>
      <c r="B9" s="9" t="s">
        <v>35</v>
      </c>
      <c r="C9" s="7">
        <v>9.3000000000000007</v>
      </c>
    </row>
    <row r="10" spans="1:10" ht="16.5" thickBot="1" x14ac:dyDescent="0.3">
      <c r="A10" s="8">
        <v>2017</v>
      </c>
      <c r="B10" s="9" t="s">
        <v>36</v>
      </c>
      <c r="C10" s="7">
        <v>9.5</v>
      </c>
      <c r="F10" s="5" t="s">
        <v>27</v>
      </c>
      <c r="G10" s="6" t="s">
        <v>28</v>
      </c>
      <c r="H10" s="6" t="s">
        <v>29</v>
      </c>
      <c r="I10" s="6" t="s">
        <v>94</v>
      </c>
      <c r="J10" s="6" t="s">
        <v>44</v>
      </c>
    </row>
    <row r="11" spans="1:10" ht="16.5" thickTop="1" x14ac:dyDescent="0.25">
      <c r="A11" s="8">
        <v>2017</v>
      </c>
      <c r="B11" s="9" t="s">
        <v>37</v>
      </c>
      <c r="C11" s="7">
        <v>9.6</v>
      </c>
      <c r="F11" s="8">
        <v>2017</v>
      </c>
      <c r="G11" s="9" t="s">
        <v>30</v>
      </c>
      <c r="H11" s="35">
        <v>6.5</v>
      </c>
      <c r="I11" s="37"/>
      <c r="J11" s="41">
        <f>AVERAGE(H$11:H$58)</f>
        <v>8.0770833333333343</v>
      </c>
    </row>
    <row r="12" spans="1:10" ht="15.75" x14ac:dyDescent="0.25">
      <c r="A12" s="8">
        <v>2017</v>
      </c>
      <c r="B12" s="9" t="s">
        <v>38</v>
      </c>
      <c r="C12" s="7">
        <v>9.8000000000000007</v>
      </c>
      <c r="F12" s="8">
        <v>2017</v>
      </c>
      <c r="G12" s="9" t="s">
        <v>31</v>
      </c>
      <c r="H12" s="35">
        <v>7.4</v>
      </c>
      <c r="I12" s="38">
        <v>6.5</v>
      </c>
      <c r="J12" s="41">
        <f t="shared" ref="J12:J58" si="0">AVERAGE(H$11:H$58)</f>
        <v>8.0770833333333343</v>
      </c>
    </row>
    <row r="13" spans="1:10" ht="15.75" x14ac:dyDescent="0.25">
      <c r="A13" s="8">
        <v>2017</v>
      </c>
      <c r="B13" s="9" t="s">
        <v>39</v>
      </c>
      <c r="C13" s="7">
        <v>9</v>
      </c>
      <c r="F13" s="8">
        <v>2017</v>
      </c>
      <c r="G13" s="9" t="s">
        <v>32</v>
      </c>
      <c r="H13" s="35">
        <v>7.8</v>
      </c>
      <c r="I13" s="38">
        <v>7.4</v>
      </c>
      <c r="J13" s="41">
        <f t="shared" si="0"/>
        <v>8.0770833333333343</v>
      </c>
    </row>
    <row r="14" spans="1:10" ht="15.75" x14ac:dyDescent="0.25">
      <c r="A14" s="8">
        <v>2017</v>
      </c>
      <c r="B14" s="9" t="s">
        <v>40</v>
      </c>
      <c r="C14" s="7">
        <v>8.9</v>
      </c>
      <c r="F14" s="8">
        <v>2017</v>
      </c>
      <c r="G14" s="9" t="s">
        <v>33</v>
      </c>
      <c r="H14" s="35">
        <v>8.5</v>
      </c>
      <c r="I14" s="38">
        <v>7.8</v>
      </c>
      <c r="J14" s="41">
        <f t="shared" si="0"/>
        <v>8.0770833333333343</v>
      </c>
    </row>
    <row r="15" spans="1:10" ht="15.75" x14ac:dyDescent="0.25">
      <c r="A15" s="8">
        <v>2017</v>
      </c>
      <c r="B15" s="9" t="s">
        <v>41</v>
      </c>
      <c r="C15" s="7">
        <v>8.9</v>
      </c>
      <c r="F15" s="8">
        <v>2017</v>
      </c>
      <c r="G15" s="9" t="s">
        <v>34</v>
      </c>
      <c r="H15" s="35">
        <v>9</v>
      </c>
      <c r="I15" s="38">
        <v>8.5</v>
      </c>
      <c r="J15" s="41">
        <f t="shared" si="0"/>
        <v>8.0770833333333343</v>
      </c>
    </row>
    <row r="16" spans="1:10" ht="15.75" x14ac:dyDescent="0.25">
      <c r="A16" s="8">
        <v>2018</v>
      </c>
      <c r="B16" s="9" t="s">
        <v>30</v>
      </c>
      <c r="C16" s="7">
        <v>8.8000000000000007</v>
      </c>
      <c r="F16" s="8">
        <v>2017</v>
      </c>
      <c r="G16" s="9" t="s">
        <v>35</v>
      </c>
      <c r="H16" s="35">
        <v>9.3000000000000007</v>
      </c>
      <c r="I16" s="38">
        <v>9</v>
      </c>
      <c r="J16" s="41">
        <f t="shared" si="0"/>
        <v>8.0770833333333343</v>
      </c>
    </row>
    <row r="17" spans="1:10" ht="15.75" x14ac:dyDescent="0.25">
      <c r="A17" s="8">
        <v>2018</v>
      </c>
      <c r="B17" s="9" t="s">
        <v>31</v>
      </c>
      <c r="C17" s="7">
        <v>8.8000000000000007</v>
      </c>
      <c r="F17" s="8">
        <v>2017</v>
      </c>
      <c r="G17" s="9" t="s">
        <v>36</v>
      </c>
      <c r="H17" s="35">
        <v>9.5</v>
      </c>
      <c r="I17" s="38">
        <v>9.3000000000000007</v>
      </c>
      <c r="J17" s="41">
        <f t="shared" si="0"/>
        <v>8.0770833333333343</v>
      </c>
    </row>
    <row r="18" spans="1:10" ht="15.75" x14ac:dyDescent="0.25">
      <c r="A18" s="8">
        <v>2018</v>
      </c>
      <c r="B18" s="9" t="s">
        <v>32</v>
      </c>
      <c r="C18" s="7">
        <v>8.9</v>
      </c>
      <c r="F18" s="8">
        <v>2017</v>
      </c>
      <c r="G18" s="9" t="s">
        <v>37</v>
      </c>
      <c r="H18" s="35">
        <v>9.6</v>
      </c>
      <c r="I18" s="38">
        <v>9.5</v>
      </c>
      <c r="J18" s="41">
        <f t="shared" si="0"/>
        <v>8.0770833333333343</v>
      </c>
    </row>
    <row r="19" spans="1:10" ht="15.75" x14ac:dyDescent="0.25">
      <c r="A19" s="8">
        <v>2018</v>
      </c>
      <c r="B19" s="9" t="s">
        <v>33</v>
      </c>
      <c r="C19" s="7">
        <v>8.9</v>
      </c>
      <c r="F19" s="8">
        <v>2017</v>
      </c>
      <c r="G19" s="9" t="s">
        <v>38</v>
      </c>
      <c r="H19" s="35">
        <v>9.8000000000000007</v>
      </c>
      <c r="I19" s="38">
        <v>9.6</v>
      </c>
      <c r="J19" s="41">
        <f t="shared" si="0"/>
        <v>8.0770833333333343</v>
      </c>
    </row>
    <row r="20" spans="1:10" ht="15.75" x14ac:dyDescent="0.25">
      <c r="A20" s="8">
        <v>2018</v>
      </c>
      <c r="B20" s="9" t="s">
        <v>34</v>
      </c>
      <c r="C20" s="7">
        <v>8.6</v>
      </c>
      <c r="F20" s="8">
        <v>2017</v>
      </c>
      <c r="G20" s="9" t="s">
        <v>39</v>
      </c>
      <c r="H20" s="35">
        <v>9</v>
      </c>
      <c r="I20" s="38">
        <v>9.8000000000000007</v>
      </c>
      <c r="J20" s="41">
        <f t="shared" si="0"/>
        <v>8.0770833333333343</v>
      </c>
    </row>
    <row r="21" spans="1:10" ht="15.75" x14ac:dyDescent="0.25">
      <c r="A21" s="8">
        <v>2018</v>
      </c>
      <c r="B21" s="9" t="s">
        <v>35</v>
      </c>
      <c r="C21" s="7">
        <v>8.4</v>
      </c>
      <c r="F21" s="8">
        <v>2017</v>
      </c>
      <c r="G21" s="9" t="s">
        <v>40</v>
      </c>
      <c r="H21" s="35">
        <v>8.9</v>
      </c>
      <c r="I21" s="38">
        <v>9</v>
      </c>
      <c r="J21" s="41">
        <f t="shared" si="0"/>
        <v>8.0770833333333343</v>
      </c>
    </row>
    <row r="22" spans="1:10" ht="15.75" x14ac:dyDescent="0.25">
      <c r="A22" s="8">
        <v>2018</v>
      </c>
      <c r="B22" s="9" t="s">
        <v>36</v>
      </c>
      <c r="C22" s="7">
        <v>8.5</v>
      </c>
      <c r="F22" s="8">
        <v>2017</v>
      </c>
      <c r="G22" s="9" t="s">
        <v>41</v>
      </c>
      <c r="H22" s="35">
        <v>8.9</v>
      </c>
      <c r="I22" s="38">
        <v>8.9</v>
      </c>
      <c r="J22" s="41">
        <f t="shared" si="0"/>
        <v>8.0770833333333343</v>
      </c>
    </row>
    <row r="23" spans="1:10" ht="15.75" x14ac:dyDescent="0.25">
      <c r="A23" s="8">
        <v>2018</v>
      </c>
      <c r="B23" s="9" t="s">
        <v>37</v>
      </c>
      <c r="C23" s="7">
        <v>8.5</v>
      </c>
      <c r="F23" s="8">
        <v>2018</v>
      </c>
      <c r="G23" s="9" t="s">
        <v>30</v>
      </c>
      <c r="H23" s="35">
        <v>8.8000000000000007</v>
      </c>
      <c r="I23" s="38">
        <v>8.9</v>
      </c>
      <c r="J23" s="41">
        <f t="shared" si="0"/>
        <v>8.0770833333333343</v>
      </c>
    </row>
    <row r="24" spans="1:10" ht="15.75" x14ac:dyDescent="0.25">
      <c r="A24" s="8">
        <v>2018</v>
      </c>
      <c r="B24" s="9" t="s">
        <v>38</v>
      </c>
      <c r="C24" s="7">
        <v>8.5</v>
      </c>
      <c r="F24" s="8">
        <v>2018</v>
      </c>
      <c r="G24" s="9" t="s">
        <v>31</v>
      </c>
      <c r="H24" s="35">
        <v>8.8000000000000007</v>
      </c>
      <c r="I24" s="38">
        <v>8.8000000000000007</v>
      </c>
      <c r="J24" s="41">
        <f t="shared" si="0"/>
        <v>8.0770833333333343</v>
      </c>
    </row>
    <row r="25" spans="1:10" ht="15.75" x14ac:dyDescent="0.25">
      <c r="A25" s="8">
        <v>2018</v>
      </c>
      <c r="B25" s="9" t="s">
        <v>39</v>
      </c>
      <c r="C25" s="7">
        <v>8.5</v>
      </c>
      <c r="F25" s="8">
        <v>2018</v>
      </c>
      <c r="G25" s="9" t="s">
        <v>32</v>
      </c>
      <c r="H25" s="35">
        <v>8.9</v>
      </c>
      <c r="I25" s="38">
        <v>8.8000000000000007</v>
      </c>
      <c r="J25" s="41">
        <f t="shared" si="0"/>
        <v>8.0770833333333343</v>
      </c>
    </row>
    <row r="26" spans="1:10" ht="15.75" x14ac:dyDescent="0.25">
      <c r="A26" s="8">
        <v>2018</v>
      </c>
      <c r="B26" s="9" t="s">
        <v>40</v>
      </c>
      <c r="C26" s="7">
        <v>8.8000000000000007</v>
      </c>
      <c r="F26" s="8">
        <v>2018</v>
      </c>
      <c r="G26" s="9" t="s">
        <v>33</v>
      </c>
      <c r="H26" s="35">
        <v>8.9</v>
      </c>
      <c r="I26" s="38">
        <v>8.9</v>
      </c>
      <c r="J26" s="41">
        <f t="shared" si="0"/>
        <v>8.0770833333333343</v>
      </c>
    </row>
    <row r="27" spans="1:10" ht="15.75" x14ac:dyDescent="0.25">
      <c r="A27" s="8">
        <v>2018</v>
      </c>
      <c r="B27" s="9" t="s">
        <v>41</v>
      </c>
      <c r="C27" s="7">
        <v>8.3000000000000007</v>
      </c>
      <c r="F27" s="8">
        <v>2018</v>
      </c>
      <c r="G27" s="9" t="s">
        <v>34</v>
      </c>
      <c r="H27" s="35">
        <v>8.6</v>
      </c>
      <c r="I27" s="38">
        <v>8.9</v>
      </c>
      <c r="J27" s="41">
        <f t="shared" si="0"/>
        <v>8.0770833333333343</v>
      </c>
    </row>
    <row r="28" spans="1:10" ht="15.75" x14ac:dyDescent="0.25">
      <c r="A28" s="8">
        <v>2019</v>
      </c>
      <c r="B28" s="9" t="s">
        <v>30</v>
      </c>
      <c r="C28" s="7">
        <v>8.1</v>
      </c>
      <c r="F28" s="8">
        <v>2018</v>
      </c>
      <c r="G28" s="9" t="s">
        <v>35</v>
      </c>
      <c r="H28" s="35">
        <v>8.4</v>
      </c>
      <c r="I28" s="38">
        <v>8.6</v>
      </c>
      <c r="J28" s="41">
        <f t="shared" si="0"/>
        <v>8.0770833333333343</v>
      </c>
    </row>
    <row r="29" spans="1:10" ht="15.75" x14ac:dyDescent="0.25">
      <c r="A29" s="8">
        <v>2019</v>
      </c>
      <c r="B29" s="9" t="s">
        <v>31</v>
      </c>
      <c r="C29" s="7">
        <v>8</v>
      </c>
      <c r="F29" s="8">
        <v>2018</v>
      </c>
      <c r="G29" s="9" t="s">
        <v>36</v>
      </c>
      <c r="H29" s="35">
        <v>8.5</v>
      </c>
      <c r="I29" s="38">
        <v>8.4</v>
      </c>
      <c r="J29" s="41">
        <f t="shared" si="0"/>
        <v>8.0770833333333343</v>
      </c>
    </row>
    <row r="30" spans="1:10" ht="15.75" x14ac:dyDescent="0.25">
      <c r="A30" s="8">
        <v>2019</v>
      </c>
      <c r="B30" s="9" t="s">
        <v>32</v>
      </c>
      <c r="C30" s="7">
        <v>7.9</v>
      </c>
      <c r="F30" s="8">
        <v>2018</v>
      </c>
      <c r="G30" s="9" t="s">
        <v>37</v>
      </c>
      <c r="H30" s="35">
        <v>8.5</v>
      </c>
      <c r="I30" s="38">
        <v>8.5</v>
      </c>
      <c r="J30" s="41">
        <f t="shared" si="0"/>
        <v>8.0770833333333343</v>
      </c>
    </row>
    <row r="31" spans="1:10" ht="15.75" x14ac:dyDescent="0.25">
      <c r="A31" s="8">
        <v>2019</v>
      </c>
      <c r="B31" s="9" t="s">
        <v>33</v>
      </c>
      <c r="C31" s="7">
        <v>8</v>
      </c>
      <c r="F31" s="8">
        <v>2018</v>
      </c>
      <c r="G31" s="9" t="s">
        <v>38</v>
      </c>
      <c r="H31" s="35">
        <v>8.5</v>
      </c>
      <c r="I31" s="38">
        <v>8.5</v>
      </c>
      <c r="J31" s="41">
        <f t="shared" si="0"/>
        <v>8.0770833333333343</v>
      </c>
    </row>
    <row r="32" spans="1:10" ht="15.75" x14ac:dyDescent="0.25">
      <c r="A32" s="8">
        <v>2019</v>
      </c>
      <c r="B32" s="9" t="s">
        <v>34</v>
      </c>
      <c r="C32" s="7">
        <v>8</v>
      </c>
      <c r="F32" s="8">
        <v>2018</v>
      </c>
      <c r="G32" s="9" t="s">
        <v>39</v>
      </c>
      <c r="H32" s="35">
        <v>8.5</v>
      </c>
      <c r="I32" s="38">
        <v>8.5</v>
      </c>
      <c r="J32" s="41">
        <f t="shared" si="0"/>
        <v>8.0770833333333343</v>
      </c>
    </row>
    <row r="33" spans="1:17" ht="15.75" x14ac:dyDescent="0.25">
      <c r="A33" s="8">
        <v>2019</v>
      </c>
      <c r="B33" s="9" t="s">
        <v>35</v>
      </c>
      <c r="C33" s="7">
        <v>8.1</v>
      </c>
      <c r="F33" s="8">
        <v>2018</v>
      </c>
      <c r="G33" s="9" t="s">
        <v>40</v>
      </c>
      <c r="H33" s="35">
        <v>8.8000000000000007</v>
      </c>
      <c r="I33" s="38">
        <v>8.5</v>
      </c>
      <c r="J33" s="41">
        <f t="shared" si="0"/>
        <v>8.0770833333333343</v>
      </c>
    </row>
    <row r="34" spans="1:17" ht="15.75" x14ac:dyDescent="0.25">
      <c r="A34" s="8">
        <v>2019</v>
      </c>
      <c r="B34" s="9" t="s">
        <v>36</v>
      </c>
      <c r="C34" s="7">
        <v>8</v>
      </c>
      <c r="F34" s="8">
        <v>2018</v>
      </c>
      <c r="G34" s="9" t="s">
        <v>41</v>
      </c>
      <c r="H34" s="35">
        <v>8.3000000000000007</v>
      </c>
      <c r="I34" s="38">
        <v>8.8000000000000007</v>
      </c>
      <c r="J34" s="41">
        <f t="shared" si="0"/>
        <v>8.0770833333333343</v>
      </c>
    </row>
    <row r="35" spans="1:17" ht="15.75" x14ac:dyDescent="0.25">
      <c r="A35" s="8">
        <v>2019</v>
      </c>
      <c r="B35" s="9" t="s">
        <v>37</v>
      </c>
      <c r="C35" s="7">
        <v>8</v>
      </c>
      <c r="F35" s="8">
        <v>2019</v>
      </c>
      <c r="G35" s="9" t="s">
        <v>30</v>
      </c>
      <c r="H35" s="35">
        <v>8.1</v>
      </c>
      <c r="I35" s="38">
        <v>8.3000000000000007</v>
      </c>
      <c r="J35" s="41">
        <f t="shared" si="0"/>
        <v>8.0770833333333343</v>
      </c>
    </row>
    <row r="36" spans="1:17" ht="15.75" x14ac:dyDescent="0.25">
      <c r="A36" s="8">
        <v>2019</v>
      </c>
      <c r="B36" s="9" t="s">
        <v>38</v>
      </c>
      <c r="C36" s="7">
        <v>8</v>
      </c>
      <c r="F36" s="8">
        <v>2019</v>
      </c>
      <c r="G36" s="9" t="s">
        <v>31</v>
      </c>
      <c r="H36" s="35">
        <v>8</v>
      </c>
      <c r="I36" s="38">
        <v>8.1</v>
      </c>
      <c r="J36" s="41">
        <f t="shared" si="0"/>
        <v>8.0770833333333343</v>
      </c>
    </row>
    <row r="37" spans="1:17" ht="15.75" x14ac:dyDescent="0.25">
      <c r="A37" s="8">
        <v>2019</v>
      </c>
      <c r="B37" s="9" t="s">
        <v>39</v>
      </c>
      <c r="C37" s="7">
        <v>7.9</v>
      </c>
      <c r="F37" s="8">
        <v>2019</v>
      </c>
      <c r="G37" s="9" t="s">
        <v>32</v>
      </c>
      <c r="H37" s="35">
        <v>7.9</v>
      </c>
      <c r="I37" s="38">
        <v>8</v>
      </c>
      <c r="J37" s="41">
        <f t="shared" si="0"/>
        <v>8.0770833333333343</v>
      </c>
    </row>
    <row r="38" spans="1:17" ht="15.75" x14ac:dyDescent="0.25">
      <c r="A38" s="8">
        <v>2019</v>
      </c>
      <c r="B38" s="9" t="s">
        <v>40</v>
      </c>
      <c r="C38" s="7">
        <v>7.6</v>
      </c>
      <c r="F38" s="8">
        <v>2019</v>
      </c>
      <c r="G38" s="9" t="s">
        <v>33</v>
      </c>
      <c r="H38" s="35">
        <v>8</v>
      </c>
      <c r="I38" s="38">
        <v>7.9</v>
      </c>
      <c r="J38" s="41">
        <f t="shared" si="0"/>
        <v>8.0770833333333343</v>
      </c>
    </row>
    <row r="39" spans="1:17" ht="15.75" x14ac:dyDescent="0.25">
      <c r="A39" s="8">
        <v>2019</v>
      </c>
      <c r="B39" s="9" t="s">
        <v>41</v>
      </c>
      <c r="C39" s="7">
        <v>7.5</v>
      </c>
      <c r="F39" s="8">
        <v>2019</v>
      </c>
      <c r="G39" s="9" t="s">
        <v>34</v>
      </c>
      <c r="H39" s="35">
        <v>8</v>
      </c>
      <c r="I39" s="38">
        <v>8</v>
      </c>
      <c r="J39" s="41">
        <f t="shared" si="0"/>
        <v>8.0770833333333343</v>
      </c>
    </row>
    <row r="40" spans="1:17" ht="15.75" x14ac:dyDescent="0.25">
      <c r="A40" s="8">
        <v>2020</v>
      </c>
      <c r="B40" s="9" t="s">
        <v>30</v>
      </c>
      <c r="C40" s="7">
        <v>7.3000000000000007</v>
      </c>
      <c r="F40" s="8">
        <v>2019</v>
      </c>
      <c r="G40" s="9" t="s">
        <v>35</v>
      </c>
      <c r="H40" s="35">
        <v>8.1</v>
      </c>
      <c r="I40" s="38">
        <v>8</v>
      </c>
      <c r="J40" s="41">
        <f t="shared" si="0"/>
        <v>8.0770833333333343</v>
      </c>
    </row>
    <row r="41" spans="1:17" ht="15.75" x14ac:dyDescent="0.25">
      <c r="A41" s="8">
        <v>2020</v>
      </c>
      <c r="B41" s="9" t="s">
        <v>31</v>
      </c>
      <c r="C41" s="7">
        <v>7.3000000000000007</v>
      </c>
      <c r="F41" s="8">
        <v>2019</v>
      </c>
      <c r="G41" s="9" t="s">
        <v>36</v>
      </c>
      <c r="H41" s="35">
        <v>8</v>
      </c>
      <c r="I41" s="38">
        <v>8.1</v>
      </c>
      <c r="J41" s="41">
        <f t="shared" si="0"/>
        <v>8.0770833333333343</v>
      </c>
    </row>
    <row r="42" spans="1:17" ht="15.75" x14ac:dyDescent="0.25">
      <c r="A42" s="8">
        <v>2020</v>
      </c>
      <c r="B42" s="9" t="s">
        <v>32</v>
      </c>
      <c r="C42" s="7">
        <v>7.1999999999999993</v>
      </c>
      <c r="F42" s="8">
        <v>2019</v>
      </c>
      <c r="G42" s="9" t="s">
        <v>37</v>
      </c>
      <c r="H42" s="35">
        <v>8</v>
      </c>
      <c r="I42" s="38">
        <v>8</v>
      </c>
      <c r="J42" s="41">
        <f t="shared" si="0"/>
        <v>8.0770833333333343</v>
      </c>
    </row>
    <row r="43" spans="1:17" ht="15.75" x14ac:dyDescent="0.25">
      <c r="A43" s="8">
        <v>2020</v>
      </c>
      <c r="B43" s="9" t="s">
        <v>33</v>
      </c>
      <c r="C43" s="7">
        <v>7.1</v>
      </c>
      <c r="F43" s="8">
        <v>2019</v>
      </c>
      <c r="G43" s="9" t="s">
        <v>38</v>
      </c>
      <c r="H43" s="35">
        <v>8</v>
      </c>
      <c r="I43" s="38">
        <v>8</v>
      </c>
      <c r="J43" s="41">
        <f t="shared" si="0"/>
        <v>8.0770833333333343</v>
      </c>
    </row>
    <row r="44" spans="1:17" ht="15.75" x14ac:dyDescent="0.25">
      <c r="A44" s="8">
        <v>2020</v>
      </c>
      <c r="B44" s="9" t="s">
        <v>34</v>
      </c>
      <c r="C44" s="7">
        <v>7.1999999999999993</v>
      </c>
      <c r="F44" s="8">
        <v>2019</v>
      </c>
      <c r="G44" s="9" t="s">
        <v>39</v>
      </c>
      <c r="H44" s="35">
        <v>7.9</v>
      </c>
      <c r="I44" s="38">
        <v>8</v>
      </c>
      <c r="J44" s="41">
        <f t="shared" si="0"/>
        <v>8.0770833333333343</v>
      </c>
    </row>
    <row r="45" spans="1:17" ht="16.5" thickBot="1" x14ac:dyDescent="0.3">
      <c r="A45" s="8">
        <v>2020</v>
      </c>
      <c r="B45" s="9" t="s">
        <v>35</v>
      </c>
      <c r="C45" s="7">
        <v>7.1999999999999993</v>
      </c>
      <c r="F45" s="8">
        <v>2019</v>
      </c>
      <c r="G45" s="9" t="s">
        <v>40</v>
      </c>
      <c r="H45" s="35">
        <v>7.6</v>
      </c>
      <c r="I45" s="38">
        <v>7.9</v>
      </c>
      <c r="J45" s="41">
        <f t="shared" si="0"/>
        <v>8.0770833333333343</v>
      </c>
      <c r="L45" s="37"/>
      <c r="M45" s="44" t="s">
        <v>94</v>
      </c>
      <c r="N45" s="37"/>
      <c r="O45" s="42"/>
      <c r="P45" s="43" t="s">
        <v>44</v>
      </c>
      <c r="Q45" s="42"/>
    </row>
    <row r="46" spans="1:17" ht="16.5" thickTop="1" x14ac:dyDescent="0.25">
      <c r="A46" s="8">
        <v>2020</v>
      </c>
      <c r="B46" s="9" t="s">
        <v>36</v>
      </c>
      <c r="C46" s="7">
        <v>7.1999999999999993</v>
      </c>
      <c r="F46" s="8">
        <v>2019</v>
      </c>
      <c r="G46" s="9" t="s">
        <v>41</v>
      </c>
      <c r="H46" s="36">
        <v>7.5</v>
      </c>
      <c r="I46" s="38">
        <v>7.6</v>
      </c>
      <c r="J46" s="41">
        <f t="shared" si="0"/>
        <v>8.0770833333333343</v>
      </c>
      <c r="L46" t="s">
        <v>96</v>
      </c>
      <c r="M46" t="s">
        <v>97</v>
      </c>
      <c r="N46" t="s">
        <v>98</v>
      </c>
      <c r="O46" t="s">
        <v>96</v>
      </c>
      <c r="P46" t="s">
        <v>97</v>
      </c>
      <c r="Q46" t="s">
        <v>98</v>
      </c>
    </row>
    <row r="47" spans="1:17" ht="15.75" x14ac:dyDescent="0.25">
      <c r="A47" s="8">
        <v>2020</v>
      </c>
      <c r="B47" s="9" t="s">
        <v>37</v>
      </c>
      <c r="C47" s="7">
        <v>7.1</v>
      </c>
      <c r="F47" s="8">
        <v>2020</v>
      </c>
      <c r="G47" s="9" t="s">
        <v>30</v>
      </c>
      <c r="H47" s="35">
        <v>7.3000000000000007</v>
      </c>
      <c r="I47" s="39">
        <v>7.5</v>
      </c>
      <c r="J47" s="41">
        <f t="shared" si="0"/>
        <v>8.0770833333333343</v>
      </c>
      <c r="L47" s="45">
        <f>H47-I47</f>
        <v>-0.19999999999999929</v>
      </c>
      <c r="M47">
        <f>L47/H47</f>
        <v>-2.7397260273972504E-2</v>
      </c>
      <c r="N47">
        <f>ABS(M47)</f>
        <v>2.7397260273972504E-2</v>
      </c>
      <c r="O47" s="45">
        <f>H47-J47</f>
        <v>-0.77708333333333357</v>
      </c>
      <c r="P47">
        <f>O47/H47</f>
        <v>-0.10644977168949774</v>
      </c>
      <c r="Q47">
        <f>ABS(P47)</f>
        <v>0.10644977168949774</v>
      </c>
    </row>
    <row r="48" spans="1:17" ht="15.75" x14ac:dyDescent="0.25">
      <c r="A48" s="8">
        <v>2020</v>
      </c>
      <c r="B48" s="9" t="s">
        <v>38</v>
      </c>
      <c r="C48" s="7">
        <v>6.8</v>
      </c>
      <c r="F48" s="8">
        <v>2020</v>
      </c>
      <c r="G48" s="9" t="s">
        <v>31</v>
      </c>
      <c r="H48" s="35">
        <v>7.3000000000000007</v>
      </c>
      <c r="I48" s="39">
        <v>7.5</v>
      </c>
      <c r="J48" s="41">
        <f t="shared" si="0"/>
        <v>8.0770833333333343</v>
      </c>
      <c r="L48" s="45">
        <f t="shared" ref="L48:L58" si="1">H48-I48</f>
        <v>-0.19999999999999929</v>
      </c>
      <c r="M48">
        <f t="shared" ref="M48:M58" si="2">L48/H48</f>
        <v>-2.7397260273972504E-2</v>
      </c>
      <c r="N48">
        <f t="shared" ref="N48:N58" si="3">ABS(M48)</f>
        <v>2.7397260273972504E-2</v>
      </c>
      <c r="O48" s="45">
        <f t="shared" ref="O48:O58" si="4">H48-J48</f>
        <v>-0.77708333333333357</v>
      </c>
      <c r="P48">
        <f t="shared" ref="P48:P58" si="5">O48/H48</f>
        <v>-0.10644977168949774</v>
      </c>
      <c r="Q48">
        <f t="shared" ref="Q48:Q58" si="6">ABS(P48)</f>
        <v>0.10644977168949774</v>
      </c>
    </row>
    <row r="49" spans="1:17" ht="15.75" x14ac:dyDescent="0.25">
      <c r="A49" s="8">
        <v>2020</v>
      </c>
      <c r="B49" s="9" t="s">
        <v>39</v>
      </c>
      <c r="C49" s="7">
        <v>6.9</v>
      </c>
      <c r="F49" s="8">
        <v>2020</v>
      </c>
      <c r="G49" s="9" t="s">
        <v>32</v>
      </c>
      <c r="H49" s="35">
        <v>7.1999999999999993</v>
      </c>
      <c r="I49" s="39">
        <v>7.5</v>
      </c>
      <c r="J49" s="41">
        <f t="shared" si="0"/>
        <v>8.0770833333333343</v>
      </c>
      <c r="L49" s="45">
        <f t="shared" si="1"/>
        <v>-0.30000000000000071</v>
      </c>
      <c r="M49">
        <f t="shared" si="2"/>
        <v>-4.1666666666666768E-2</v>
      </c>
      <c r="N49">
        <f t="shared" si="3"/>
        <v>4.1666666666666768E-2</v>
      </c>
      <c r="O49" s="45">
        <f t="shared" si="4"/>
        <v>-0.87708333333333499</v>
      </c>
      <c r="P49">
        <f t="shared" si="5"/>
        <v>-0.12181712962962987</v>
      </c>
      <c r="Q49">
        <f t="shared" si="6"/>
        <v>0.12181712962962987</v>
      </c>
    </row>
    <row r="50" spans="1:17" ht="15.75" x14ac:dyDescent="0.25">
      <c r="A50" s="8">
        <v>2020</v>
      </c>
      <c r="B50" s="9" t="s">
        <v>40</v>
      </c>
      <c r="C50" s="7">
        <v>6.8</v>
      </c>
      <c r="F50" s="8">
        <v>2020</v>
      </c>
      <c r="G50" s="9" t="s">
        <v>33</v>
      </c>
      <c r="H50" s="35">
        <v>7.1</v>
      </c>
      <c r="I50" s="39">
        <v>7.5</v>
      </c>
      <c r="J50" s="41">
        <f t="shared" si="0"/>
        <v>8.0770833333333343</v>
      </c>
      <c r="L50" s="45">
        <f t="shared" si="1"/>
        <v>-0.40000000000000036</v>
      </c>
      <c r="M50">
        <f t="shared" si="2"/>
        <v>-5.6338028169014134E-2</v>
      </c>
      <c r="N50">
        <f t="shared" si="3"/>
        <v>5.6338028169014134E-2</v>
      </c>
      <c r="O50" s="45">
        <f t="shared" si="4"/>
        <v>-0.97708333333333464</v>
      </c>
      <c r="P50">
        <f t="shared" si="5"/>
        <v>-0.13761737089201898</v>
      </c>
      <c r="Q50">
        <f t="shared" si="6"/>
        <v>0.13761737089201898</v>
      </c>
    </row>
    <row r="51" spans="1:17" ht="15.75" x14ac:dyDescent="0.25">
      <c r="A51" s="8">
        <v>2020</v>
      </c>
      <c r="B51" s="9" t="s">
        <v>41</v>
      </c>
      <c r="C51" s="7">
        <v>6.8</v>
      </c>
      <c r="F51" s="8">
        <v>2020</v>
      </c>
      <c r="G51" s="9" t="s">
        <v>34</v>
      </c>
      <c r="H51" s="35">
        <v>7.1999999999999993</v>
      </c>
      <c r="I51" s="39">
        <v>7.5</v>
      </c>
      <c r="J51" s="41">
        <f t="shared" si="0"/>
        <v>8.0770833333333343</v>
      </c>
      <c r="L51" s="45">
        <f t="shared" si="1"/>
        <v>-0.30000000000000071</v>
      </c>
      <c r="M51">
        <f t="shared" si="2"/>
        <v>-4.1666666666666768E-2</v>
      </c>
      <c r="N51">
        <f t="shared" si="3"/>
        <v>4.1666666666666768E-2</v>
      </c>
      <c r="O51" s="45">
        <f t="shared" si="4"/>
        <v>-0.87708333333333499</v>
      </c>
      <c r="P51">
        <f t="shared" si="5"/>
        <v>-0.12181712962962987</v>
      </c>
      <c r="Q51">
        <f t="shared" si="6"/>
        <v>0.12181712962962987</v>
      </c>
    </row>
    <row r="52" spans="1:17" ht="15.75" x14ac:dyDescent="0.25">
      <c r="F52" s="8">
        <v>2020</v>
      </c>
      <c r="G52" s="9" t="s">
        <v>35</v>
      </c>
      <c r="H52" s="35">
        <v>7.1999999999999993</v>
      </c>
      <c r="I52" s="39">
        <v>7.5</v>
      </c>
      <c r="J52" s="41">
        <f t="shared" si="0"/>
        <v>8.0770833333333343</v>
      </c>
      <c r="L52" s="45">
        <f t="shared" si="1"/>
        <v>-0.30000000000000071</v>
      </c>
      <c r="M52">
        <f t="shared" si="2"/>
        <v>-4.1666666666666768E-2</v>
      </c>
      <c r="N52">
        <f t="shared" si="3"/>
        <v>4.1666666666666768E-2</v>
      </c>
      <c r="O52" s="45">
        <f t="shared" si="4"/>
        <v>-0.87708333333333499</v>
      </c>
      <c r="P52">
        <f t="shared" si="5"/>
        <v>-0.12181712962962987</v>
      </c>
      <c r="Q52">
        <f t="shared" si="6"/>
        <v>0.12181712962962987</v>
      </c>
    </row>
    <row r="53" spans="1:17" ht="15.75" x14ac:dyDescent="0.25">
      <c r="F53" s="8">
        <v>2020</v>
      </c>
      <c r="G53" s="9" t="s">
        <v>36</v>
      </c>
      <c r="H53" s="35">
        <v>7.1999999999999993</v>
      </c>
      <c r="I53" s="39">
        <v>7.5</v>
      </c>
      <c r="J53" s="41">
        <f t="shared" si="0"/>
        <v>8.0770833333333343</v>
      </c>
      <c r="L53" s="45">
        <f t="shared" si="1"/>
        <v>-0.30000000000000071</v>
      </c>
      <c r="M53">
        <f t="shared" si="2"/>
        <v>-4.1666666666666768E-2</v>
      </c>
      <c r="N53">
        <f t="shared" si="3"/>
        <v>4.1666666666666768E-2</v>
      </c>
      <c r="O53" s="45">
        <f t="shared" si="4"/>
        <v>-0.87708333333333499</v>
      </c>
      <c r="P53">
        <f t="shared" si="5"/>
        <v>-0.12181712962962987</v>
      </c>
      <c r="Q53">
        <f t="shared" si="6"/>
        <v>0.12181712962962987</v>
      </c>
    </row>
    <row r="54" spans="1:17" ht="15.75" x14ac:dyDescent="0.25">
      <c r="F54" s="8">
        <v>2020</v>
      </c>
      <c r="G54" s="9" t="s">
        <v>37</v>
      </c>
      <c r="H54" s="35">
        <v>7.1</v>
      </c>
      <c r="I54" s="39">
        <v>7.5</v>
      </c>
      <c r="J54" s="41">
        <f t="shared" si="0"/>
        <v>8.0770833333333343</v>
      </c>
      <c r="L54" s="45">
        <f t="shared" si="1"/>
        <v>-0.40000000000000036</v>
      </c>
      <c r="M54">
        <f t="shared" si="2"/>
        <v>-5.6338028169014134E-2</v>
      </c>
      <c r="N54">
        <f t="shared" si="3"/>
        <v>5.6338028169014134E-2</v>
      </c>
      <c r="O54" s="45">
        <f t="shared" si="4"/>
        <v>-0.97708333333333464</v>
      </c>
      <c r="P54">
        <f t="shared" si="5"/>
        <v>-0.13761737089201898</v>
      </c>
      <c r="Q54">
        <f t="shared" si="6"/>
        <v>0.13761737089201898</v>
      </c>
    </row>
    <row r="55" spans="1:17" ht="15.75" x14ac:dyDescent="0.25">
      <c r="F55" s="8">
        <v>2020</v>
      </c>
      <c r="G55" s="9" t="s">
        <v>38</v>
      </c>
      <c r="H55" s="35">
        <v>6.8</v>
      </c>
      <c r="I55" s="39">
        <v>7.5</v>
      </c>
      <c r="J55" s="41">
        <f t="shared" si="0"/>
        <v>8.0770833333333343</v>
      </c>
      <c r="L55" s="45">
        <f t="shared" si="1"/>
        <v>-0.70000000000000018</v>
      </c>
      <c r="M55">
        <f t="shared" si="2"/>
        <v>-0.10294117647058826</v>
      </c>
      <c r="N55">
        <f t="shared" si="3"/>
        <v>0.10294117647058826</v>
      </c>
      <c r="O55" s="45">
        <f t="shared" si="4"/>
        <v>-1.2770833333333345</v>
      </c>
      <c r="P55">
        <f t="shared" si="5"/>
        <v>-0.18780637254901977</v>
      </c>
      <c r="Q55">
        <f t="shared" si="6"/>
        <v>0.18780637254901977</v>
      </c>
    </row>
    <row r="56" spans="1:17" ht="15.75" x14ac:dyDescent="0.25">
      <c r="F56" s="8">
        <v>2020</v>
      </c>
      <c r="G56" s="9" t="s">
        <v>39</v>
      </c>
      <c r="H56" s="35">
        <v>6.9</v>
      </c>
      <c r="I56" s="39">
        <v>7.5</v>
      </c>
      <c r="J56" s="41">
        <f t="shared" si="0"/>
        <v>8.0770833333333343</v>
      </c>
      <c r="L56" s="45">
        <f t="shared" si="1"/>
        <v>-0.59999999999999964</v>
      </c>
      <c r="M56">
        <f t="shared" si="2"/>
        <v>-8.6956521739130377E-2</v>
      </c>
      <c r="N56">
        <f t="shared" si="3"/>
        <v>8.6956521739130377E-2</v>
      </c>
      <c r="O56" s="45">
        <f t="shared" si="4"/>
        <v>-1.1770833333333339</v>
      </c>
      <c r="P56">
        <f t="shared" si="5"/>
        <v>-0.17059178743961359</v>
      </c>
      <c r="Q56">
        <f t="shared" si="6"/>
        <v>0.17059178743961359</v>
      </c>
    </row>
    <row r="57" spans="1:17" ht="15.75" x14ac:dyDescent="0.25">
      <c r="F57" s="8">
        <v>2020</v>
      </c>
      <c r="G57" s="9" t="s">
        <v>40</v>
      </c>
      <c r="H57" s="35">
        <v>6.8</v>
      </c>
      <c r="I57" s="39">
        <v>7.5</v>
      </c>
      <c r="J57" s="41">
        <f t="shared" si="0"/>
        <v>8.0770833333333343</v>
      </c>
      <c r="L57" s="45">
        <f t="shared" si="1"/>
        <v>-0.70000000000000018</v>
      </c>
      <c r="M57">
        <f t="shared" si="2"/>
        <v>-0.10294117647058826</v>
      </c>
      <c r="N57">
        <f t="shared" si="3"/>
        <v>0.10294117647058826</v>
      </c>
      <c r="O57" s="45">
        <f t="shared" si="4"/>
        <v>-1.2770833333333345</v>
      </c>
      <c r="P57">
        <f t="shared" si="5"/>
        <v>-0.18780637254901977</v>
      </c>
      <c r="Q57">
        <f t="shared" si="6"/>
        <v>0.18780637254901977</v>
      </c>
    </row>
    <row r="58" spans="1:17" ht="15.75" x14ac:dyDescent="0.25">
      <c r="F58" s="8">
        <v>2020</v>
      </c>
      <c r="G58" s="9" t="s">
        <v>41</v>
      </c>
      <c r="H58" s="35">
        <v>6.8</v>
      </c>
      <c r="I58" s="40">
        <v>7.5</v>
      </c>
      <c r="J58" s="41">
        <f t="shared" si="0"/>
        <v>8.0770833333333343</v>
      </c>
      <c r="L58" s="45">
        <f t="shared" si="1"/>
        <v>-0.70000000000000018</v>
      </c>
      <c r="M58">
        <f t="shared" si="2"/>
        <v>-0.10294117647058826</v>
      </c>
      <c r="N58">
        <f t="shared" si="3"/>
        <v>0.10294117647058826</v>
      </c>
      <c r="O58" s="45">
        <f t="shared" si="4"/>
        <v>-1.2770833333333345</v>
      </c>
      <c r="P58">
        <f t="shared" si="5"/>
        <v>-0.18780637254901977</v>
      </c>
      <c r="Q58">
        <f t="shared" si="6"/>
        <v>0.18780637254901977</v>
      </c>
    </row>
    <row r="59" spans="1:17" ht="15.75" x14ac:dyDescent="0.25">
      <c r="I59" s="7"/>
      <c r="J59" s="34"/>
    </row>
    <row r="60" spans="1:17" x14ac:dyDescent="0.25">
      <c r="K60" s="37" t="s">
        <v>95</v>
      </c>
      <c r="N60" s="46">
        <f>AVERAGE(N47:N58)</f>
        <v>6.0826441225294625E-2</v>
      </c>
      <c r="Q60" s="46">
        <f>AVERAGE(Q47:Q58)</f>
        <v>0.14245114239735215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4B6D1-DA30-41FD-8CF5-7014AED2BE32}">
  <dimension ref="B12:G46"/>
  <sheetViews>
    <sheetView tabSelected="1" topLeftCell="A28" zoomScale="89" zoomScaleNormal="89" workbookViewId="0">
      <selection activeCell="E39" sqref="E39"/>
    </sheetView>
  </sheetViews>
  <sheetFormatPr defaultRowHeight="15" x14ac:dyDescent="0.25"/>
  <cols>
    <col min="3" max="3" width="32" customWidth="1"/>
    <col min="4" max="5" width="11.140625" customWidth="1"/>
  </cols>
  <sheetData>
    <row r="12" spans="3:5" ht="18.75" hidden="1" x14ac:dyDescent="0.3">
      <c r="C12" s="60" t="s">
        <v>114</v>
      </c>
      <c r="D12" t="s">
        <v>115</v>
      </c>
      <c r="E12" t="s">
        <v>116</v>
      </c>
    </row>
    <row r="13" spans="3:5" ht="18.75" x14ac:dyDescent="0.3">
      <c r="C13" s="62" t="s">
        <v>99</v>
      </c>
    </row>
    <row r="15" spans="3:5" x14ac:dyDescent="0.25">
      <c r="C15" s="61" t="s">
        <v>100</v>
      </c>
    </row>
    <row r="16" spans="3:5" x14ac:dyDescent="0.25">
      <c r="C16" t="s">
        <v>58</v>
      </c>
      <c r="D16" s="48">
        <v>20</v>
      </c>
    </row>
    <row r="17" spans="3:5" x14ac:dyDescent="0.25">
      <c r="C17" t="s">
        <v>59</v>
      </c>
      <c r="D17" s="48">
        <v>15</v>
      </c>
    </row>
    <row r="18" spans="3:5" x14ac:dyDescent="0.25">
      <c r="C18" t="s">
        <v>101</v>
      </c>
      <c r="D18" s="48">
        <v>0</v>
      </c>
    </row>
    <row r="19" spans="3:5" x14ac:dyDescent="0.25">
      <c r="C19" t="s">
        <v>107</v>
      </c>
      <c r="D19" s="27">
        <v>100</v>
      </c>
    </row>
    <row r="20" spans="3:5" x14ac:dyDescent="0.25">
      <c r="C20" t="s">
        <v>102</v>
      </c>
      <c r="D20">
        <v>400</v>
      </c>
    </row>
    <row r="22" spans="3:5" x14ac:dyDescent="0.25">
      <c r="C22" s="61" t="s">
        <v>103</v>
      </c>
    </row>
    <row r="24" spans="3:5" x14ac:dyDescent="0.25">
      <c r="C24" t="s">
        <v>58</v>
      </c>
      <c r="D24" s="48">
        <f>D16</f>
        <v>20</v>
      </c>
    </row>
    <row r="25" spans="3:5" x14ac:dyDescent="0.25">
      <c r="C25" t="s">
        <v>108</v>
      </c>
      <c r="D25" s="27">
        <f>D19</f>
        <v>100</v>
      </c>
    </row>
    <row r="26" spans="3:5" x14ac:dyDescent="0.25">
      <c r="C26" s="50" t="s">
        <v>109</v>
      </c>
      <c r="D26" s="48"/>
      <c r="E26" s="49">
        <f>D25*D24</f>
        <v>2000</v>
      </c>
    </row>
    <row r="27" spans="3:5" x14ac:dyDescent="0.25">
      <c r="C27" s="51"/>
      <c r="D27" s="52"/>
      <c r="E27" s="53"/>
    </row>
    <row r="28" spans="3:5" x14ac:dyDescent="0.25">
      <c r="C28" s="51"/>
      <c r="D28" s="52"/>
      <c r="E28" s="53"/>
    </row>
    <row r="29" spans="3:5" x14ac:dyDescent="0.25">
      <c r="C29" s="51"/>
      <c r="D29" s="52"/>
      <c r="E29" s="53"/>
    </row>
    <row r="30" spans="3:5" x14ac:dyDescent="0.25">
      <c r="C30" s="54" t="s">
        <v>59</v>
      </c>
      <c r="D30" s="52">
        <f>D17</f>
        <v>15</v>
      </c>
      <c r="E30" s="53"/>
    </row>
    <row r="31" spans="3:5" x14ac:dyDescent="0.25">
      <c r="C31" t="s">
        <v>102</v>
      </c>
      <c r="D31" s="55">
        <f>D20</f>
        <v>400</v>
      </c>
      <c r="E31" s="53"/>
    </row>
    <row r="32" spans="3:5" x14ac:dyDescent="0.25">
      <c r="C32" s="58" t="s">
        <v>110</v>
      </c>
      <c r="D32" s="56"/>
      <c r="E32" s="49">
        <f>D31*D30</f>
        <v>6000</v>
      </c>
    </row>
    <row r="33" spans="2:7" x14ac:dyDescent="0.25">
      <c r="B33" s="59"/>
      <c r="C33" s="50" t="s">
        <v>101</v>
      </c>
      <c r="D33" s="57"/>
      <c r="E33" s="49">
        <f>D18</f>
        <v>0</v>
      </c>
    </row>
    <row r="34" spans="2:7" x14ac:dyDescent="0.25">
      <c r="B34" s="59"/>
      <c r="C34" s="51"/>
      <c r="D34" s="56"/>
      <c r="E34" s="53"/>
    </row>
    <row r="35" spans="2:7" x14ac:dyDescent="0.25">
      <c r="C35" s="51"/>
      <c r="D35" s="56"/>
      <c r="E35" s="53"/>
    </row>
    <row r="36" spans="2:7" x14ac:dyDescent="0.25">
      <c r="D36" s="57"/>
    </row>
    <row r="37" spans="2:7" x14ac:dyDescent="0.25">
      <c r="C37" t="s">
        <v>106</v>
      </c>
      <c r="D37">
        <f>D20-D19</f>
        <v>300</v>
      </c>
    </row>
    <row r="38" spans="2:7" x14ac:dyDescent="0.25">
      <c r="C38" t="s">
        <v>104</v>
      </c>
      <c r="D38">
        <v>0.5</v>
      </c>
      <c r="G38" s="47"/>
    </row>
    <row r="39" spans="2:7" x14ac:dyDescent="0.25">
      <c r="B39" s="59"/>
      <c r="C39" s="50" t="s">
        <v>105</v>
      </c>
      <c r="D39" s="48"/>
      <c r="E39" s="49">
        <f>(D24*D37*D38)</f>
        <v>3000</v>
      </c>
      <c r="G39" s="47"/>
    </row>
    <row r="40" spans="2:7" x14ac:dyDescent="0.25">
      <c r="C40" s="51"/>
      <c r="D40" s="52"/>
      <c r="E40" s="53"/>
    </row>
    <row r="42" spans="2:7" x14ac:dyDescent="0.25">
      <c r="C42" s="50" t="s">
        <v>112</v>
      </c>
      <c r="E42" s="49">
        <f>E39+E26</f>
        <v>5000</v>
      </c>
    </row>
    <row r="43" spans="2:7" x14ac:dyDescent="0.25">
      <c r="B43" s="59"/>
      <c r="C43" s="50" t="s">
        <v>111</v>
      </c>
      <c r="E43" s="49">
        <f>E33+E32</f>
        <v>6000</v>
      </c>
    </row>
    <row r="44" spans="2:7" x14ac:dyDescent="0.25">
      <c r="C44" s="51"/>
      <c r="D44" s="59"/>
      <c r="E44" s="53"/>
    </row>
    <row r="46" spans="2:7" x14ac:dyDescent="0.25">
      <c r="C46" s="50" t="s">
        <v>113</v>
      </c>
      <c r="D46" s="37"/>
      <c r="E46" s="49">
        <f>E42-E43</f>
        <v>-1000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Descriptive Stat</vt:lpstr>
      <vt:lpstr>Regression</vt:lpstr>
      <vt:lpstr>Forecasting</vt:lpstr>
      <vt:lpstr>Data Modelling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Fayyaz</dc:creator>
  <cp:lastModifiedBy>oliver merriden</cp:lastModifiedBy>
  <dcterms:created xsi:type="dcterms:W3CDTF">2022-09-09T17:02:22Z</dcterms:created>
  <dcterms:modified xsi:type="dcterms:W3CDTF">2023-05-26T17:45:39Z</dcterms:modified>
</cp:coreProperties>
</file>