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bliothek\Dokumente\MS\Bachelor\Studie_Tabellen\"/>
    </mc:Choice>
  </mc:AlternateContent>
  <bookViews>
    <workbookView xWindow="0" yWindow="0" windowWidth="28800" windowHeight="12435"/>
  </bookViews>
  <sheets>
    <sheet name="SUS BA_Study_ViSa" sheetId="1" r:id="rId1"/>
  </sheets>
  <calcPr calcId="152511"/>
</workbook>
</file>

<file path=xl/calcChain.xml><?xml version="1.0" encoding="utf-8"?>
<calcChain xmlns="http://schemas.openxmlformats.org/spreadsheetml/2006/main">
  <c r="V14" i="1" l="1" a="1"/>
  <c r="V14" i="1" s="1"/>
  <c r="V16" i="1" a="1"/>
  <c r="V16" i="1" s="1"/>
  <c r="V15" i="1" a="1"/>
  <c r="V15" i="1" s="1"/>
  <c r="V12" i="1" a="1"/>
  <c r="V12" i="1" s="1"/>
  <c r="V11" i="1" a="1"/>
  <c r="V11" i="1" s="1"/>
  <c r="V10" i="1" a="1"/>
  <c r="V10" i="1" s="1"/>
  <c r="V6" i="1" a="1"/>
  <c r="V6" i="1" s="1"/>
  <c r="V8" i="1" a="1"/>
  <c r="V8" i="1" s="1"/>
  <c r="V7" i="1" a="1"/>
  <c r="V7" i="1" s="1"/>
  <c r="T4" i="1" a="1"/>
  <c r="T4" i="1" s="1"/>
  <c r="T2" i="1" a="1"/>
  <c r="T2" i="1" s="1"/>
  <c r="T3" i="1" a="1"/>
  <c r="T3" i="1" s="1"/>
  <c r="Q6" i="1" l="1"/>
  <c r="Q14" i="1"/>
  <c r="Q22" i="1"/>
  <c r="Q30" i="1"/>
  <c r="Q38" i="1"/>
  <c r="Q46" i="1"/>
  <c r="Q54" i="1"/>
  <c r="Q62" i="1"/>
  <c r="Q70" i="1"/>
  <c r="Q78" i="1"/>
  <c r="Q86" i="1"/>
  <c r="T15" i="1"/>
  <c r="U15" i="1" s="1"/>
  <c r="T11" i="1"/>
  <c r="U11" i="1" s="1"/>
  <c r="P3" i="1"/>
  <c r="V3" i="1" s="1"/>
  <c r="U3" i="1" s="1"/>
  <c r="P4" i="1"/>
  <c r="V4" i="1" s="1"/>
  <c r="U4" i="1" s="1"/>
  <c r="P5" i="1"/>
  <c r="Q5" i="1" s="1"/>
  <c r="P6" i="1"/>
  <c r="P7" i="1"/>
  <c r="Q7" i="1" s="1"/>
  <c r="P8" i="1"/>
  <c r="Q8" i="1" s="1"/>
  <c r="P9" i="1"/>
  <c r="Q9" i="1" s="1"/>
  <c r="P10" i="1"/>
  <c r="T12" i="1" s="1"/>
  <c r="U12" i="1" s="1"/>
  <c r="P11" i="1"/>
  <c r="Q11" i="1" s="1"/>
  <c r="P12" i="1"/>
  <c r="T16" i="1" s="1"/>
  <c r="U16" i="1" s="1"/>
  <c r="P13" i="1"/>
  <c r="Q13" i="1" s="1"/>
  <c r="P14" i="1"/>
  <c r="P15" i="1"/>
  <c r="Q15" i="1" s="1"/>
  <c r="P16" i="1"/>
  <c r="Q16" i="1" s="1"/>
  <c r="P17" i="1"/>
  <c r="Q17" i="1" s="1"/>
  <c r="P18" i="1"/>
  <c r="Q18" i="1" s="1"/>
  <c r="P19" i="1"/>
  <c r="Q19" i="1" s="1"/>
  <c r="P20" i="1"/>
  <c r="Q20" i="1" s="1"/>
  <c r="P21" i="1"/>
  <c r="Q21" i="1" s="1"/>
  <c r="P22" i="1"/>
  <c r="P23" i="1"/>
  <c r="Q23" i="1" s="1"/>
  <c r="P24" i="1"/>
  <c r="Q24" i="1" s="1"/>
  <c r="P25" i="1"/>
  <c r="Q25" i="1" s="1"/>
  <c r="P26" i="1"/>
  <c r="Q26" i="1" s="1"/>
  <c r="P27" i="1"/>
  <c r="Q27" i="1" s="1"/>
  <c r="P28" i="1"/>
  <c r="Q28" i="1" s="1"/>
  <c r="P29" i="1"/>
  <c r="Q29" i="1" s="1"/>
  <c r="P30" i="1"/>
  <c r="P31" i="1"/>
  <c r="Q31" i="1" s="1"/>
  <c r="P32" i="1"/>
  <c r="Q32" i="1" s="1"/>
  <c r="P33" i="1"/>
  <c r="Q33" i="1" s="1"/>
  <c r="P34" i="1"/>
  <c r="Q34" i="1" s="1"/>
  <c r="P35" i="1"/>
  <c r="Q35" i="1" s="1"/>
  <c r="P36" i="1"/>
  <c r="Q36" i="1" s="1"/>
  <c r="P37" i="1"/>
  <c r="Q37" i="1" s="1"/>
  <c r="P38" i="1"/>
  <c r="P39" i="1"/>
  <c r="Q39" i="1" s="1"/>
  <c r="P40" i="1"/>
  <c r="Q40" i="1" s="1"/>
  <c r="P41" i="1"/>
  <c r="Q41" i="1" s="1"/>
  <c r="P42" i="1"/>
  <c r="Q42" i="1" s="1"/>
  <c r="P43" i="1"/>
  <c r="Q43" i="1" s="1"/>
  <c r="P44" i="1"/>
  <c r="Q44" i="1" s="1"/>
  <c r="P45" i="1"/>
  <c r="Q45" i="1" s="1"/>
  <c r="P46" i="1"/>
  <c r="P47" i="1"/>
  <c r="Q47" i="1" s="1"/>
  <c r="P48" i="1"/>
  <c r="Q48" i="1" s="1"/>
  <c r="P49" i="1"/>
  <c r="Q49" i="1" s="1"/>
  <c r="P50" i="1"/>
  <c r="Q50" i="1" s="1"/>
  <c r="P51" i="1"/>
  <c r="Q51" i="1" s="1"/>
  <c r="P52" i="1"/>
  <c r="Q52" i="1" s="1"/>
  <c r="P53" i="1"/>
  <c r="Q53" i="1" s="1"/>
  <c r="P54" i="1"/>
  <c r="P55" i="1"/>
  <c r="Q55" i="1" s="1"/>
  <c r="P56" i="1"/>
  <c r="Q56" i="1" s="1"/>
  <c r="P57" i="1"/>
  <c r="Q57" i="1" s="1"/>
  <c r="P58" i="1"/>
  <c r="Q58" i="1" s="1"/>
  <c r="P59" i="1"/>
  <c r="Q59" i="1" s="1"/>
  <c r="P60" i="1"/>
  <c r="Q60" i="1" s="1"/>
  <c r="P61" i="1"/>
  <c r="Q61" i="1" s="1"/>
  <c r="P62" i="1"/>
  <c r="P63" i="1"/>
  <c r="Q63" i="1" s="1"/>
  <c r="P64" i="1"/>
  <c r="Q64" i="1" s="1"/>
  <c r="P65" i="1"/>
  <c r="Q65" i="1" s="1"/>
  <c r="P66" i="1"/>
  <c r="Q66" i="1" s="1"/>
  <c r="P67" i="1"/>
  <c r="Q67" i="1" s="1"/>
  <c r="P68" i="1"/>
  <c r="Q68" i="1" s="1"/>
  <c r="P69" i="1"/>
  <c r="Q69" i="1" s="1"/>
  <c r="P70" i="1"/>
  <c r="P71" i="1"/>
  <c r="Q71" i="1" s="1"/>
  <c r="P72" i="1"/>
  <c r="Q72" i="1" s="1"/>
  <c r="P73" i="1"/>
  <c r="Q73" i="1" s="1"/>
  <c r="P74" i="1"/>
  <c r="Q74" i="1" s="1"/>
  <c r="P75" i="1"/>
  <c r="Q75" i="1" s="1"/>
  <c r="P76" i="1"/>
  <c r="Q76" i="1" s="1"/>
  <c r="P77" i="1"/>
  <c r="Q77" i="1" s="1"/>
  <c r="P78" i="1"/>
  <c r="P79" i="1"/>
  <c r="Q79" i="1" s="1"/>
  <c r="P80" i="1"/>
  <c r="Q80" i="1" s="1"/>
  <c r="P81" i="1"/>
  <c r="Q81" i="1" s="1"/>
  <c r="P82" i="1"/>
  <c r="Q82" i="1" s="1"/>
  <c r="P83" i="1"/>
  <c r="Q83" i="1" s="1"/>
  <c r="P84" i="1"/>
  <c r="Q84" i="1" s="1"/>
  <c r="P85" i="1"/>
  <c r="Q85" i="1" s="1"/>
  <c r="P86" i="1"/>
  <c r="P87" i="1"/>
  <c r="Q87" i="1" s="1"/>
  <c r="P88" i="1"/>
  <c r="Q88" i="1" s="1"/>
  <c r="P89" i="1"/>
  <c r="Q89" i="1" s="1"/>
  <c r="P90" i="1"/>
  <c r="Q90" i="1" s="1"/>
  <c r="P91" i="1"/>
  <c r="Q91" i="1" s="1"/>
  <c r="P92" i="1"/>
  <c r="Q92" i="1" s="1"/>
  <c r="P93" i="1"/>
  <c r="Q93" i="1" s="1"/>
  <c r="P94" i="1"/>
  <c r="Q94" i="1" s="1"/>
  <c r="P95" i="1"/>
  <c r="Q95" i="1" s="1"/>
  <c r="P96" i="1"/>
  <c r="Q96" i="1" s="1"/>
  <c r="P97" i="1"/>
  <c r="Q97" i="1" s="1"/>
  <c r="P98" i="1"/>
  <c r="Q98" i="1" s="1"/>
  <c r="P99" i="1"/>
  <c r="Q99" i="1" s="1"/>
  <c r="P100" i="1"/>
  <c r="Q100" i="1" s="1"/>
  <c r="P101" i="1"/>
  <c r="Q101" i="1" s="1"/>
  <c r="P102" i="1"/>
  <c r="Q102" i="1" s="1"/>
  <c r="P103" i="1"/>
  <c r="Q103" i="1" s="1"/>
  <c r="P104" i="1"/>
  <c r="Q104" i="1" s="1"/>
  <c r="P105" i="1"/>
  <c r="Q105" i="1" s="1"/>
  <c r="P106" i="1"/>
  <c r="Q106" i="1" s="1"/>
  <c r="P107" i="1"/>
  <c r="Q107" i="1" s="1"/>
  <c r="P108" i="1"/>
  <c r="Q108" i="1" s="1"/>
  <c r="P109" i="1"/>
  <c r="Q109" i="1" s="1"/>
  <c r="P110" i="1"/>
  <c r="Q110" i="1" s="1"/>
  <c r="P111" i="1"/>
  <c r="Q111" i="1" s="1"/>
  <c r="P112" i="1"/>
  <c r="Q112" i="1" s="1"/>
  <c r="P113" i="1"/>
  <c r="Q113" i="1" s="1"/>
  <c r="P114" i="1"/>
  <c r="Q114" i="1" s="1"/>
  <c r="P115" i="1"/>
  <c r="Q115" i="1" s="1"/>
  <c r="P116" i="1"/>
  <c r="Q116" i="1" s="1"/>
  <c r="P117" i="1"/>
  <c r="Q117" i="1" s="1"/>
  <c r="P118" i="1"/>
  <c r="Q118" i="1" s="1"/>
  <c r="P119" i="1"/>
  <c r="Q119" i="1" s="1"/>
  <c r="P120" i="1"/>
  <c r="Q120" i="1" s="1"/>
  <c r="P121" i="1"/>
  <c r="Q121" i="1" s="1"/>
  <c r="P122" i="1"/>
  <c r="Q122" i="1" s="1"/>
  <c r="P123" i="1"/>
  <c r="Q123" i="1" s="1"/>
  <c r="P124" i="1"/>
  <c r="Q124" i="1" s="1"/>
  <c r="P125" i="1"/>
  <c r="Q125" i="1" s="1"/>
  <c r="P126" i="1"/>
  <c r="Q126" i="1" s="1"/>
  <c r="P127" i="1"/>
  <c r="Q127" i="1" s="1"/>
  <c r="P128" i="1"/>
  <c r="Q128" i="1" s="1"/>
  <c r="P129" i="1"/>
  <c r="Q129" i="1" s="1"/>
  <c r="P130" i="1"/>
  <c r="Q130" i="1" s="1"/>
  <c r="P131" i="1"/>
  <c r="Q131" i="1" s="1"/>
  <c r="P132" i="1"/>
  <c r="Q132" i="1" s="1"/>
  <c r="P133" i="1"/>
  <c r="Q133" i="1" s="1"/>
  <c r="P134" i="1"/>
  <c r="Q134" i="1" s="1"/>
  <c r="P135" i="1"/>
  <c r="Q135" i="1" s="1"/>
  <c r="P136" i="1"/>
  <c r="Q136" i="1" s="1"/>
  <c r="P137" i="1"/>
  <c r="Q137" i="1" s="1"/>
  <c r="P138" i="1"/>
  <c r="Q138" i="1" s="1"/>
  <c r="P139" i="1"/>
  <c r="Q139" i="1" s="1"/>
  <c r="P140" i="1"/>
  <c r="Q140" i="1" s="1"/>
  <c r="P141" i="1"/>
  <c r="Q141" i="1" s="1"/>
  <c r="P142" i="1"/>
  <c r="Q142" i="1" s="1"/>
  <c r="P143" i="1"/>
  <c r="Q143" i="1" s="1"/>
  <c r="P144" i="1"/>
  <c r="Q144" i="1" s="1"/>
  <c r="P145" i="1"/>
  <c r="Q145" i="1" s="1"/>
  <c r="P146" i="1"/>
  <c r="Q146" i="1" s="1"/>
  <c r="P147" i="1"/>
  <c r="Q147" i="1" s="1"/>
  <c r="P148" i="1"/>
  <c r="Q148" i="1" s="1"/>
  <c r="P149" i="1"/>
  <c r="Q149" i="1" s="1"/>
  <c r="P150" i="1"/>
  <c r="Q150" i="1" s="1"/>
  <c r="P151" i="1"/>
  <c r="Q151" i="1" s="1"/>
  <c r="P152" i="1"/>
  <c r="Q152" i="1" s="1"/>
  <c r="P153" i="1"/>
  <c r="Q153" i="1" s="1"/>
  <c r="P154" i="1"/>
  <c r="Q154" i="1" s="1"/>
  <c r="P155" i="1"/>
  <c r="Q155" i="1" s="1"/>
  <c r="P156" i="1"/>
  <c r="Q156" i="1" s="1"/>
  <c r="P157" i="1"/>
  <c r="Q157" i="1" s="1"/>
  <c r="P158" i="1"/>
  <c r="Q158" i="1" s="1"/>
  <c r="P159" i="1"/>
  <c r="Q159" i="1" s="1"/>
  <c r="P160" i="1"/>
  <c r="Q160" i="1" s="1"/>
  <c r="P161" i="1"/>
  <c r="Q161" i="1" s="1"/>
  <c r="P162" i="1"/>
  <c r="Q162" i="1" s="1"/>
  <c r="P163" i="1"/>
  <c r="Q163" i="1" s="1"/>
  <c r="P2" i="1"/>
  <c r="V2" i="1" s="1"/>
  <c r="U2" i="1" s="1"/>
  <c r="T7" i="1" l="1"/>
  <c r="U7" i="1" s="1"/>
  <c r="Q12" i="1"/>
  <c r="Q4" i="1"/>
  <c r="T8" i="1"/>
  <c r="U8" i="1" s="1"/>
  <c r="Q3" i="1"/>
  <c r="T10" i="1"/>
  <c r="U10" i="1" s="1"/>
  <c r="Q10" i="1"/>
  <c r="Q2" i="1"/>
  <c r="T6" i="1"/>
  <c r="U6" i="1" s="1"/>
  <c r="T14" i="1"/>
  <c r="U14" i="1" s="1"/>
</calcChain>
</file>

<file path=xl/sharedStrings.xml><?xml version="1.0" encoding="utf-8"?>
<sst xmlns="http://schemas.openxmlformats.org/spreadsheetml/2006/main" count="528" uniqueCount="193">
  <si>
    <t>Timestamp</t>
  </si>
  <si>
    <t>Visualisierung:</t>
  </si>
  <si>
    <t>Skill:</t>
  </si>
  <si>
    <t>1. I think that I would like to use this system frequently</t>
  </si>
  <si>
    <t>2. I found the system unnecessarily complex</t>
  </si>
  <si>
    <t>3. I thought the system was easy to use</t>
  </si>
  <si>
    <t xml:space="preserve">4. I think that I would need the support of a technical person to be able to use this system	</t>
  </si>
  <si>
    <t>5. I found the various functions in this system were well integrated</t>
  </si>
  <si>
    <t>6. I thought there was too much inconsistency in this system</t>
  </si>
  <si>
    <t>7. I would imagine that most people would learn to use this system very quickly</t>
  </si>
  <si>
    <t>8. I found the system very cumbersome to use</t>
  </si>
  <si>
    <t>9. I felt very confident using the system</t>
  </si>
  <si>
    <t xml:space="preserve">10. I needed to learn a lot of things before I could get going with this system </t>
  </si>
  <si>
    <t>2018/12/06 9:21:46 AM MEZ</t>
  </si>
  <si>
    <t>Human</t>
  </si>
  <si>
    <t>SMS</t>
  </si>
  <si>
    <t>2018/12/06 9:49:17 AM MEZ</t>
  </si>
  <si>
    <t>Abstract</t>
  </si>
  <si>
    <t>2018/12/06 9:56:14 AM MEZ</t>
  </si>
  <si>
    <t>Invisible</t>
  </si>
  <si>
    <t>WEATHER</t>
  </si>
  <si>
    <t>2018/12/06 10:02:48 AM MEZ</t>
  </si>
  <si>
    <t>2018/12/06 10:14:14 AM MEZ</t>
  </si>
  <si>
    <t>2018/12/06 10:21:19 AM MEZ</t>
  </si>
  <si>
    <t>CALL</t>
  </si>
  <si>
    <t>2018/12/06 10:29:15 AM MEZ</t>
  </si>
  <si>
    <t>2018/12/06 10:36:20 AM MEZ</t>
  </si>
  <si>
    <t>2018/12/06 10:41:55 AM MEZ</t>
  </si>
  <si>
    <t>2018/12/06 2:23:07 PM MEZ</t>
  </si>
  <si>
    <t>2018/12/06 2:33:52 PM MEZ</t>
  </si>
  <si>
    <t>2018/12/06 2:42:38 PM MEZ</t>
  </si>
  <si>
    <t>2018/12/06 2:52:31 PM MEZ</t>
  </si>
  <si>
    <t>2018/12/06 2:58:22 PM MEZ</t>
  </si>
  <si>
    <t>2018/12/06 3:07:07 PM MEZ</t>
  </si>
  <si>
    <t>2018/12/06 3:24:07 PM MEZ</t>
  </si>
  <si>
    <t>2018/12/06 3:29:21 PM MEZ</t>
  </si>
  <si>
    <t>2018/12/06 3:33:51 PM MEZ</t>
  </si>
  <si>
    <t>2018/12/10 9:19:32 AM MEZ</t>
  </si>
  <si>
    <t>2018/12/10 9:27:37 AM MEZ</t>
  </si>
  <si>
    <t>2018/12/10 9:35:23 AM MEZ</t>
  </si>
  <si>
    <t>2018/12/10 2:24:24 PM MEZ</t>
  </si>
  <si>
    <t>2018/12/10 2:39:20 PM MEZ</t>
  </si>
  <si>
    <t>2018/12/10 2:42:06 PM MEZ</t>
  </si>
  <si>
    <t>2018/12/10 2:46:53 PM MEZ</t>
  </si>
  <si>
    <t>2018/12/10 2:51:08 PM MEZ</t>
  </si>
  <si>
    <t>2018/12/10 2:56:17 PM MEZ</t>
  </si>
  <si>
    <t>2018/12/10 2:59:49 PM MEZ</t>
  </si>
  <si>
    <t>2018/12/10 3:03:16 PM MEZ</t>
  </si>
  <si>
    <t>2018/12/10 3:06:57 PM MEZ</t>
  </si>
  <si>
    <t>2018/12/10 4:02:41 PM MEZ</t>
  </si>
  <si>
    <t>2018/12/10 4:08:14 PM MEZ</t>
  </si>
  <si>
    <t>2018/12/10 4:14:09 PM MEZ</t>
  </si>
  <si>
    <t>2018/12/10 4:18:43 PM MEZ</t>
  </si>
  <si>
    <t>2018/12/10 4:23:12 PM MEZ</t>
  </si>
  <si>
    <t>2018/12/10 4:32:30 PM MEZ</t>
  </si>
  <si>
    <t>2018/12/10 6:20:16 PM MEZ</t>
  </si>
  <si>
    <t>2018/12/10 6:27:18 PM MEZ</t>
  </si>
  <si>
    <t>2018/12/10 6:34:50 PM MEZ</t>
  </si>
  <si>
    <t>2018/12/10 6:42:28 PM MEZ</t>
  </si>
  <si>
    <t>2018/12/10 6:50:32 PM MEZ</t>
  </si>
  <si>
    <t>2018/12/10 6:56:00 PM MEZ</t>
  </si>
  <si>
    <t>2018/12/10 7:07:22 PM MEZ</t>
  </si>
  <si>
    <t>2018/12/10 7:14:53 PM MEZ</t>
  </si>
  <si>
    <t>2018/12/10 7:24:33 PM MEZ</t>
  </si>
  <si>
    <t>2018/12/11 2:28:52 PM MEZ</t>
  </si>
  <si>
    <t>2018/12/11 2:36:58 PM MEZ</t>
  </si>
  <si>
    <t>2018/12/11 2:42:53 PM MEZ</t>
  </si>
  <si>
    <t>2018/12/11 2:49:03 PM MEZ</t>
  </si>
  <si>
    <t>2018/12/11 3:05:36 PM MEZ</t>
  </si>
  <si>
    <t>2018/12/11 3:12:56 PM MEZ</t>
  </si>
  <si>
    <t>2018/12/11 3:22:54 PM MEZ</t>
  </si>
  <si>
    <t>2018/12/11 3:29:10 PM MEZ</t>
  </si>
  <si>
    <t>2018/12/11 3:36:57 PM MEZ</t>
  </si>
  <si>
    <t>2018/12/11 6:54:37 PM MEZ</t>
  </si>
  <si>
    <t>2018/12/11 7:00:38 PM MEZ</t>
  </si>
  <si>
    <t>2018/12/11 7:10:12 PM MEZ</t>
  </si>
  <si>
    <t>2018/12/11 7:15:13 PM MEZ</t>
  </si>
  <si>
    <t>2018/12/11 7:22:00 PM MEZ</t>
  </si>
  <si>
    <t>2018/12/11 7:29:13 PM MEZ</t>
  </si>
  <si>
    <t>2018/12/11 7:46:07 PM MEZ</t>
  </si>
  <si>
    <t>2018/12/11 7:54:29 PM MEZ</t>
  </si>
  <si>
    <t>2018/12/11 8:00:20 PM MEZ</t>
  </si>
  <si>
    <t>2018/12/12 9:44:56 AM MEZ</t>
  </si>
  <si>
    <t>2018/12/12 9:56:11 AM MEZ</t>
  </si>
  <si>
    <t>2018/12/12 10:07:34 AM MEZ</t>
  </si>
  <si>
    <t>2018/12/12 10:17:26 AM MEZ</t>
  </si>
  <si>
    <t>2018/12/12 10:27:26 AM MEZ</t>
  </si>
  <si>
    <t>2018/12/12 10:35:24 AM MEZ</t>
  </si>
  <si>
    <t>2018/12/12 10:44:46 AM MEZ</t>
  </si>
  <si>
    <t>2018/12/12 10:52:32 AM MEZ</t>
  </si>
  <si>
    <t>2018/12/12 11:02:11 AM MEZ</t>
  </si>
  <si>
    <t>2018/12/12 11:31:35 AM MEZ</t>
  </si>
  <si>
    <t>2018/12/12 11:41:01 AM MEZ</t>
  </si>
  <si>
    <t>2018/12/12 11:49:59 AM MEZ</t>
  </si>
  <si>
    <t>2018/12/12 11:57:32 AM MEZ</t>
  </si>
  <si>
    <t>2018/12/12 12:05:04 PM MEZ</t>
  </si>
  <si>
    <t>2018/12/12 12:14:01 PM MEZ</t>
  </si>
  <si>
    <t>2018/12/12 12:24:49 PM MEZ</t>
  </si>
  <si>
    <t>2018/12/12 12:39:23 PM MEZ</t>
  </si>
  <si>
    <t>2018/12/12 12:45:29 PM MEZ</t>
  </si>
  <si>
    <t>2018/12/12 2:24:21 PM MEZ</t>
  </si>
  <si>
    <t>2018/12/12 2:35:01 PM MEZ</t>
  </si>
  <si>
    <t>2018/12/12 2:43:21 PM MEZ</t>
  </si>
  <si>
    <t>2018/12/12 2:58:16 PM MEZ</t>
  </si>
  <si>
    <t>2018/12/12 3:07:46 PM MEZ</t>
  </si>
  <si>
    <t>2018/12/12 3:22:00 PM MEZ</t>
  </si>
  <si>
    <t>2018/12/12 3:36:00 PM MEZ</t>
  </si>
  <si>
    <t>2018/12/12 3:44:10 PM MEZ</t>
  </si>
  <si>
    <t>2018/12/12 3:52:13 PM MEZ</t>
  </si>
  <si>
    <t>2018/12/12 5:14:38 PM MEZ</t>
  </si>
  <si>
    <t>2018/12/12 5:23:22 PM MEZ</t>
  </si>
  <si>
    <t>2018/12/12 5:30:50 PM MEZ</t>
  </si>
  <si>
    <t>2018/12/12 5:37:03 PM MEZ</t>
  </si>
  <si>
    <t>2018/12/12 5:47:50 PM MEZ</t>
  </si>
  <si>
    <t>2018/12/12 5:54:15 PM MEZ</t>
  </si>
  <si>
    <t>2018/12/12 6:00:09 PM MEZ</t>
  </si>
  <si>
    <t>2018/12/12 6:04:49 PM MEZ</t>
  </si>
  <si>
    <t>2018/12/13 8:45:42 AM MEZ</t>
  </si>
  <si>
    <t>2018/12/13 9:09:23 AM MEZ</t>
  </si>
  <si>
    <t>2018/12/13 9:14:01 AM MEZ</t>
  </si>
  <si>
    <t>2018/12/13 9:17:59 AM MEZ</t>
  </si>
  <si>
    <t>2018/12/13 9:23:24 AM MEZ</t>
  </si>
  <si>
    <t>2018/12/13 9:29:48 AM MEZ</t>
  </si>
  <si>
    <t>2018/12/13 9:34:47 AM MEZ</t>
  </si>
  <si>
    <t>2018/12/13 9:38:55 AM MEZ</t>
  </si>
  <si>
    <t>2018/12/13 9:43:30 AM MEZ</t>
  </si>
  <si>
    <t>2018/12/13 9:47:30 AM MEZ</t>
  </si>
  <si>
    <t>2018/12/13 11:24:50 AM MEZ</t>
  </si>
  <si>
    <t>2018/12/13 11:34:20 AM MEZ</t>
  </si>
  <si>
    <t>2018/12/13 11:43:50 AM MEZ</t>
  </si>
  <si>
    <t>2018/12/13 11:50:58 AM MEZ</t>
  </si>
  <si>
    <t>2018/12/13 11:58:13 AM MEZ</t>
  </si>
  <si>
    <t>2018/12/13 12:10:04 PM MEZ</t>
  </si>
  <si>
    <t>2018/12/13 12:16:41 PM MEZ</t>
  </si>
  <si>
    <t>2018/12/13 12:26:02 PM MEZ</t>
  </si>
  <si>
    <t>2018/12/13 12:39:02 PM MEZ</t>
  </si>
  <si>
    <t>2018/12/13 2:17:04 PM MEZ</t>
  </si>
  <si>
    <t>2018/12/13 2:27:04 PM MEZ</t>
  </si>
  <si>
    <t>2018/12/13 2:34:15 PM MEZ</t>
  </si>
  <si>
    <t>2018/12/13 2:41:05 PM MEZ</t>
  </si>
  <si>
    <t>2018/12/13 2:47:50 PM MEZ</t>
  </si>
  <si>
    <t>2018/12/13 2:55:10 PM MEZ</t>
  </si>
  <si>
    <t>2018/12/13 3:01:52 PM MEZ</t>
  </si>
  <si>
    <t>2018/12/13 3:08:26 PM MEZ</t>
  </si>
  <si>
    <t>2018/12/13 3:13:02 PM MEZ</t>
  </si>
  <si>
    <t>2018/12/13 7:10:13 PM MEZ</t>
  </si>
  <si>
    <t>2018/12/13 7:24:47 PM MEZ</t>
  </si>
  <si>
    <t>2018/12/13 7:37:54 PM MEZ</t>
  </si>
  <si>
    <t>2018/12/13 7:46:17 PM MEZ</t>
  </si>
  <si>
    <t>2018/12/13 7:59:52 PM MEZ</t>
  </si>
  <si>
    <t>2018/12/13 8:06:01 PM MEZ</t>
  </si>
  <si>
    <t>2018/12/13 8:13:05 PM MEZ</t>
  </si>
  <si>
    <t>2018/12/13 8:17:41 PM MEZ</t>
  </si>
  <si>
    <t>2018/12/13 8:25:10 PM MEZ</t>
  </si>
  <si>
    <t>2018/12/14 9:16:09 AM MEZ</t>
  </si>
  <si>
    <t>2018/12/14 9:25:55 AM MEZ</t>
  </si>
  <si>
    <t>2018/12/14 9:41:14 AM MEZ</t>
  </si>
  <si>
    <t>2018/12/14 9:52:08 AM MEZ</t>
  </si>
  <si>
    <t>2018/12/14 10:03:09 AM MEZ</t>
  </si>
  <si>
    <t>2018/12/14 10:09:49 AM MEZ</t>
  </si>
  <si>
    <t>2018/12/14 10:21:25 AM MEZ</t>
  </si>
  <si>
    <t>2018/12/14 10:32:36 AM MEZ</t>
  </si>
  <si>
    <t>2018/12/14 10:41:33 AM MEZ</t>
  </si>
  <si>
    <t>2018/12/14 12:55:16 PM MEZ</t>
  </si>
  <si>
    <t>2018/12/14 1:07:27 PM MEZ</t>
  </si>
  <si>
    <t>2018/12/14 1:16:21 PM MEZ</t>
  </si>
  <si>
    <t>2018/12/14 1:30:01 PM MEZ</t>
  </si>
  <si>
    <t>2018/12/14 1:36:53 PM MEZ</t>
  </si>
  <si>
    <t>2018/12/14 1:44:11 PM MEZ</t>
  </si>
  <si>
    <t>2018/12/14 1:53:44 PM MEZ</t>
  </si>
  <si>
    <t>2018/12/14 1:57:46 PM MEZ</t>
  </si>
  <si>
    <t>2018/12/14 2:01:03 PM MEZ</t>
  </si>
  <si>
    <t>2018/12/15 8:47:29 PM MEZ</t>
  </si>
  <si>
    <t>2018/12/15 8:40:46 PM MEZ</t>
  </si>
  <si>
    <t>2018/12/15 7:45:21 PM MEZ</t>
  </si>
  <si>
    <t>2018/12/15 7:55:25 PM MEZ</t>
  </si>
  <si>
    <t>2018/12/15 8:02:53 PM MEZ</t>
  </si>
  <si>
    <t>2018/12/15 8:13:57 PM MEZ</t>
  </si>
  <si>
    <t>2018/12/15 8:18:44 PM MEZ</t>
  </si>
  <si>
    <t>2018/12/15 8:25:44 PM MEZ</t>
  </si>
  <si>
    <t>2018/12/15 8:34:59 PM MEZ</t>
  </si>
  <si>
    <t>ID</t>
  </si>
  <si>
    <t>SUS Score</t>
  </si>
  <si>
    <t>Sus interpret</t>
  </si>
  <si>
    <t xml:space="preserve"> </t>
  </si>
  <si>
    <t>&gt;=90</t>
  </si>
  <si>
    <t>&gt;=80</t>
  </si>
  <si>
    <t>&lt;=60</t>
  </si>
  <si>
    <t>Score Form: ((1,3,5,7,9 - 1) + ((2,4,6,8,10 - 5)*(-1)))*2,5</t>
  </si>
  <si>
    <t xml:space="preserve"> Standardabweichung</t>
  </si>
  <si>
    <t xml:space="preserve">Human </t>
  </si>
  <si>
    <t xml:space="preserve">Abstract </t>
  </si>
  <si>
    <t xml:space="preserve">Invisible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</si>
</sst>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6">
    <dxf>
      <fill>
        <patternFill>
          <bgColor rgb="FF4BFF00"/>
        </patternFill>
      </fill>
    </dxf>
    <dxf>
      <fill>
        <patternFill>
          <bgColor rgb="FF96FF00"/>
        </patternFill>
      </fill>
    </dxf>
    <dxf>
      <fill>
        <patternFill>
          <bgColor rgb="FFFF96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4BFF00"/>
        </patternFill>
      </fill>
    </dxf>
    <dxf>
      <fill>
        <patternFill>
          <bgColor rgb="FF96FF00"/>
        </patternFill>
      </fill>
    </dxf>
    <dxf>
      <fill>
        <patternFill>
          <bgColor rgb="FFFF96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9600"/>
      <color rgb="FFFFFF00"/>
      <color rgb="FF4BFF00"/>
      <color rgb="FF96FF00"/>
      <color rgb="FF19FF00"/>
      <color rgb="FF00FF00"/>
      <color rgb="FF0DF901"/>
      <color rgb="FF00F417"/>
      <color rgb="FF6CFF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Durchschnittliche</a:t>
            </a:r>
            <a:r>
              <a:rPr lang="de-DE" baseline="0"/>
              <a:t> SUS Scores</a:t>
            </a:r>
            <a:endParaRPr lang="de-DE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40200833321993307"/>
          <c:y val="0.15254895865713394"/>
          <c:w val="0.51754630402795521"/>
          <c:h val="0.415032079323417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'SUS BA_Study_ViSa'!$S$2</c:f>
              <c:strCache>
                <c:ptCount val="1"/>
                <c:pt idx="0">
                  <c:v>Human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'SUS BA_Study_ViSa'!$T$1:$V$1</c15:sqref>
                  </c15:fullRef>
                </c:ext>
              </c:extLst>
              <c:f>('SUS BA_Study_ViSa'!$T$1,'SUS BA_Study_ViSa'!$V$1)</c:f>
              <c:strCache>
                <c:ptCount val="2"/>
                <c:pt idx="0">
                  <c:v> Standardabweichung</c:v>
                </c:pt>
                <c:pt idx="1">
                  <c:v>SUS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'SUS BA_Study_ViSa'!$T$2:$V$2</c15:sqref>
                  </c15:fullRef>
                </c:ext>
              </c:extLst>
              <c:f>('SUS BA_Study_ViSa'!$T$2,'SUS BA_Study_ViSa'!$V$2)</c:f>
              <c:numCache>
                <c:formatCode>General</c:formatCode>
                <c:ptCount val="2"/>
                <c:pt idx="0">
                  <c:v>17.181415714467793</c:v>
                </c:pt>
                <c:pt idx="1">
                  <c:v>77.731481481481481</c:v>
                </c:pt>
              </c:numCache>
            </c:numRef>
          </c:val>
        </c:ser>
        <c:ser>
          <c:idx val="1"/>
          <c:order val="1"/>
          <c:tx>
            <c:strRef>
              <c:f>'SUS BA_Study_ViSa'!$S$3</c:f>
              <c:strCache>
                <c:ptCount val="1"/>
                <c:pt idx="0">
                  <c:v>Abstract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'SUS BA_Study_ViSa'!$T$1:$V$1</c15:sqref>
                  </c15:fullRef>
                </c:ext>
              </c:extLst>
              <c:f>('SUS BA_Study_ViSa'!$T$1,'SUS BA_Study_ViSa'!$V$1)</c:f>
              <c:strCache>
                <c:ptCount val="2"/>
                <c:pt idx="0">
                  <c:v> Standardabweichung</c:v>
                </c:pt>
                <c:pt idx="1">
                  <c:v>SUS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'SUS BA_Study_ViSa'!$T$3:$V$3</c15:sqref>
                  </c15:fullRef>
                </c:ext>
              </c:extLst>
              <c:f>('SUS BA_Study_ViSa'!$T$3,'SUS BA_Study_ViSa'!$V$3)</c:f>
              <c:numCache>
                <c:formatCode>General</c:formatCode>
                <c:ptCount val="2"/>
                <c:pt idx="0">
                  <c:v>19.594657876164888</c:v>
                </c:pt>
                <c:pt idx="1">
                  <c:v>71.944444444444443</c:v>
                </c:pt>
              </c:numCache>
            </c:numRef>
          </c:val>
        </c:ser>
        <c:ser>
          <c:idx val="2"/>
          <c:order val="2"/>
          <c:tx>
            <c:strRef>
              <c:f>'SUS BA_Study_ViSa'!$S$4</c:f>
              <c:strCache>
                <c:ptCount val="1"/>
                <c:pt idx="0">
                  <c:v>Invisible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'SUS BA_Study_ViSa'!$T$1:$V$1</c15:sqref>
                  </c15:fullRef>
                </c:ext>
              </c:extLst>
              <c:f>('SUS BA_Study_ViSa'!$T$1,'SUS BA_Study_ViSa'!$V$1)</c:f>
              <c:strCache>
                <c:ptCount val="2"/>
                <c:pt idx="0">
                  <c:v> Standardabweichung</c:v>
                </c:pt>
                <c:pt idx="1">
                  <c:v>SUS Score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'SUS BA_Study_ViSa'!$T$4:$V$4</c15:sqref>
                  </c15:fullRef>
                </c:ext>
              </c:extLst>
              <c:f>('SUS BA_Study_ViSa'!$T$4,'SUS BA_Study_ViSa'!$V$4)</c:f>
              <c:numCache>
                <c:formatCode>General</c:formatCode>
                <c:ptCount val="2"/>
                <c:pt idx="0">
                  <c:v>16.923686941627604</c:v>
                </c:pt>
                <c:pt idx="1">
                  <c:v>76.574074074074076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91119120"/>
        <c:axId val="1591127280"/>
      </c:barChart>
      <c:catAx>
        <c:axId val="15911191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1127280"/>
        <c:crosses val="autoZero"/>
        <c:auto val="1"/>
        <c:lblAlgn val="ctr"/>
        <c:lblOffset val="100"/>
        <c:noMultiLvlLbl val="0"/>
      </c:catAx>
      <c:valAx>
        <c:axId val="1591127280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9111912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3.2513670842708203E-2"/>
          <c:y val="0.15376594608134575"/>
          <c:w val="0.14695660011338513"/>
          <c:h val="0.405439398100503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19</xdr:row>
      <xdr:rowOff>0</xdr:rowOff>
    </xdr:from>
    <xdr:to>
      <xdr:col>21</xdr:col>
      <xdr:colOff>774</xdr:colOff>
      <xdr:row>32</xdr:row>
      <xdr:rowOff>155864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3136" y="3619500"/>
          <a:ext cx="3957603" cy="2632364"/>
        </a:xfrm>
        <a:prstGeom prst="rect">
          <a:avLst/>
        </a:prstGeom>
      </xdr:spPr>
    </xdr:pic>
    <xdr:clientData/>
  </xdr:twoCellAnchor>
  <xdr:twoCellAnchor>
    <xdr:from>
      <xdr:col>17</xdr:col>
      <xdr:colOff>304532</xdr:colOff>
      <xdr:row>35</xdr:row>
      <xdr:rowOff>120624</xdr:rowOff>
    </xdr:from>
    <xdr:to>
      <xdr:col>21</xdr:col>
      <xdr:colOff>1059510</xdr:colOff>
      <xdr:row>49</xdr:row>
      <xdr:rowOff>104432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elle2" displayName="Tabelle2" ref="A1:N163" totalsRowShown="0" dataDxfId="25">
  <autoFilter ref="A1:N163"/>
  <tableColumns count="14">
    <tableColumn id="1" name="Timestamp"/>
    <tableColumn id="2" name="ID" dataDxfId="24"/>
    <tableColumn id="3" name="Visualisierung:" dataDxfId="23"/>
    <tableColumn id="4" name="Skill:" dataDxfId="22"/>
    <tableColumn id="5" name="1. I think that I would like to use this system frequently" dataDxfId="21"/>
    <tableColumn id="6" name="2. I found the system unnecessarily complex" dataDxfId="20"/>
    <tableColumn id="7" name="3. I thought the system was easy to use" dataDxfId="19"/>
    <tableColumn id="8" name="4. I think that I would need the support of a technical person to be able to use this system_x0009_" dataDxfId="18"/>
    <tableColumn id="9" name="5. I found the various functions in this system were well integrated" dataDxfId="17"/>
    <tableColumn id="10" name="6. I thought there was too much inconsistency in this system" dataDxfId="16"/>
    <tableColumn id="11" name="7. I would imagine that most people would learn to use this system very quickly" dataDxfId="15"/>
    <tableColumn id="12" name="8. I found the system very cumbersome to use" dataDxfId="14"/>
    <tableColumn id="13" name="9. I felt very confident using the system" dataDxfId="13"/>
    <tableColumn id="14" name="10. I needed to learn a lot of things before I could get going with this system 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3"/>
  <sheetViews>
    <sheetView tabSelected="1" topLeftCell="O33" zoomScale="160" zoomScaleNormal="160" workbookViewId="0">
      <selection activeCell="S4" sqref="S4"/>
    </sheetView>
  </sheetViews>
  <sheetFormatPr baseColWidth="10" defaultRowHeight="15" x14ac:dyDescent="0.25"/>
  <cols>
    <col min="1" max="1" width="5.5703125" customWidth="1"/>
    <col min="2" max="2" width="3.7109375" customWidth="1"/>
    <col min="3" max="3" width="10.5703125" customWidth="1"/>
    <col min="5" max="14" width="12.7109375" customWidth="1"/>
    <col min="17" max="17" width="18.28515625" customWidth="1"/>
    <col min="19" max="19" width="30.5703125" customWidth="1"/>
    <col min="21" max="21" width="17.28515625" customWidth="1"/>
    <col min="22" max="22" width="20.5703125" customWidth="1"/>
  </cols>
  <sheetData>
    <row r="1" spans="1:22" x14ac:dyDescent="0.25">
      <c r="A1" t="s">
        <v>0</v>
      </c>
      <c r="B1" t="s">
        <v>181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184</v>
      </c>
      <c r="P1" s="1" t="s">
        <v>182</v>
      </c>
      <c r="Q1" s="1" t="s">
        <v>183</v>
      </c>
      <c r="T1" s="2" t="s">
        <v>189</v>
      </c>
      <c r="U1" s="1" t="s">
        <v>183</v>
      </c>
      <c r="V1" s="1" t="s">
        <v>182</v>
      </c>
    </row>
    <row r="2" spans="1:22" x14ac:dyDescent="0.25">
      <c r="A2" t="s">
        <v>13</v>
      </c>
      <c r="B2" s="1">
        <v>1</v>
      </c>
      <c r="C2" s="1" t="s">
        <v>14</v>
      </c>
      <c r="D2" s="1" t="s">
        <v>15</v>
      </c>
      <c r="E2" s="1">
        <v>2</v>
      </c>
      <c r="F2" s="1">
        <v>1</v>
      </c>
      <c r="G2" s="1">
        <v>5</v>
      </c>
      <c r="H2" s="1">
        <v>4</v>
      </c>
      <c r="I2" s="1">
        <v>4</v>
      </c>
      <c r="J2" s="1">
        <v>3</v>
      </c>
      <c r="K2" s="1">
        <v>5</v>
      </c>
      <c r="L2" s="1">
        <v>1</v>
      </c>
      <c r="M2" s="1">
        <v>3</v>
      </c>
      <c r="N2" s="1">
        <v>2</v>
      </c>
      <c r="P2" s="1">
        <f>SUM(((E2-1)+(G2-1)+(I2-1)+(K2-1)+(M2-1)+(((F2-5)+(H2-5)+(J2-5)+(L2-5)+(N2-5))*(-1)))*2.5)</f>
        <v>70</v>
      </c>
      <c r="Q2" s="1" t="str">
        <f t="shared" ref="Q2:Q65" si="0">IF(P2&gt;=90.1,"best imaginable",IF(P2&gt;=80.3,"excellent",IF(P2&gt;=62,"good",IF(P2&gt;50,"okay",IF(P2&gt;30,"poor","awful")))))</f>
        <v>good</v>
      </c>
      <c r="S2" t="s">
        <v>190</v>
      </c>
      <c r="T2" s="1">
        <f t="array" ref="T2">_xlfn.STDEV.P(IF(C2:C163="Human",P2:P163))</f>
        <v>17.181415714467793</v>
      </c>
      <c r="U2" s="1" t="str">
        <f>IF(V2&gt;=90.1,"best imaginable",IF(V2&gt;=80.3,"excellent",IF(V2&gt;=62,"good",IF(V2&gt;50,"okay",IF(V2&gt;30,"poor","awful")))))</f>
        <v>good</v>
      </c>
      <c r="V2" s="1">
        <f>SUMIFS(P2:P163,C2:C163,"Human")/COUNTIFS(C2:C163,"Human")</f>
        <v>77.731481481481481</v>
      </c>
    </row>
    <row r="3" spans="1:22" x14ac:dyDescent="0.25">
      <c r="A3" t="s">
        <v>16</v>
      </c>
      <c r="B3" s="1">
        <v>1</v>
      </c>
      <c r="C3" s="1" t="s">
        <v>17</v>
      </c>
      <c r="D3" s="1" t="s">
        <v>15</v>
      </c>
      <c r="E3" s="1">
        <v>4</v>
      </c>
      <c r="F3" s="1">
        <v>2</v>
      </c>
      <c r="G3" s="1">
        <v>4</v>
      </c>
      <c r="H3" s="1">
        <v>2</v>
      </c>
      <c r="I3" s="1">
        <v>4</v>
      </c>
      <c r="J3" s="1">
        <v>2</v>
      </c>
      <c r="K3" s="1">
        <v>4</v>
      </c>
      <c r="L3" s="1">
        <v>1</v>
      </c>
      <c r="M3" s="1">
        <v>4</v>
      </c>
      <c r="N3" s="1">
        <v>1</v>
      </c>
      <c r="P3" s="1">
        <f t="shared" ref="P3:P66" si="1">SUM(((E3-1)+(G3-1)+(I3-1)+(K3-1)+(M3-1)+(((F3-5)+(H3-5)+(J3-5)+(L3-5)+(N3-5))*(-1)))*2.5)</f>
        <v>80</v>
      </c>
      <c r="Q3" s="1" t="str">
        <f t="shared" si="0"/>
        <v>good</v>
      </c>
      <c r="S3" t="s">
        <v>191</v>
      </c>
      <c r="T3" s="1">
        <f t="array" ref="T3">_xlfn.STDEV.P(IF(C2:C163="Abstract",P2:P163))</f>
        <v>19.594657876164888</v>
      </c>
      <c r="U3" s="1" t="str">
        <f>IF(V3&gt;=90.1,"best imaginable",IF(V3&gt;=80.3,"excellent",IF(V3&gt;=62,"good",IF(V3&gt;50,"okay",IF(V3&gt;30,"poor","awful")))))</f>
        <v>good</v>
      </c>
      <c r="V3" s="1">
        <f>SUMIFS(P2:P163,C2:C163,"Abstract")/COUNTIFS(C2:C163,"Abstract")</f>
        <v>71.944444444444443</v>
      </c>
    </row>
    <row r="4" spans="1:22" x14ac:dyDescent="0.25">
      <c r="A4" t="s">
        <v>18</v>
      </c>
      <c r="B4" s="1">
        <v>1</v>
      </c>
      <c r="C4" s="1" t="s">
        <v>19</v>
      </c>
      <c r="D4" s="1" t="s">
        <v>20</v>
      </c>
      <c r="E4" s="1">
        <v>5</v>
      </c>
      <c r="F4" s="1">
        <v>1</v>
      </c>
      <c r="G4" s="1">
        <v>5</v>
      </c>
      <c r="H4" s="1">
        <v>1</v>
      </c>
      <c r="I4" s="1">
        <v>4</v>
      </c>
      <c r="J4" s="1">
        <v>2</v>
      </c>
      <c r="K4" s="1">
        <v>1</v>
      </c>
      <c r="L4" s="1">
        <v>1</v>
      </c>
      <c r="M4" s="1">
        <v>5</v>
      </c>
      <c r="N4" s="1">
        <v>1</v>
      </c>
      <c r="P4" s="1">
        <f t="shared" si="1"/>
        <v>85</v>
      </c>
      <c r="Q4" s="1" t="str">
        <f t="shared" si="0"/>
        <v>excellent</v>
      </c>
      <c r="S4" t="s">
        <v>192</v>
      </c>
      <c r="T4" s="1">
        <f t="array" ref="T4">_xlfn.STDEV.P(IF(C2:C163="Invisible",P2:P163))</f>
        <v>16.923686941627604</v>
      </c>
      <c r="U4" s="1" t="str">
        <f>IF(V4&gt;=90.1,"best imaginable",IF(V4&gt;=80.3,"excellent",IF(V4&gt;=62,"good",IF(V4&gt;50,"okay",IF(V4&gt;30,"poor","awful")))))</f>
        <v>good</v>
      </c>
      <c r="V4" s="1">
        <f>SUMIFS(P2:P163,C2:C163,"Invisible")/COUNTIFS(C2:C163,"Invisible")</f>
        <v>76.574074074074076</v>
      </c>
    </row>
    <row r="5" spans="1:22" x14ac:dyDescent="0.25">
      <c r="A5" t="s">
        <v>21</v>
      </c>
      <c r="B5" s="1">
        <v>1</v>
      </c>
      <c r="C5" s="1" t="s">
        <v>19</v>
      </c>
      <c r="D5" s="1" t="s">
        <v>15</v>
      </c>
      <c r="E5" s="1">
        <v>5</v>
      </c>
      <c r="F5" s="1">
        <v>1</v>
      </c>
      <c r="G5" s="1">
        <v>5</v>
      </c>
      <c r="H5" s="1">
        <v>2</v>
      </c>
      <c r="I5" s="1">
        <v>5</v>
      </c>
      <c r="J5" s="1">
        <v>1</v>
      </c>
      <c r="K5" s="1">
        <v>5</v>
      </c>
      <c r="L5" s="1">
        <v>1</v>
      </c>
      <c r="M5" s="1">
        <v>4</v>
      </c>
      <c r="N5" s="1">
        <v>1</v>
      </c>
      <c r="P5" s="1">
        <f t="shared" si="1"/>
        <v>95</v>
      </c>
      <c r="Q5" s="1" t="str">
        <f t="shared" si="0"/>
        <v>best imaginable</v>
      </c>
      <c r="U5" s="1"/>
    </row>
    <row r="6" spans="1:22" x14ac:dyDescent="0.25">
      <c r="A6" t="s">
        <v>22</v>
      </c>
      <c r="B6" s="1">
        <v>1</v>
      </c>
      <c r="C6" s="1" t="s">
        <v>17</v>
      </c>
      <c r="D6" s="1" t="s">
        <v>20</v>
      </c>
      <c r="E6" s="1">
        <v>4</v>
      </c>
      <c r="F6" s="1">
        <v>2</v>
      </c>
      <c r="G6" s="1">
        <v>4</v>
      </c>
      <c r="H6" s="1">
        <v>2</v>
      </c>
      <c r="I6" s="1">
        <v>4</v>
      </c>
      <c r="J6" s="1">
        <v>2</v>
      </c>
      <c r="K6" s="1">
        <v>2</v>
      </c>
      <c r="L6" s="1">
        <v>1</v>
      </c>
      <c r="M6" s="1">
        <v>4</v>
      </c>
      <c r="N6" s="1">
        <v>1</v>
      </c>
      <c r="P6" s="1">
        <f t="shared" si="1"/>
        <v>75</v>
      </c>
      <c r="Q6" s="1" t="str">
        <f t="shared" si="0"/>
        <v>good</v>
      </c>
      <c r="R6" t="s">
        <v>185</v>
      </c>
      <c r="S6" t="s">
        <v>14</v>
      </c>
      <c r="T6">
        <f>SUMIFS(P2:P163,C2:C163,"Human",P2:P163,R6)/COUNTIFS(C2:C163,"Human",P2:P163,R6)</f>
        <v>94.558823529411768</v>
      </c>
      <c r="U6" s="1" t="str">
        <f t="shared" ref="U2:U16" si="2">IF(T6&gt;=90.1,"best imaginable",IF(T6&gt;=80.3,"excellent",IF(T6&gt;=62,"good",IF(T6&gt;50,"okay",IF(T6&gt;30,"poor","awful")))))</f>
        <v>best imaginable</v>
      </c>
      <c r="V6" s="1">
        <f t="array" ref="V6">_xlfn.STDEV.P(IF(C2:C163="Human",IF(P2:P163&gt;=90,P2:P163)))</f>
        <v>3.5599171873265303</v>
      </c>
    </row>
    <row r="7" spans="1:22" x14ac:dyDescent="0.25">
      <c r="A7" t="s">
        <v>23</v>
      </c>
      <c r="B7" s="1">
        <v>1</v>
      </c>
      <c r="C7" s="1" t="s">
        <v>14</v>
      </c>
      <c r="D7" s="1" t="s">
        <v>24</v>
      </c>
      <c r="E7" s="1">
        <v>2</v>
      </c>
      <c r="F7" s="1">
        <v>4</v>
      </c>
      <c r="G7" s="1">
        <v>2</v>
      </c>
      <c r="H7" s="1">
        <v>2</v>
      </c>
      <c r="I7" s="1">
        <v>2</v>
      </c>
      <c r="J7" s="1">
        <v>4</v>
      </c>
      <c r="K7" s="1">
        <v>5</v>
      </c>
      <c r="L7" s="1">
        <v>1</v>
      </c>
      <c r="M7" s="1">
        <v>5</v>
      </c>
      <c r="N7" s="1">
        <v>1</v>
      </c>
      <c r="P7" s="1">
        <f t="shared" si="1"/>
        <v>60</v>
      </c>
      <c r="Q7" s="1" t="str">
        <f t="shared" si="0"/>
        <v>okay</v>
      </c>
      <c r="R7" t="s">
        <v>185</v>
      </c>
      <c r="S7" t="s">
        <v>17</v>
      </c>
      <c r="T7">
        <f>SUMIFS(P2:P163,C2:C163,"Abstract",P2:P163,R6)/COUNTIFS(C2:C163,"Abstract",P2:P163,R6)</f>
        <v>92.5</v>
      </c>
      <c r="U7" s="1" t="str">
        <f t="shared" si="2"/>
        <v>best imaginable</v>
      </c>
      <c r="V7" s="1">
        <f t="array" ref="V7">_xlfn.STDEV.P(IF(C2:C163="Abstract",IF(P2:P163&gt;=90,P2:P163)))</f>
        <v>2.0412414523193152</v>
      </c>
    </row>
    <row r="8" spans="1:22" x14ac:dyDescent="0.25">
      <c r="A8" t="s">
        <v>25</v>
      </c>
      <c r="B8" s="1">
        <v>1</v>
      </c>
      <c r="C8" s="1" t="s">
        <v>14</v>
      </c>
      <c r="D8" s="1" t="s">
        <v>20</v>
      </c>
      <c r="E8" s="1">
        <v>3</v>
      </c>
      <c r="F8" s="1">
        <v>2</v>
      </c>
      <c r="G8" s="1">
        <v>5</v>
      </c>
      <c r="H8" s="1">
        <v>1</v>
      </c>
      <c r="I8" s="1">
        <v>5</v>
      </c>
      <c r="J8" s="1">
        <v>1</v>
      </c>
      <c r="K8" s="1">
        <v>5</v>
      </c>
      <c r="L8" s="1">
        <v>1</v>
      </c>
      <c r="M8" s="1">
        <v>5</v>
      </c>
      <c r="N8" s="1">
        <v>1</v>
      </c>
      <c r="P8" s="1">
        <f t="shared" si="1"/>
        <v>92.5</v>
      </c>
      <c r="Q8" s="1" t="str">
        <f t="shared" si="0"/>
        <v>best imaginable</v>
      </c>
      <c r="R8" t="s">
        <v>185</v>
      </c>
      <c r="S8" t="s">
        <v>19</v>
      </c>
      <c r="T8">
        <f>SUMIFS(P2:P163,C2:C163,"Invisible",P2:P163,R6)/COUNTIFS(C2:C163,"Invisible",P2:P163,R6)</f>
        <v>95.416666666666671</v>
      </c>
      <c r="U8" s="1" t="str">
        <f t="shared" si="2"/>
        <v>best imaginable</v>
      </c>
      <c r="V8" s="1">
        <f t="array" ref="V8">_xlfn.STDEV.P(IF(C2:C163="Invisible",IF(P2:P163&gt;=90,P2:P163)))</f>
        <v>3.5108957388234829</v>
      </c>
    </row>
    <row r="9" spans="1:22" x14ac:dyDescent="0.25">
      <c r="A9" t="s">
        <v>26</v>
      </c>
      <c r="B9" s="1">
        <v>1</v>
      </c>
      <c r="C9" s="1" t="s">
        <v>17</v>
      </c>
      <c r="D9" s="1" t="s">
        <v>24</v>
      </c>
      <c r="E9" s="1">
        <v>4</v>
      </c>
      <c r="F9" s="1">
        <v>3</v>
      </c>
      <c r="G9" s="1">
        <v>4</v>
      </c>
      <c r="H9" s="1">
        <v>1</v>
      </c>
      <c r="I9" s="1">
        <v>3</v>
      </c>
      <c r="J9" s="1">
        <v>1</v>
      </c>
      <c r="K9" s="1">
        <v>5</v>
      </c>
      <c r="L9" s="1">
        <v>1</v>
      </c>
      <c r="M9" s="1">
        <v>4</v>
      </c>
      <c r="N9" s="1">
        <v>1</v>
      </c>
      <c r="P9" s="1">
        <f t="shared" si="1"/>
        <v>82.5</v>
      </c>
      <c r="Q9" s="1" t="str">
        <f t="shared" si="0"/>
        <v>excellent</v>
      </c>
      <c r="U9" s="1"/>
    </row>
    <row r="10" spans="1:22" x14ac:dyDescent="0.25">
      <c r="A10" t="s">
        <v>27</v>
      </c>
      <c r="B10" s="1">
        <v>1</v>
      </c>
      <c r="C10" s="1" t="s">
        <v>19</v>
      </c>
      <c r="D10" s="1" t="s">
        <v>24</v>
      </c>
      <c r="E10" s="1">
        <v>5</v>
      </c>
      <c r="F10" s="1">
        <v>1</v>
      </c>
      <c r="G10" s="1">
        <v>5</v>
      </c>
      <c r="H10" s="1">
        <v>1</v>
      </c>
      <c r="I10" s="1">
        <v>5</v>
      </c>
      <c r="J10" s="1">
        <v>1</v>
      </c>
      <c r="K10" s="1">
        <v>5</v>
      </c>
      <c r="L10" s="1">
        <v>1</v>
      </c>
      <c r="M10" s="1">
        <v>5</v>
      </c>
      <c r="N10" s="1">
        <v>1</v>
      </c>
      <c r="P10" s="1">
        <f t="shared" si="1"/>
        <v>100</v>
      </c>
      <c r="Q10" s="1" t="str">
        <f t="shared" si="0"/>
        <v>best imaginable</v>
      </c>
      <c r="R10" t="s">
        <v>186</v>
      </c>
      <c r="S10" t="s">
        <v>14</v>
      </c>
      <c r="T10">
        <f>SUMIFS(P6:P167,C6:C167,"Human",P6:P167,R10)/COUNTIFS(C6:C167,"Human",P6:P167,R10)</f>
        <v>88.59375</v>
      </c>
      <c r="U10" s="1" t="str">
        <f t="shared" si="2"/>
        <v>excellent</v>
      </c>
      <c r="V10" s="1">
        <f t="array" ref="V10">_xlfn.STDEV.P(IF(C2:C163="Human",IF(P2:P163&gt;=80,P2:P163)))</f>
        <v>7.0138674023323251</v>
      </c>
    </row>
    <row r="11" spans="1:22" x14ac:dyDescent="0.25">
      <c r="A11" t="s">
        <v>28</v>
      </c>
      <c r="B11" s="1">
        <v>2</v>
      </c>
      <c r="C11" s="1" t="s">
        <v>17</v>
      </c>
      <c r="D11" s="1" t="s">
        <v>15</v>
      </c>
      <c r="E11" s="1">
        <v>2</v>
      </c>
      <c r="F11" s="1">
        <v>2</v>
      </c>
      <c r="G11" s="1">
        <v>4</v>
      </c>
      <c r="H11" s="1">
        <v>2</v>
      </c>
      <c r="I11" s="1">
        <v>4</v>
      </c>
      <c r="J11" s="1">
        <v>2</v>
      </c>
      <c r="K11" s="1">
        <v>5</v>
      </c>
      <c r="L11" s="1">
        <v>1</v>
      </c>
      <c r="M11" s="1">
        <v>4</v>
      </c>
      <c r="N11" s="1">
        <v>1</v>
      </c>
      <c r="P11" s="1">
        <f t="shared" si="1"/>
        <v>77.5</v>
      </c>
      <c r="Q11" s="1" t="str">
        <f t="shared" si="0"/>
        <v>good</v>
      </c>
      <c r="R11" t="s">
        <v>186</v>
      </c>
      <c r="S11" t="s">
        <v>17</v>
      </c>
      <c r="T11">
        <f>SUMIFS(P6:P167,C6:C167,"Abstract",P6:P167,R10)/COUNTIFS(C6:C167,"Abstract",P6:P167,R10)</f>
        <v>85.11904761904762</v>
      </c>
      <c r="U11" s="1" t="str">
        <f t="shared" si="2"/>
        <v>excellent</v>
      </c>
      <c r="V11" s="1">
        <f t="array" ref="V11">_xlfn.STDEV.P(IF(C2:C163="Abstract",IF(P2:P163&gt;=80,P2:P163)))</f>
        <v>5.3020832487673664</v>
      </c>
    </row>
    <row r="12" spans="1:22" x14ac:dyDescent="0.25">
      <c r="A12" t="s">
        <v>29</v>
      </c>
      <c r="B12" s="1">
        <v>2</v>
      </c>
      <c r="C12" s="1" t="s">
        <v>19</v>
      </c>
      <c r="D12" s="1" t="s">
        <v>15</v>
      </c>
      <c r="E12" s="1">
        <v>2</v>
      </c>
      <c r="F12" s="1">
        <v>2</v>
      </c>
      <c r="G12" s="1">
        <v>5</v>
      </c>
      <c r="H12" s="1">
        <v>1</v>
      </c>
      <c r="I12" s="1">
        <v>3</v>
      </c>
      <c r="J12" s="1">
        <v>2</v>
      </c>
      <c r="K12" s="1">
        <v>5</v>
      </c>
      <c r="L12" s="1">
        <v>2</v>
      </c>
      <c r="M12" s="1">
        <v>2</v>
      </c>
      <c r="N12" s="1">
        <v>1</v>
      </c>
      <c r="P12" s="1">
        <f t="shared" si="1"/>
        <v>72.5</v>
      </c>
      <c r="Q12" s="1" t="str">
        <f t="shared" si="0"/>
        <v>good</v>
      </c>
      <c r="R12" t="s">
        <v>186</v>
      </c>
      <c r="S12" t="s">
        <v>19</v>
      </c>
      <c r="T12">
        <f>SUMIFS(P6:P167,C6:C167,"Invisible",P6:P167,R10)/COUNTIFS(C6:C167,"Invisible",P6:P167,R10)</f>
        <v>88.148148148148152</v>
      </c>
      <c r="U12" s="1" t="str">
        <f t="shared" si="2"/>
        <v>excellent</v>
      </c>
      <c r="V12" s="1">
        <f t="array" ref="V12">_xlfn.STDEV.P(IF(C2:C163="Invisible",IF(P2:P163&gt;=80,P2:P163)))</f>
        <v>6.6664189410969659</v>
      </c>
    </row>
    <row r="13" spans="1:22" x14ac:dyDescent="0.25">
      <c r="A13" t="s">
        <v>30</v>
      </c>
      <c r="B13" s="1">
        <v>2</v>
      </c>
      <c r="C13" s="1" t="s">
        <v>14</v>
      </c>
      <c r="D13" s="1" t="s">
        <v>15</v>
      </c>
      <c r="E13" s="1">
        <v>3</v>
      </c>
      <c r="F13" s="1">
        <v>3</v>
      </c>
      <c r="G13" s="1">
        <v>4</v>
      </c>
      <c r="H13" s="1">
        <v>1</v>
      </c>
      <c r="I13" s="1">
        <v>4</v>
      </c>
      <c r="J13" s="1">
        <v>2</v>
      </c>
      <c r="K13" s="1">
        <v>5</v>
      </c>
      <c r="L13" s="1">
        <v>2</v>
      </c>
      <c r="M13" s="1">
        <v>3</v>
      </c>
      <c r="N13" s="1">
        <v>1</v>
      </c>
      <c r="P13" s="1">
        <f t="shared" si="1"/>
        <v>75</v>
      </c>
      <c r="Q13" s="1" t="str">
        <f t="shared" si="0"/>
        <v>good</v>
      </c>
      <c r="U13" s="1"/>
    </row>
    <row r="14" spans="1:22" x14ac:dyDescent="0.25">
      <c r="A14" t="s">
        <v>31</v>
      </c>
      <c r="B14" s="1">
        <v>2</v>
      </c>
      <c r="C14" s="1" t="s">
        <v>14</v>
      </c>
      <c r="D14" s="1" t="s">
        <v>24</v>
      </c>
      <c r="E14" s="1">
        <v>3</v>
      </c>
      <c r="F14" s="1">
        <v>3</v>
      </c>
      <c r="G14" s="1">
        <v>3</v>
      </c>
      <c r="H14" s="1">
        <v>1</v>
      </c>
      <c r="I14" s="1">
        <v>2</v>
      </c>
      <c r="J14" s="1">
        <v>4</v>
      </c>
      <c r="K14" s="1">
        <v>4</v>
      </c>
      <c r="L14" s="1">
        <v>4</v>
      </c>
      <c r="M14" s="1">
        <v>4</v>
      </c>
      <c r="N14" s="1">
        <v>1</v>
      </c>
      <c r="P14" s="1">
        <f t="shared" si="1"/>
        <v>57.5</v>
      </c>
      <c r="Q14" s="1" t="str">
        <f t="shared" si="0"/>
        <v>okay</v>
      </c>
      <c r="R14" t="s">
        <v>187</v>
      </c>
      <c r="S14" t="s">
        <v>14</v>
      </c>
      <c r="T14">
        <f>SUMIFS(P10:P171,C10:C171,"Human",P10:P171,R14)/COUNTIFS(C10:C171,"Human",P10:P171,R14)</f>
        <v>44.0625</v>
      </c>
      <c r="U14" s="1" t="str">
        <f t="shared" si="2"/>
        <v>poor</v>
      </c>
      <c r="V14" s="1">
        <f t="array" ref="V14">_xlfn.STDEV.P(IF(C2:C163="Human",IF(P2:P163&lt;=60,P2:P163)))</f>
        <v>10</v>
      </c>
    </row>
    <row r="15" spans="1:22" x14ac:dyDescent="0.25">
      <c r="A15" t="s">
        <v>32</v>
      </c>
      <c r="B15" s="1">
        <v>2</v>
      </c>
      <c r="C15" s="1" t="s">
        <v>19</v>
      </c>
      <c r="D15" s="1" t="s">
        <v>20</v>
      </c>
      <c r="E15" s="1">
        <v>4</v>
      </c>
      <c r="F15" s="1">
        <v>2</v>
      </c>
      <c r="G15" s="1">
        <v>4</v>
      </c>
      <c r="H15" s="1">
        <v>1</v>
      </c>
      <c r="I15" s="1">
        <v>2</v>
      </c>
      <c r="J15" s="1">
        <v>4</v>
      </c>
      <c r="K15" s="1">
        <v>5</v>
      </c>
      <c r="L15" s="1">
        <v>3</v>
      </c>
      <c r="M15" s="1">
        <v>4</v>
      </c>
      <c r="N15" s="1">
        <v>1</v>
      </c>
      <c r="P15" s="1">
        <f t="shared" si="1"/>
        <v>70</v>
      </c>
      <c r="Q15" s="1" t="str">
        <f t="shared" si="0"/>
        <v>good</v>
      </c>
      <c r="R15" t="s">
        <v>187</v>
      </c>
      <c r="S15" t="s">
        <v>17</v>
      </c>
      <c r="T15">
        <f>SUMIFS(P10:P171,C10:C171,"Abstract",P10:P171,R14)/COUNTIFS(C10:C171,"Abstract",P10:P171,R14)</f>
        <v>34.722222222222221</v>
      </c>
      <c r="U15" s="1" t="str">
        <f t="shared" si="2"/>
        <v>poor</v>
      </c>
      <c r="V15" s="1">
        <f t="array" ref="V15">_xlfn.STDEV.P(IF(C2:C163="Abstract",IF(P2:P163&lt;=60,P2:P163)))</f>
        <v>19.94591452335138</v>
      </c>
    </row>
    <row r="16" spans="1:22" x14ac:dyDescent="0.25">
      <c r="A16" t="s">
        <v>33</v>
      </c>
      <c r="B16" s="1">
        <v>2</v>
      </c>
      <c r="C16" s="1" t="s">
        <v>17</v>
      </c>
      <c r="D16" s="1" t="s">
        <v>24</v>
      </c>
      <c r="E16" s="1">
        <v>4</v>
      </c>
      <c r="F16" s="1">
        <v>3</v>
      </c>
      <c r="G16" s="1">
        <v>5</v>
      </c>
      <c r="H16" s="1">
        <v>1</v>
      </c>
      <c r="I16" s="1">
        <v>4</v>
      </c>
      <c r="J16" s="1">
        <v>3</v>
      </c>
      <c r="K16" s="1">
        <v>5</v>
      </c>
      <c r="L16" s="1">
        <v>3</v>
      </c>
      <c r="M16" s="1">
        <v>4</v>
      </c>
      <c r="N16" s="1">
        <v>1</v>
      </c>
      <c r="P16" s="1">
        <f t="shared" si="1"/>
        <v>77.5</v>
      </c>
      <c r="Q16" s="1" t="str">
        <f t="shared" si="0"/>
        <v>good</v>
      </c>
      <c r="R16" t="s">
        <v>187</v>
      </c>
      <c r="S16" t="s">
        <v>19</v>
      </c>
      <c r="T16">
        <f>SUMIFS(P10:P171,C10:C171,"Invisible",P10:P171,R14)/COUNTIFS(C10:C171,"Invisible",P10:P171,R14)</f>
        <v>42.083333333333336</v>
      </c>
      <c r="U16" s="1" t="str">
        <f t="shared" si="2"/>
        <v>poor</v>
      </c>
      <c r="V16" s="1">
        <f t="array" ref="V16">_xlfn.STDEV.P(IF(C2:C163="Invisible",IF(P2:P163&lt;=60,P2:P163)))</f>
        <v>17.16444160337165</v>
      </c>
    </row>
    <row r="17" spans="1:19" x14ac:dyDescent="0.25">
      <c r="A17" t="s">
        <v>34</v>
      </c>
      <c r="B17" s="1">
        <v>2</v>
      </c>
      <c r="C17" s="1" t="s">
        <v>17</v>
      </c>
      <c r="D17" s="1" t="s">
        <v>20</v>
      </c>
      <c r="E17" s="1">
        <v>4</v>
      </c>
      <c r="F17" s="1">
        <v>3</v>
      </c>
      <c r="G17" s="1">
        <v>4</v>
      </c>
      <c r="H17" s="1">
        <v>1</v>
      </c>
      <c r="I17" s="1">
        <v>4</v>
      </c>
      <c r="J17" s="1">
        <v>3</v>
      </c>
      <c r="K17" s="1">
        <v>5</v>
      </c>
      <c r="L17" s="1">
        <v>3</v>
      </c>
      <c r="M17" s="1">
        <v>4</v>
      </c>
      <c r="N17" s="1">
        <v>1</v>
      </c>
      <c r="P17" s="1">
        <f t="shared" si="1"/>
        <v>75</v>
      </c>
      <c r="Q17" s="1" t="str">
        <f t="shared" si="0"/>
        <v>good</v>
      </c>
    </row>
    <row r="18" spans="1:19" x14ac:dyDescent="0.25">
      <c r="A18" t="s">
        <v>35</v>
      </c>
      <c r="B18" s="1">
        <v>2</v>
      </c>
      <c r="C18" s="1" t="s">
        <v>19</v>
      </c>
      <c r="D18" s="1" t="s">
        <v>24</v>
      </c>
      <c r="E18" s="1">
        <v>4</v>
      </c>
      <c r="F18" s="1">
        <v>2</v>
      </c>
      <c r="G18" s="1">
        <v>5</v>
      </c>
      <c r="H18" s="1">
        <v>1</v>
      </c>
      <c r="I18" s="1">
        <v>4</v>
      </c>
      <c r="J18" s="1">
        <v>3</v>
      </c>
      <c r="K18" s="1">
        <v>5</v>
      </c>
      <c r="L18" s="1">
        <v>2</v>
      </c>
      <c r="M18" s="1">
        <v>4</v>
      </c>
      <c r="N18" s="1">
        <v>1</v>
      </c>
      <c r="P18" s="1">
        <f t="shared" si="1"/>
        <v>82.5</v>
      </c>
      <c r="Q18" s="1" t="str">
        <f t="shared" si="0"/>
        <v>excellent</v>
      </c>
      <c r="S18" t="s">
        <v>188</v>
      </c>
    </row>
    <row r="19" spans="1:19" x14ac:dyDescent="0.25">
      <c r="A19" t="s">
        <v>36</v>
      </c>
      <c r="B19" s="1">
        <v>2</v>
      </c>
      <c r="C19" s="1" t="s">
        <v>14</v>
      </c>
      <c r="D19" s="1" t="s">
        <v>20</v>
      </c>
      <c r="E19" s="1">
        <v>4</v>
      </c>
      <c r="F19" s="1">
        <v>3</v>
      </c>
      <c r="G19" s="1">
        <v>4</v>
      </c>
      <c r="H19" s="1">
        <v>1</v>
      </c>
      <c r="I19" s="1">
        <v>4</v>
      </c>
      <c r="J19" s="1">
        <v>3</v>
      </c>
      <c r="K19" s="1">
        <v>5</v>
      </c>
      <c r="L19" s="1">
        <v>2</v>
      </c>
      <c r="M19" s="1">
        <v>5</v>
      </c>
      <c r="N19" s="1">
        <v>1</v>
      </c>
      <c r="P19" s="1">
        <f t="shared" si="1"/>
        <v>80</v>
      </c>
      <c r="Q19" s="1" t="str">
        <f t="shared" si="0"/>
        <v>good</v>
      </c>
    </row>
    <row r="20" spans="1:19" x14ac:dyDescent="0.25">
      <c r="A20" t="s">
        <v>37</v>
      </c>
      <c r="B20" s="1">
        <v>3</v>
      </c>
      <c r="C20" s="1" t="s">
        <v>19</v>
      </c>
      <c r="D20" s="1" t="s">
        <v>15</v>
      </c>
      <c r="E20" s="1">
        <v>2</v>
      </c>
      <c r="F20" s="1">
        <v>2</v>
      </c>
      <c r="G20" s="1">
        <v>4</v>
      </c>
      <c r="H20" s="1">
        <v>2</v>
      </c>
      <c r="I20" s="1">
        <v>3</v>
      </c>
      <c r="J20" s="1">
        <v>3</v>
      </c>
      <c r="K20" s="1">
        <v>4</v>
      </c>
      <c r="L20" s="1">
        <v>2</v>
      </c>
      <c r="M20" s="1">
        <v>4</v>
      </c>
      <c r="N20" s="1">
        <v>1</v>
      </c>
      <c r="P20" s="1">
        <f t="shared" si="1"/>
        <v>67.5</v>
      </c>
      <c r="Q20" s="1" t="str">
        <f t="shared" si="0"/>
        <v>good</v>
      </c>
    </row>
    <row r="21" spans="1:19" x14ac:dyDescent="0.25">
      <c r="A21" t="s">
        <v>38</v>
      </c>
      <c r="B21" s="1">
        <v>3</v>
      </c>
      <c r="C21" s="1" t="s">
        <v>14</v>
      </c>
      <c r="D21" s="1" t="s">
        <v>24</v>
      </c>
      <c r="E21" s="1">
        <v>4</v>
      </c>
      <c r="F21" s="1">
        <v>2</v>
      </c>
      <c r="G21" s="1">
        <v>4</v>
      </c>
      <c r="H21" s="1">
        <v>2</v>
      </c>
      <c r="I21" s="1">
        <v>4</v>
      </c>
      <c r="J21" s="1">
        <v>2</v>
      </c>
      <c r="K21" s="1">
        <v>4</v>
      </c>
      <c r="L21" s="1">
        <v>2</v>
      </c>
      <c r="M21" s="1">
        <v>4</v>
      </c>
      <c r="N21" s="1">
        <v>1</v>
      </c>
      <c r="P21" s="1">
        <f t="shared" si="1"/>
        <v>77.5</v>
      </c>
      <c r="Q21" s="1" t="str">
        <f t="shared" si="0"/>
        <v>good</v>
      </c>
    </row>
    <row r="22" spans="1:19" x14ac:dyDescent="0.25">
      <c r="A22" t="s">
        <v>39</v>
      </c>
      <c r="B22" s="1">
        <v>3</v>
      </c>
      <c r="C22" s="1" t="s">
        <v>17</v>
      </c>
      <c r="D22" s="1" t="s">
        <v>15</v>
      </c>
      <c r="E22" s="1">
        <v>1</v>
      </c>
      <c r="F22" s="1">
        <v>2</v>
      </c>
      <c r="G22" s="1">
        <v>4</v>
      </c>
      <c r="H22" s="1">
        <v>2</v>
      </c>
      <c r="I22" s="1">
        <v>4</v>
      </c>
      <c r="J22" s="1">
        <v>2</v>
      </c>
      <c r="K22" s="1">
        <v>4</v>
      </c>
      <c r="L22" s="1">
        <v>2</v>
      </c>
      <c r="M22" s="1">
        <v>4</v>
      </c>
      <c r="N22" s="1">
        <v>1</v>
      </c>
      <c r="P22" s="1">
        <f t="shared" si="1"/>
        <v>70</v>
      </c>
      <c r="Q22" s="1" t="str">
        <f t="shared" si="0"/>
        <v>good</v>
      </c>
    </row>
    <row r="23" spans="1:19" x14ac:dyDescent="0.25">
      <c r="A23" t="s">
        <v>40</v>
      </c>
      <c r="B23" s="1">
        <v>4</v>
      </c>
      <c r="C23" s="1" t="s">
        <v>14</v>
      </c>
      <c r="D23" s="1" t="s">
        <v>24</v>
      </c>
      <c r="E23" s="1">
        <v>3</v>
      </c>
      <c r="F23" s="1">
        <v>1</v>
      </c>
      <c r="G23" s="1">
        <v>1</v>
      </c>
      <c r="H23" s="1">
        <v>1</v>
      </c>
      <c r="I23" s="1">
        <v>3</v>
      </c>
      <c r="J23" s="1">
        <v>1</v>
      </c>
      <c r="K23" s="1">
        <v>1</v>
      </c>
      <c r="L23" s="1">
        <v>1</v>
      </c>
      <c r="M23" s="1">
        <v>2</v>
      </c>
      <c r="N23" s="1">
        <v>1</v>
      </c>
      <c r="P23" s="1">
        <f t="shared" si="1"/>
        <v>62.5</v>
      </c>
      <c r="Q23" s="1" t="str">
        <f t="shared" si="0"/>
        <v>good</v>
      </c>
    </row>
    <row r="24" spans="1:19" x14ac:dyDescent="0.25">
      <c r="A24" t="s">
        <v>41</v>
      </c>
      <c r="B24" s="1">
        <v>4</v>
      </c>
      <c r="C24" s="1" t="s">
        <v>17</v>
      </c>
      <c r="D24" s="1" t="s">
        <v>24</v>
      </c>
      <c r="E24" s="1">
        <v>3</v>
      </c>
      <c r="F24" s="1">
        <v>1</v>
      </c>
      <c r="G24" s="1">
        <v>5</v>
      </c>
      <c r="H24" s="1">
        <v>1</v>
      </c>
      <c r="I24" s="1">
        <v>1</v>
      </c>
      <c r="J24" s="1">
        <v>1</v>
      </c>
      <c r="K24" s="1">
        <v>4</v>
      </c>
      <c r="L24" s="1">
        <v>3</v>
      </c>
      <c r="M24" s="1">
        <v>4</v>
      </c>
      <c r="N24" s="1">
        <v>1</v>
      </c>
      <c r="P24" s="1">
        <f t="shared" si="1"/>
        <v>75</v>
      </c>
      <c r="Q24" s="1" t="str">
        <f t="shared" si="0"/>
        <v>good</v>
      </c>
    </row>
    <row r="25" spans="1:19" x14ac:dyDescent="0.25">
      <c r="A25" t="s">
        <v>42</v>
      </c>
      <c r="B25" s="1">
        <v>4</v>
      </c>
      <c r="C25" s="1" t="s">
        <v>19</v>
      </c>
      <c r="D25" s="1" t="s">
        <v>15</v>
      </c>
      <c r="E25" s="1">
        <v>3</v>
      </c>
      <c r="F25" s="1">
        <v>1</v>
      </c>
      <c r="G25" s="1">
        <v>4</v>
      </c>
      <c r="H25" s="1">
        <v>1</v>
      </c>
      <c r="I25" s="1">
        <v>5</v>
      </c>
      <c r="J25" s="1">
        <v>1</v>
      </c>
      <c r="K25" s="1">
        <v>5</v>
      </c>
      <c r="L25" s="1">
        <v>1</v>
      </c>
      <c r="M25" s="1">
        <v>5</v>
      </c>
      <c r="N25" s="1">
        <v>1</v>
      </c>
      <c r="P25" s="1">
        <f t="shared" si="1"/>
        <v>92.5</v>
      </c>
      <c r="Q25" s="1" t="str">
        <f t="shared" si="0"/>
        <v>best imaginable</v>
      </c>
    </row>
    <row r="26" spans="1:19" x14ac:dyDescent="0.25">
      <c r="A26" t="s">
        <v>43</v>
      </c>
      <c r="B26" s="1">
        <v>4</v>
      </c>
      <c r="C26" s="1" t="s">
        <v>19</v>
      </c>
      <c r="D26" s="1" t="s">
        <v>24</v>
      </c>
      <c r="E26" s="1">
        <v>3</v>
      </c>
      <c r="F26" s="1">
        <v>1</v>
      </c>
      <c r="G26" s="1">
        <v>5</v>
      </c>
      <c r="H26" s="1">
        <v>1</v>
      </c>
      <c r="I26" s="1">
        <v>5</v>
      </c>
      <c r="J26" s="1">
        <v>1</v>
      </c>
      <c r="K26" s="1">
        <v>4</v>
      </c>
      <c r="L26" s="1">
        <v>1</v>
      </c>
      <c r="M26" s="1">
        <v>5</v>
      </c>
      <c r="N26" s="1">
        <v>5</v>
      </c>
      <c r="P26" s="1">
        <f t="shared" si="1"/>
        <v>82.5</v>
      </c>
      <c r="Q26" s="1" t="str">
        <f t="shared" si="0"/>
        <v>excellent</v>
      </c>
    </row>
    <row r="27" spans="1:19" x14ac:dyDescent="0.25">
      <c r="A27" t="s">
        <v>44</v>
      </c>
      <c r="B27" s="1">
        <v>4</v>
      </c>
      <c r="C27" s="1" t="s">
        <v>17</v>
      </c>
      <c r="D27" s="1" t="s">
        <v>15</v>
      </c>
      <c r="E27" s="1">
        <v>3</v>
      </c>
      <c r="F27" s="1">
        <v>1</v>
      </c>
      <c r="G27" s="1">
        <v>5</v>
      </c>
      <c r="H27" s="1">
        <v>1</v>
      </c>
      <c r="I27" s="1">
        <v>5</v>
      </c>
      <c r="J27" s="1">
        <v>1</v>
      </c>
      <c r="K27" s="1">
        <v>4</v>
      </c>
      <c r="L27" s="1">
        <v>2</v>
      </c>
      <c r="M27" s="1">
        <v>5</v>
      </c>
      <c r="N27" s="1">
        <v>1</v>
      </c>
      <c r="P27" s="1">
        <f t="shared" si="1"/>
        <v>90</v>
      </c>
      <c r="Q27" s="1" t="str">
        <f t="shared" si="0"/>
        <v>excellent</v>
      </c>
    </row>
    <row r="28" spans="1:19" x14ac:dyDescent="0.25">
      <c r="A28" t="s">
        <v>45</v>
      </c>
      <c r="B28" s="1">
        <v>4</v>
      </c>
      <c r="C28" s="1" t="s">
        <v>14</v>
      </c>
      <c r="D28" s="1" t="s">
        <v>20</v>
      </c>
      <c r="E28" s="1">
        <v>3</v>
      </c>
      <c r="F28" s="1">
        <v>1</v>
      </c>
      <c r="G28" s="1">
        <v>5</v>
      </c>
      <c r="H28" s="1">
        <v>1</v>
      </c>
      <c r="I28" s="1">
        <v>5</v>
      </c>
      <c r="J28" s="1">
        <v>1</v>
      </c>
      <c r="K28" s="1">
        <v>5</v>
      </c>
      <c r="L28" s="1">
        <v>1</v>
      </c>
      <c r="M28" s="1">
        <v>1</v>
      </c>
      <c r="N28" s="1">
        <v>1</v>
      </c>
      <c r="P28" s="1">
        <f t="shared" si="1"/>
        <v>85</v>
      </c>
      <c r="Q28" s="1" t="str">
        <f t="shared" si="0"/>
        <v>excellent</v>
      </c>
    </row>
    <row r="29" spans="1:19" x14ac:dyDescent="0.25">
      <c r="A29" t="s">
        <v>46</v>
      </c>
      <c r="B29" s="1">
        <v>4</v>
      </c>
      <c r="C29" s="1" t="s">
        <v>14</v>
      </c>
      <c r="D29" s="1" t="s">
        <v>15</v>
      </c>
      <c r="E29" s="1">
        <v>3</v>
      </c>
      <c r="F29" s="1">
        <v>1</v>
      </c>
      <c r="G29" s="1">
        <v>5</v>
      </c>
      <c r="H29" s="1">
        <v>1</v>
      </c>
      <c r="I29" s="1">
        <v>5</v>
      </c>
      <c r="J29" s="1">
        <v>1</v>
      </c>
      <c r="K29" s="1">
        <v>4</v>
      </c>
      <c r="L29" s="1">
        <v>1</v>
      </c>
      <c r="M29" s="1">
        <v>5</v>
      </c>
      <c r="N29" s="1">
        <v>1</v>
      </c>
      <c r="P29" s="1">
        <f t="shared" si="1"/>
        <v>92.5</v>
      </c>
      <c r="Q29" s="1" t="str">
        <f t="shared" si="0"/>
        <v>best imaginable</v>
      </c>
    </row>
    <row r="30" spans="1:19" x14ac:dyDescent="0.25">
      <c r="A30" t="s">
        <v>47</v>
      </c>
      <c r="B30" s="1">
        <v>4</v>
      </c>
      <c r="C30" s="1" t="s">
        <v>17</v>
      </c>
      <c r="D30" s="1" t="s">
        <v>20</v>
      </c>
      <c r="E30" s="1">
        <v>3</v>
      </c>
      <c r="F30" s="1">
        <v>1</v>
      </c>
      <c r="G30" s="1">
        <v>5</v>
      </c>
      <c r="H30" s="1">
        <v>1</v>
      </c>
      <c r="I30" s="1">
        <v>4</v>
      </c>
      <c r="J30" s="1">
        <v>1</v>
      </c>
      <c r="K30" s="1">
        <v>4</v>
      </c>
      <c r="L30" s="1">
        <v>1</v>
      </c>
      <c r="M30" s="1">
        <v>5</v>
      </c>
      <c r="N30" s="1">
        <v>1</v>
      </c>
      <c r="P30" s="1">
        <f t="shared" si="1"/>
        <v>90</v>
      </c>
      <c r="Q30" s="1" t="str">
        <f t="shared" si="0"/>
        <v>excellent</v>
      </c>
    </row>
    <row r="31" spans="1:19" x14ac:dyDescent="0.25">
      <c r="A31" t="s">
        <v>48</v>
      </c>
      <c r="B31" s="1">
        <v>4</v>
      </c>
      <c r="C31" s="1" t="s">
        <v>19</v>
      </c>
      <c r="D31" s="1" t="s">
        <v>20</v>
      </c>
      <c r="E31" s="1">
        <v>3</v>
      </c>
      <c r="F31" s="1">
        <v>1</v>
      </c>
      <c r="G31" s="1">
        <v>5</v>
      </c>
      <c r="H31" s="1">
        <v>1</v>
      </c>
      <c r="I31" s="1">
        <v>3</v>
      </c>
      <c r="J31" s="1">
        <v>3</v>
      </c>
      <c r="K31" s="1">
        <v>4</v>
      </c>
      <c r="L31" s="1">
        <v>2</v>
      </c>
      <c r="M31" s="1">
        <v>5</v>
      </c>
      <c r="N31" s="1">
        <v>1</v>
      </c>
      <c r="P31" s="1">
        <f t="shared" si="1"/>
        <v>80</v>
      </c>
      <c r="Q31" s="1" t="str">
        <f t="shared" si="0"/>
        <v>good</v>
      </c>
    </row>
    <row r="32" spans="1:19" x14ac:dyDescent="0.25">
      <c r="A32" t="s">
        <v>49</v>
      </c>
      <c r="B32" s="1">
        <v>3</v>
      </c>
      <c r="C32" s="1" t="s">
        <v>17</v>
      </c>
      <c r="D32" s="1" t="s">
        <v>24</v>
      </c>
      <c r="E32" s="1">
        <v>2</v>
      </c>
      <c r="F32" s="1">
        <v>2</v>
      </c>
      <c r="G32" s="1">
        <v>4</v>
      </c>
      <c r="H32" s="1">
        <v>2</v>
      </c>
      <c r="I32" s="1">
        <v>4</v>
      </c>
      <c r="J32" s="1">
        <v>2</v>
      </c>
      <c r="K32" s="1">
        <v>4</v>
      </c>
      <c r="L32" s="1">
        <v>2</v>
      </c>
      <c r="M32" s="1">
        <v>3</v>
      </c>
      <c r="N32" s="1">
        <v>1</v>
      </c>
      <c r="P32" s="1">
        <f t="shared" si="1"/>
        <v>70</v>
      </c>
      <c r="Q32" s="1" t="str">
        <f t="shared" si="0"/>
        <v>good</v>
      </c>
    </row>
    <row r="33" spans="1:17" x14ac:dyDescent="0.25">
      <c r="A33" t="s">
        <v>50</v>
      </c>
      <c r="B33" s="1">
        <v>3</v>
      </c>
      <c r="C33" s="1" t="s">
        <v>14</v>
      </c>
      <c r="D33" s="1" t="s">
        <v>15</v>
      </c>
      <c r="E33" s="1">
        <v>5</v>
      </c>
      <c r="F33" s="1">
        <v>1</v>
      </c>
      <c r="G33" s="1">
        <v>5</v>
      </c>
      <c r="H33" s="1">
        <v>1</v>
      </c>
      <c r="I33" s="1">
        <v>5</v>
      </c>
      <c r="J33" s="1">
        <v>2</v>
      </c>
      <c r="K33" s="1">
        <v>5</v>
      </c>
      <c r="L33" s="1">
        <v>2</v>
      </c>
      <c r="M33" s="1">
        <v>5</v>
      </c>
      <c r="N33" s="1">
        <v>1</v>
      </c>
      <c r="P33" s="1">
        <f t="shared" si="1"/>
        <v>95</v>
      </c>
      <c r="Q33" s="1" t="str">
        <f t="shared" si="0"/>
        <v>best imaginable</v>
      </c>
    </row>
    <row r="34" spans="1:17" x14ac:dyDescent="0.25">
      <c r="A34" t="s">
        <v>51</v>
      </c>
      <c r="B34" s="1">
        <v>3</v>
      </c>
      <c r="C34" s="1" t="s">
        <v>19</v>
      </c>
      <c r="D34" s="1" t="s">
        <v>24</v>
      </c>
      <c r="E34" s="1">
        <v>2</v>
      </c>
      <c r="F34" s="1">
        <v>2</v>
      </c>
      <c r="G34" s="1">
        <v>4</v>
      </c>
      <c r="H34" s="1">
        <v>1</v>
      </c>
      <c r="I34" s="1">
        <v>3</v>
      </c>
      <c r="J34" s="1">
        <v>1</v>
      </c>
      <c r="K34" s="1">
        <v>4</v>
      </c>
      <c r="L34" s="1">
        <v>2</v>
      </c>
      <c r="M34" s="1">
        <v>4</v>
      </c>
      <c r="N34" s="1">
        <v>2</v>
      </c>
      <c r="P34" s="1">
        <f t="shared" si="1"/>
        <v>72.5</v>
      </c>
      <c r="Q34" s="1" t="str">
        <f t="shared" si="0"/>
        <v>good</v>
      </c>
    </row>
    <row r="35" spans="1:17" x14ac:dyDescent="0.25">
      <c r="A35" t="s">
        <v>52</v>
      </c>
      <c r="B35" s="1">
        <v>3</v>
      </c>
      <c r="C35" s="1" t="s">
        <v>19</v>
      </c>
      <c r="D35" s="1" t="s">
        <v>20</v>
      </c>
      <c r="E35" s="1">
        <v>2</v>
      </c>
      <c r="F35" s="1">
        <v>2</v>
      </c>
      <c r="G35" s="1">
        <v>4</v>
      </c>
      <c r="H35" s="1">
        <v>2</v>
      </c>
      <c r="I35" s="1">
        <v>3</v>
      </c>
      <c r="J35" s="1">
        <v>2</v>
      </c>
      <c r="K35" s="1">
        <v>4</v>
      </c>
      <c r="L35" s="1">
        <v>2</v>
      </c>
      <c r="M35" s="1">
        <v>4</v>
      </c>
      <c r="N35" s="1">
        <v>1</v>
      </c>
      <c r="P35" s="1">
        <f t="shared" si="1"/>
        <v>70</v>
      </c>
      <c r="Q35" s="1" t="str">
        <f t="shared" si="0"/>
        <v>good</v>
      </c>
    </row>
    <row r="36" spans="1:17" x14ac:dyDescent="0.25">
      <c r="A36" t="s">
        <v>53</v>
      </c>
      <c r="B36" s="1">
        <v>3</v>
      </c>
      <c r="C36" s="1" t="s">
        <v>14</v>
      </c>
      <c r="D36" s="1" t="s">
        <v>20</v>
      </c>
      <c r="E36" s="1">
        <v>4</v>
      </c>
      <c r="F36" s="1">
        <v>1</v>
      </c>
      <c r="G36" s="1">
        <v>5</v>
      </c>
      <c r="H36" s="1">
        <v>1</v>
      </c>
      <c r="I36" s="1">
        <v>4</v>
      </c>
      <c r="J36" s="1">
        <v>2</v>
      </c>
      <c r="K36" s="1">
        <v>5</v>
      </c>
      <c r="L36" s="1">
        <v>1</v>
      </c>
      <c r="M36" s="1">
        <v>5</v>
      </c>
      <c r="N36" s="1">
        <v>2</v>
      </c>
      <c r="P36" s="1">
        <f t="shared" si="1"/>
        <v>90</v>
      </c>
      <c r="Q36" s="1" t="str">
        <f t="shared" si="0"/>
        <v>excellent</v>
      </c>
    </row>
    <row r="37" spans="1:17" x14ac:dyDescent="0.25">
      <c r="A37" t="s">
        <v>54</v>
      </c>
      <c r="B37" s="1">
        <v>3</v>
      </c>
      <c r="C37" s="1" t="s">
        <v>17</v>
      </c>
      <c r="D37" s="1" t="s">
        <v>20</v>
      </c>
      <c r="E37" s="1">
        <v>2</v>
      </c>
      <c r="F37" s="1">
        <v>2</v>
      </c>
      <c r="G37" s="1">
        <v>4</v>
      </c>
      <c r="H37" s="1">
        <v>3</v>
      </c>
      <c r="I37" s="1">
        <v>3</v>
      </c>
      <c r="J37" s="1">
        <v>3</v>
      </c>
      <c r="K37" s="1">
        <v>4</v>
      </c>
      <c r="L37" s="1">
        <v>2</v>
      </c>
      <c r="M37" s="1">
        <v>3</v>
      </c>
      <c r="N37" s="1">
        <v>2</v>
      </c>
      <c r="P37" s="1">
        <f t="shared" si="1"/>
        <v>60</v>
      </c>
      <c r="Q37" s="1" t="str">
        <f t="shared" si="0"/>
        <v>okay</v>
      </c>
    </row>
    <row r="38" spans="1:17" x14ac:dyDescent="0.25">
      <c r="A38" t="s">
        <v>55</v>
      </c>
      <c r="B38" s="1">
        <v>5</v>
      </c>
      <c r="C38" s="1" t="s">
        <v>17</v>
      </c>
      <c r="D38" s="1" t="s">
        <v>24</v>
      </c>
      <c r="E38" s="1">
        <v>1</v>
      </c>
      <c r="F38" s="1">
        <v>4</v>
      </c>
      <c r="G38" s="1">
        <v>4</v>
      </c>
      <c r="H38" s="1">
        <v>1</v>
      </c>
      <c r="I38" s="1">
        <v>4</v>
      </c>
      <c r="J38" s="1">
        <v>2</v>
      </c>
      <c r="K38" s="1">
        <v>5</v>
      </c>
      <c r="L38" s="1">
        <v>5</v>
      </c>
      <c r="M38" s="1">
        <v>3</v>
      </c>
      <c r="N38" s="1">
        <v>1</v>
      </c>
      <c r="P38" s="1">
        <f t="shared" si="1"/>
        <v>60</v>
      </c>
      <c r="Q38" s="1" t="str">
        <f t="shared" si="0"/>
        <v>okay</v>
      </c>
    </row>
    <row r="39" spans="1:17" x14ac:dyDescent="0.25">
      <c r="A39" t="s">
        <v>56</v>
      </c>
      <c r="B39" s="1">
        <v>5</v>
      </c>
      <c r="C39" s="1" t="s">
        <v>19</v>
      </c>
      <c r="D39" s="1" t="s">
        <v>24</v>
      </c>
      <c r="E39" s="1">
        <v>2</v>
      </c>
      <c r="F39" s="1">
        <v>1</v>
      </c>
      <c r="G39" s="1">
        <v>5</v>
      </c>
      <c r="H39" s="1">
        <v>1</v>
      </c>
      <c r="I39" s="1">
        <v>4</v>
      </c>
      <c r="J39" s="1">
        <v>1</v>
      </c>
      <c r="K39" s="1">
        <v>5</v>
      </c>
      <c r="L39" s="1">
        <v>1</v>
      </c>
      <c r="M39" s="1">
        <v>5</v>
      </c>
      <c r="N39" s="1">
        <v>1</v>
      </c>
      <c r="P39" s="1">
        <f t="shared" si="1"/>
        <v>90</v>
      </c>
      <c r="Q39" s="1" t="str">
        <f t="shared" si="0"/>
        <v>excellent</v>
      </c>
    </row>
    <row r="40" spans="1:17" x14ac:dyDescent="0.25">
      <c r="A40" t="s">
        <v>57</v>
      </c>
      <c r="B40" s="1">
        <v>5</v>
      </c>
      <c r="C40" s="1" t="s">
        <v>14</v>
      </c>
      <c r="D40" s="1" t="s">
        <v>24</v>
      </c>
      <c r="E40" s="1">
        <v>3</v>
      </c>
      <c r="F40" s="1">
        <v>2</v>
      </c>
      <c r="G40" s="1">
        <v>4</v>
      </c>
      <c r="H40" s="1">
        <v>1</v>
      </c>
      <c r="I40" s="1">
        <v>4</v>
      </c>
      <c r="J40" s="1">
        <v>1</v>
      </c>
      <c r="K40" s="1">
        <v>4</v>
      </c>
      <c r="L40" s="1">
        <v>1</v>
      </c>
      <c r="M40" s="1">
        <v>5</v>
      </c>
      <c r="N40" s="1">
        <v>1</v>
      </c>
      <c r="P40" s="1">
        <f t="shared" si="1"/>
        <v>85</v>
      </c>
      <c r="Q40" s="1" t="str">
        <f t="shared" si="0"/>
        <v>excellent</v>
      </c>
    </row>
    <row r="41" spans="1:17" x14ac:dyDescent="0.25">
      <c r="A41" t="s">
        <v>58</v>
      </c>
      <c r="B41" s="1">
        <v>5</v>
      </c>
      <c r="C41" s="1" t="s">
        <v>14</v>
      </c>
      <c r="D41" s="1" t="s">
        <v>20</v>
      </c>
      <c r="E41" s="1">
        <v>3</v>
      </c>
      <c r="F41" s="1">
        <v>2</v>
      </c>
      <c r="G41" s="1">
        <v>5</v>
      </c>
      <c r="H41" s="1">
        <v>1</v>
      </c>
      <c r="I41" s="1">
        <v>4</v>
      </c>
      <c r="J41" s="1">
        <v>4</v>
      </c>
      <c r="K41" s="1">
        <v>4</v>
      </c>
      <c r="L41" s="1">
        <v>2</v>
      </c>
      <c r="M41" s="1">
        <v>4</v>
      </c>
      <c r="N41" s="1">
        <v>1</v>
      </c>
      <c r="P41" s="1">
        <f t="shared" si="1"/>
        <v>75</v>
      </c>
      <c r="Q41" s="1" t="str">
        <f t="shared" si="0"/>
        <v>good</v>
      </c>
    </row>
    <row r="42" spans="1:17" x14ac:dyDescent="0.25">
      <c r="A42" t="s">
        <v>59</v>
      </c>
      <c r="B42" s="1">
        <v>5</v>
      </c>
      <c r="C42" s="1" t="s">
        <v>19</v>
      </c>
      <c r="D42" s="1" t="s">
        <v>15</v>
      </c>
      <c r="E42" s="1">
        <v>1</v>
      </c>
      <c r="F42" s="1">
        <v>2</v>
      </c>
      <c r="G42" s="1">
        <v>2</v>
      </c>
      <c r="H42" s="1">
        <v>1</v>
      </c>
      <c r="I42" s="1">
        <v>2</v>
      </c>
      <c r="J42" s="1">
        <v>4</v>
      </c>
      <c r="K42" s="1">
        <v>1</v>
      </c>
      <c r="L42" s="1">
        <v>5</v>
      </c>
      <c r="M42" s="1">
        <v>4</v>
      </c>
      <c r="N42" s="1">
        <v>2</v>
      </c>
      <c r="P42" s="1">
        <f t="shared" si="1"/>
        <v>40</v>
      </c>
      <c r="Q42" s="1" t="str">
        <f t="shared" si="0"/>
        <v>poor</v>
      </c>
    </row>
    <row r="43" spans="1:17" x14ac:dyDescent="0.25">
      <c r="A43" t="s">
        <v>60</v>
      </c>
      <c r="B43" s="1">
        <v>5</v>
      </c>
      <c r="C43" s="1" t="s">
        <v>17</v>
      </c>
      <c r="D43" s="1" t="s">
        <v>20</v>
      </c>
      <c r="E43" s="1">
        <v>2</v>
      </c>
      <c r="F43" s="1">
        <v>3</v>
      </c>
      <c r="G43" s="1">
        <v>4</v>
      </c>
      <c r="H43" s="1">
        <v>1</v>
      </c>
      <c r="I43" s="1">
        <v>4</v>
      </c>
      <c r="J43" s="1">
        <v>4</v>
      </c>
      <c r="K43" s="1">
        <v>4</v>
      </c>
      <c r="L43" s="1">
        <v>2</v>
      </c>
      <c r="M43" s="1">
        <v>5</v>
      </c>
      <c r="N43" s="1">
        <v>1</v>
      </c>
      <c r="P43" s="1">
        <f t="shared" si="1"/>
        <v>70</v>
      </c>
      <c r="Q43" s="1" t="str">
        <f t="shared" si="0"/>
        <v>good</v>
      </c>
    </row>
    <row r="44" spans="1:17" x14ac:dyDescent="0.25">
      <c r="A44" t="s">
        <v>61</v>
      </c>
      <c r="B44" s="1">
        <v>5</v>
      </c>
      <c r="C44" s="1" t="s">
        <v>17</v>
      </c>
      <c r="D44" s="1" t="s">
        <v>15</v>
      </c>
      <c r="E44" s="1">
        <v>1</v>
      </c>
      <c r="F44" s="1">
        <v>4</v>
      </c>
      <c r="G44" s="1">
        <v>3</v>
      </c>
      <c r="H44" s="1">
        <v>1</v>
      </c>
      <c r="I44" s="1">
        <v>2</v>
      </c>
      <c r="J44" s="1">
        <v>4</v>
      </c>
      <c r="K44" s="1">
        <v>1</v>
      </c>
      <c r="L44" s="1">
        <v>5</v>
      </c>
      <c r="M44" s="1">
        <v>2</v>
      </c>
      <c r="N44" s="1">
        <v>2</v>
      </c>
      <c r="P44" s="1">
        <f t="shared" si="1"/>
        <v>32.5</v>
      </c>
      <c r="Q44" s="1" t="str">
        <f t="shared" si="0"/>
        <v>poor</v>
      </c>
    </row>
    <row r="45" spans="1:17" x14ac:dyDescent="0.25">
      <c r="A45" t="s">
        <v>62</v>
      </c>
      <c r="B45" s="1">
        <v>5</v>
      </c>
      <c r="C45" s="1" t="s">
        <v>19</v>
      </c>
      <c r="D45" s="1" t="s">
        <v>20</v>
      </c>
      <c r="E45" s="1">
        <v>3</v>
      </c>
      <c r="F45" s="1">
        <v>1</v>
      </c>
      <c r="G45" s="1">
        <v>5</v>
      </c>
      <c r="H45" s="1">
        <v>1</v>
      </c>
      <c r="I45" s="1">
        <v>2</v>
      </c>
      <c r="J45" s="1">
        <v>4</v>
      </c>
      <c r="K45" s="1">
        <v>5</v>
      </c>
      <c r="L45" s="1">
        <v>1</v>
      </c>
      <c r="M45" s="1">
        <v>5</v>
      </c>
      <c r="N45" s="1">
        <v>1</v>
      </c>
      <c r="P45" s="1">
        <f t="shared" si="1"/>
        <v>80</v>
      </c>
      <c r="Q45" s="1" t="str">
        <f t="shared" si="0"/>
        <v>good</v>
      </c>
    </row>
    <row r="46" spans="1:17" x14ac:dyDescent="0.25">
      <c r="A46" t="s">
        <v>63</v>
      </c>
      <c r="B46" s="1">
        <v>5</v>
      </c>
      <c r="C46" s="1" t="s">
        <v>14</v>
      </c>
      <c r="D46" s="1" t="s">
        <v>15</v>
      </c>
      <c r="E46" s="1">
        <v>4</v>
      </c>
      <c r="F46" s="1">
        <v>1</v>
      </c>
      <c r="G46" s="1">
        <v>5</v>
      </c>
      <c r="H46" s="1">
        <v>1</v>
      </c>
      <c r="I46" s="1">
        <v>4</v>
      </c>
      <c r="J46" s="1">
        <v>2</v>
      </c>
      <c r="K46" s="1">
        <v>4</v>
      </c>
      <c r="L46" s="1">
        <v>1</v>
      </c>
      <c r="M46" s="1">
        <v>5</v>
      </c>
      <c r="N46" s="1">
        <v>1</v>
      </c>
      <c r="P46" s="1">
        <f t="shared" si="1"/>
        <v>90</v>
      </c>
      <c r="Q46" s="1" t="str">
        <f t="shared" si="0"/>
        <v>excellent</v>
      </c>
    </row>
    <row r="47" spans="1:17" x14ac:dyDescent="0.25">
      <c r="A47" t="s">
        <v>64</v>
      </c>
      <c r="B47" s="1">
        <v>6</v>
      </c>
      <c r="C47" s="1" t="s">
        <v>19</v>
      </c>
      <c r="D47" s="1" t="s">
        <v>24</v>
      </c>
      <c r="E47" s="1">
        <v>2</v>
      </c>
      <c r="F47" s="1">
        <v>2</v>
      </c>
      <c r="G47" s="1">
        <v>4</v>
      </c>
      <c r="H47" s="1">
        <v>1</v>
      </c>
      <c r="I47" s="1">
        <v>4</v>
      </c>
      <c r="J47" s="1">
        <v>1</v>
      </c>
      <c r="K47" s="1">
        <v>5</v>
      </c>
      <c r="L47" s="1">
        <v>1</v>
      </c>
      <c r="M47" s="1">
        <v>4</v>
      </c>
      <c r="N47" s="1">
        <v>1</v>
      </c>
      <c r="P47" s="1">
        <f t="shared" si="1"/>
        <v>82.5</v>
      </c>
      <c r="Q47" s="1" t="str">
        <f t="shared" si="0"/>
        <v>excellent</v>
      </c>
    </row>
    <row r="48" spans="1:17" x14ac:dyDescent="0.25">
      <c r="A48" t="s">
        <v>65</v>
      </c>
      <c r="B48" s="1">
        <v>6</v>
      </c>
      <c r="C48" s="1" t="s">
        <v>14</v>
      </c>
      <c r="D48" s="1" t="s">
        <v>20</v>
      </c>
      <c r="E48" s="1">
        <v>4</v>
      </c>
      <c r="F48" s="1">
        <v>1</v>
      </c>
      <c r="G48" s="1">
        <v>5</v>
      </c>
      <c r="H48" s="1">
        <v>1</v>
      </c>
      <c r="I48" s="1">
        <v>4</v>
      </c>
      <c r="J48" s="1">
        <v>2</v>
      </c>
      <c r="K48" s="1">
        <v>5</v>
      </c>
      <c r="L48" s="1">
        <v>1</v>
      </c>
      <c r="M48" s="1">
        <v>5</v>
      </c>
      <c r="N48" s="1">
        <v>1</v>
      </c>
      <c r="P48" s="1">
        <f t="shared" si="1"/>
        <v>92.5</v>
      </c>
      <c r="Q48" s="1" t="str">
        <f t="shared" si="0"/>
        <v>best imaginable</v>
      </c>
    </row>
    <row r="49" spans="1:17" x14ac:dyDescent="0.25">
      <c r="A49" t="s">
        <v>66</v>
      </c>
      <c r="B49" s="1">
        <v>6</v>
      </c>
      <c r="C49" s="1" t="s">
        <v>17</v>
      </c>
      <c r="D49" s="1" t="s">
        <v>24</v>
      </c>
      <c r="E49" s="1">
        <v>4</v>
      </c>
      <c r="F49" s="1">
        <v>3</v>
      </c>
      <c r="G49" s="1">
        <v>4</v>
      </c>
      <c r="H49" s="1">
        <v>1</v>
      </c>
      <c r="I49" s="1">
        <v>4</v>
      </c>
      <c r="J49" s="1">
        <v>3</v>
      </c>
      <c r="K49" s="1">
        <v>5</v>
      </c>
      <c r="L49" s="1">
        <v>1</v>
      </c>
      <c r="M49" s="1">
        <v>4</v>
      </c>
      <c r="N49" s="1">
        <v>1</v>
      </c>
      <c r="P49" s="1">
        <f t="shared" si="1"/>
        <v>80</v>
      </c>
      <c r="Q49" s="1" t="str">
        <f t="shared" si="0"/>
        <v>good</v>
      </c>
    </row>
    <row r="50" spans="1:17" x14ac:dyDescent="0.25">
      <c r="A50" t="s">
        <v>67</v>
      </c>
      <c r="B50" s="1">
        <v>6</v>
      </c>
      <c r="C50" s="1" t="s">
        <v>17</v>
      </c>
      <c r="D50" s="1" t="s">
        <v>20</v>
      </c>
      <c r="E50" s="1">
        <v>4</v>
      </c>
      <c r="F50" s="1">
        <v>3</v>
      </c>
      <c r="G50" s="1">
        <v>4</v>
      </c>
      <c r="H50" s="1">
        <v>1</v>
      </c>
      <c r="I50" s="1">
        <v>4</v>
      </c>
      <c r="J50" s="1">
        <v>2</v>
      </c>
      <c r="K50" s="1">
        <v>5</v>
      </c>
      <c r="L50" s="1">
        <v>1</v>
      </c>
      <c r="M50" s="1">
        <v>4</v>
      </c>
      <c r="N50" s="1">
        <v>1</v>
      </c>
      <c r="P50" s="1">
        <f t="shared" si="1"/>
        <v>82.5</v>
      </c>
      <c r="Q50" s="1" t="str">
        <f t="shared" si="0"/>
        <v>excellent</v>
      </c>
    </row>
    <row r="51" spans="1:17" x14ac:dyDescent="0.25">
      <c r="A51" t="s">
        <v>68</v>
      </c>
      <c r="B51" s="1">
        <v>6</v>
      </c>
      <c r="C51" s="1" t="s">
        <v>14</v>
      </c>
      <c r="D51" s="1" t="s">
        <v>24</v>
      </c>
      <c r="E51" s="1">
        <v>4</v>
      </c>
      <c r="F51" s="1">
        <v>2</v>
      </c>
      <c r="G51" s="1">
        <v>5</v>
      </c>
      <c r="H51" s="1">
        <v>1</v>
      </c>
      <c r="I51" s="1">
        <v>5</v>
      </c>
      <c r="J51" s="1">
        <v>2</v>
      </c>
      <c r="K51" s="1">
        <v>5</v>
      </c>
      <c r="L51" s="1">
        <v>1</v>
      </c>
      <c r="M51" s="1">
        <v>4</v>
      </c>
      <c r="N51" s="1">
        <v>1</v>
      </c>
      <c r="P51" s="1">
        <f t="shared" si="1"/>
        <v>90</v>
      </c>
      <c r="Q51" s="1" t="str">
        <f t="shared" si="0"/>
        <v>excellent</v>
      </c>
    </row>
    <row r="52" spans="1:17" x14ac:dyDescent="0.25">
      <c r="A52" t="s">
        <v>69</v>
      </c>
      <c r="B52" s="1">
        <v>6</v>
      </c>
      <c r="C52" s="1" t="s">
        <v>19</v>
      </c>
      <c r="D52" s="1" t="s">
        <v>20</v>
      </c>
      <c r="E52" s="1">
        <v>3</v>
      </c>
      <c r="F52" s="1">
        <v>3</v>
      </c>
      <c r="G52" s="1">
        <v>4</v>
      </c>
      <c r="H52" s="1">
        <v>1</v>
      </c>
      <c r="I52" s="1">
        <v>4</v>
      </c>
      <c r="J52" s="1">
        <v>1</v>
      </c>
      <c r="K52" s="1">
        <v>5</v>
      </c>
      <c r="L52" s="1">
        <v>2</v>
      </c>
      <c r="M52" s="1">
        <v>5</v>
      </c>
      <c r="N52" s="1">
        <v>1</v>
      </c>
      <c r="P52" s="1">
        <f t="shared" si="1"/>
        <v>82.5</v>
      </c>
      <c r="Q52" s="1" t="str">
        <f t="shared" si="0"/>
        <v>excellent</v>
      </c>
    </row>
    <row r="53" spans="1:17" x14ac:dyDescent="0.25">
      <c r="A53" t="s">
        <v>70</v>
      </c>
      <c r="B53" s="1">
        <v>6</v>
      </c>
      <c r="C53" s="1" t="s">
        <v>19</v>
      </c>
      <c r="D53" s="1" t="s">
        <v>15</v>
      </c>
      <c r="E53" s="1">
        <v>3</v>
      </c>
      <c r="F53" s="1">
        <v>3</v>
      </c>
      <c r="G53" s="1">
        <v>4</v>
      </c>
      <c r="H53" s="1">
        <v>1</v>
      </c>
      <c r="I53" s="1">
        <v>4</v>
      </c>
      <c r="J53" s="1">
        <v>1</v>
      </c>
      <c r="K53" s="1">
        <v>5</v>
      </c>
      <c r="L53" s="1">
        <v>1</v>
      </c>
      <c r="M53" s="1">
        <v>5</v>
      </c>
      <c r="N53" s="1">
        <v>1</v>
      </c>
      <c r="P53" s="1">
        <f t="shared" si="1"/>
        <v>85</v>
      </c>
      <c r="Q53" s="1" t="str">
        <f t="shared" si="0"/>
        <v>excellent</v>
      </c>
    </row>
    <row r="54" spans="1:17" x14ac:dyDescent="0.25">
      <c r="A54" t="s">
        <v>71</v>
      </c>
      <c r="B54" s="1">
        <v>6</v>
      </c>
      <c r="C54" s="1" t="s">
        <v>14</v>
      </c>
      <c r="D54" s="1" t="s">
        <v>15</v>
      </c>
      <c r="E54" s="1">
        <v>4</v>
      </c>
      <c r="F54" s="1">
        <v>1</v>
      </c>
      <c r="G54" s="1">
        <v>4</v>
      </c>
      <c r="H54" s="1">
        <v>1</v>
      </c>
      <c r="I54" s="1">
        <v>4</v>
      </c>
      <c r="J54" s="1">
        <v>2</v>
      </c>
      <c r="K54" s="1">
        <v>5</v>
      </c>
      <c r="L54" s="1">
        <v>1</v>
      </c>
      <c r="M54" s="1">
        <v>5</v>
      </c>
      <c r="N54" s="1">
        <v>1</v>
      </c>
      <c r="P54" s="1">
        <f t="shared" si="1"/>
        <v>90</v>
      </c>
      <c r="Q54" s="1" t="str">
        <f t="shared" si="0"/>
        <v>excellent</v>
      </c>
    </row>
    <row r="55" spans="1:17" x14ac:dyDescent="0.25">
      <c r="A55" t="s">
        <v>72</v>
      </c>
      <c r="B55" s="1">
        <v>6</v>
      </c>
      <c r="C55" s="1" t="s">
        <v>17</v>
      </c>
      <c r="D55" s="1" t="s">
        <v>15</v>
      </c>
      <c r="E55" s="1">
        <v>4</v>
      </c>
      <c r="F55" s="1">
        <v>2</v>
      </c>
      <c r="G55" s="1">
        <v>4</v>
      </c>
      <c r="H55" s="1">
        <v>1</v>
      </c>
      <c r="I55" s="1">
        <v>4</v>
      </c>
      <c r="J55" s="1">
        <v>1</v>
      </c>
      <c r="K55" s="1">
        <v>5</v>
      </c>
      <c r="L55" s="1">
        <v>1</v>
      </c>
      <c r="M55" s="1">
        <v>5</v>
      </c>
      <c r="N55" s="1">
        <v>5</v>
      </c>
      <c r="P55" s="1">
        <f t="shared" si="1"/>
        <v>80</v>
      </c>
      <c r="Q55" s="1" t="str">
        <f t="shared" si="0"/>
        <v>good</v>
      </c>
    </row>
    <row r="56" spans="1:17" x14ac:dyDescent="0.25">
      <c r="A56" t="s">
        <v>73</v>
      </c>
      <c r="B56" s="1">
        <v>7</v>
      </c>
      <c r="C56" s="1" t="s">
        <v>14</v>
      </c>
      <c r="D56" s="1" t="s">
        <v>20</v>
      </c>
      <c r="E56" s="1">
        <v>2</v>
      </c>
      <c r="F56" s="1">
        <v>2</v>
      </c>
      <c r="G56" s="1">
        <v>4</v>
      </c>
      <c r="H56" s="1">
        <v>1</v>
      </c>
      <c r="I56" s="1">
        <v>4</v>
      </c>
      <c r="J56" s="1">
        <v>3</v>
      </c>
      <c r="K56" s="1">
        <v>5</v>
      </c>
      <c r="L56" s="1">
        <v>1</v>
      </c>
      <c r="M56" s="1">
        <v>4</v>
      </c>
      <c r="N56" s="1">
        <v>1</v>
      </c>
      <c r="P56" s="1">
        <f t="shared" si="1"/>
        <v>77.5</v>
      </c>
      <c r="Q56" s="1" t="str">
        <f t="shared" si="0"/>
        <v>good</v>
      </c>
    </row>
    <row r="57" spans="1:17" x14ac:dyDescent="0.25">
      <c r="A57" t="s">
        <v>74</v>
      </c>
      <c r="B57" s="1">
        <v>7</v>
      </c>
      <c r="C57" s="1" t="s">
        <v>17</v>
      </c>
      <c r="D57" s="1" t="s">
        <v>20</v>
      </c>
      <c r="E57" s="1">
        <v>2</v>
      </c>
      <c r="F57" s="1">
        <v>1</v>
      </c>
      <c r="G57" s="1">
        <v>4</v>
      </c>
      <c r="H57" s="1">
        <v>1</v>
      </c>
      <c r="I57" s="1">
        <v>4</v>
      </c>
      <c r="J57" s="1">
        <v>1</v>
      </c>
      <c r="K57" s="1">
        <v>5</v>
      </c>
      <c r="L57" s="1">
        <v>2</v>
      </c>
      <c r="M57" s="1">
        <v>5</v>
      </c>
      <c r="N57" s="1">
        <v>1</v>
      </c>
      <c r="P57" s="1">
        <f t="shared" si="1"/>
        <v>85</v>
      </c>
      <c r="Q57" s="1" t="str">
        <f t="shared" si="0"/>
        <v>excellent</v>
      </c>
    </row>
    <row r="58" spans="1:17" x14ac:dyDescent="0.25">
      <c r="A58" t="s">
        <v>75</v>
      </c>
      <c r="B58" s="1">
        <v>7</v>
      </c>
      <c r="C58" s="1" t="s">
        <v>19</v>
      </c>
      <c r="D58" s="1" t="s">
        <v>24</v>
      </c>
      <c r="E58" s="1">
        <v>2</v>
      </c>
      <c r="F58" s="1">
        <v>1</v>
      </c>
      <c r="G58" s="1">
        <v>5</v>
      </c>
      <c r="H58" s="1">
        <v>1</v>
      </c>
      <c r="I58" s="1">
        <v>4</v>
      </c>
      <c r="J58" s="1">
        <v>1</v>
      </c>
      <c r="K58" s="1">
        <v>4</v>
      </c>
      <c r="L58" s="1">
        <v>2</v>
      </c>
      <c r="M58" s="1">
        <v>5</v>
      </c>
      <c r="N58" s="1">
        <v>1</v>
      </c>
      <c r="P58" s="1">
        <f t="shared" si="1"/>
        <v>85</v>
      </c>
      <c r="Q58" s="1" t="str">
        <f t="shared" si="0"/>
        <v>excellent</v>
      </c>
    </row>
    <row r="59" spans="1:17" x14ac:dyDescent="0.25">
      <c r="A59" t="s">
        <v>76</v>
      </c>
      <c r="B59" s="1">
        <v>7</v>
      </c>
      <c r="C59" s="1" t="s">
        <v>19</v>
      </c>
      <c r="D59" s="1" t="s">
        <v>20</v>
      </c>
      <c r="E59" s="1">
        <v>2</v>
      </c>
      <c r="F59" s="1">
        <v>2</v>
      </c>
      <c r="G59" s="1">
        <v>4</v>
      </c>
      <c r="H59" s="1">
        <v>1</v>
      </c>
      <c r="I59" s="1">
        <v>5</v>
      </c>
      <c r="J59" s="1">
        <v>1</v>
      </c>
      <c r="K59" s="1">
        <v>4</v>
      </c>
      <c r="L59" s="1">
        <v>1</v>
      </c>
      <c r="M59" s="1">
        <v>5</v>
      </c>
      <c r="N59" s="1">
        <v>1</v>
      </c>
      <c r="P59" s="1">
        <f t="shared" si="1"/>
        <v>85</v>
      </c>
      <c r="Q59" s="1" t="str">
        <f t="shared" si="0"/>
        <v>excellent</v>
      </c>
    </row>
    <row r="60" spans="1:17" x14ac:dyDescent="0.25">
      <c r="A60" t="s">
        <v>77</v>
      </c>
      <c r="B60" s="1">
        <v>7</v>
      </c>
      <c r="C60" s="1" t="s">
        <v>17</v>
      </c>
      <c r="D60" s="1" t="s">
        <v>24</v>
      </c>
      <c r="E60" s="1">
        <v>1</v>
      </c>
      <c r="F60" s="1">
        <v>1</v>
      </c>
      <c r="G60" s="1">
        <v>5</v>
      </c>
      <c r="H60" s="1">
        <v>1</v>
      </c>
      <c r="I60" s="1">
        <v>5</v>
      </c>
      <c r="J60" s="1">
        <v>1</v>
      </c>
      <c r="K60" s="1">
        <v>4</v>
      </c>
      <c r="L60" s="1">
        <v>1</v>
      </c>
      <c r="M60" s="1">
        <v>5</v>
      </c>
      <c r="N60" s="1">
        <v>1</v>
      </c>
      <c r="P60" s="1">
        <f t="shared" si="1"/>
        <v>87.5</v>
      </c>
      <c r="Q60" s="1" t="str">
        <f t="shared" si="0"/>
        <v>excellent</v>
      </c>
    </row>
    <row r="61" spans="1:17" x14ac:dyDescent="0.25">
      <c r="A61" t="s">
        <v>78</v>
      </c>
      <c r="B61" s="1">
        <v>7</v>
      </c>
      <c r="C61" s="1" t="s">
        <v>14</v>
      </c>
      <c r="D61" s="1" t="s">
        <v>15</v>
      </c>
      <c r="E61" s="1">
        <v>2</v>
      </c>
      <c r="F61" s="1">
        <v>3</v>
      </c>
      <c r="G61" s="1">
        <v>4</v>
      </c>
      <c r="H61" s="1">
        <v>1</v>
      </c>
      <c r="I61" s="1">
        <v>5</v>
      </c>
      <c r="J61" s="1">
        <v>1</v>
      </c>
      <c r="K61" s="1">
        <v>4</v>
      </c>
      <c r="L61" s="1">
        <v>1</v>
      </c>
      <c r="M61" s="1">
        <v>5</v>
      </c>
      <c r="N61" s="1">
        <v>1</v>
      </c>
      <c r="P61" s="1">
        <f t="shared" si="1"/>
        <v>82.5</v>
      </c>
      <c r="Q61" s="1" t="str">
        <f t="shared" si="0"/>
        <v>excellent</v>
      </c>
    </row>
    <row r="62" spans="1:17" x14ac:dyDescent="0.25">
      <c r="A62" t="s">
        <v>79</v>
      </c>
      <c r="B62" s="1">
        <v>7</v>
      </c>
      <c r="C62" s="1" t="s">
        <v>14</v>
      </c>
      <c r="D62" s="1" t="s">
        <v>24</v>
      </c>
      <c r="E62" s="1">
        <v>1</v>
      </c>
      <c r="F62" s="1">
        <v>2</v>
      </c>
      <c r="G62" s="1">
        <v>5</v>
      </c>
      <c r="H62" s="1">
        <v>1</v>
      </c>
      <c r="I62" s="1">
        <v>4</v>
      </c>
      <c r="J62" s="1">
        <v>1</v>
      </c>
      <c r="K62" s="1">
        <v>4</v>
      </c>
      <c r="L62" s="1">
        <v>1</v>
      </c>
      <c r="M62" s="1">
        <v>4</v>
      </c>
      <c r="N62" s="1">
        <v>1</v>
      </c>
      <c r="P62" s="1">
        <f t="shared" si="1"/>
        <v>80</v>
      </c>
      <c r="Q62" s="1" t="str">
        <f t="shared" si="0"/>
        <v>good</v>
      </c>
    </row>
    <row r="63" spans="1:17" x14ac:dyDescent="0.25">
      <c r="A63" t="s">
        <v>80</v>
      </c>
      <c r="B63" s="1">
        <v>7</v>
      </c>
      <c r="C63" s="1" t="s">
        <v>17</v>
      </c>
      <c r="D63" s="1" t="s">
        <v>15</v>
      </c>
      <c r="E63" s="1">
        <v>1</v>
      </c>
      <c r="F63" s="1">
        <v>3</v>
      </c>
      <c r="G63" s="1">
        <v>5</v>
      </c>
      <c r="H63" s="1">
        <v>1</v>
      </c>
      <c r="I63" s="1">
        <v>4</v>
      </c>
      <c r="J63" s="1">
        <v>1</v>
      </c>
      <c r="K63" s="1">
        <v>4</v>
      </c>
      <c r="L63" s="1">
        <v>1</v>
      </c>
      <c r="M63" s="1">
        <v>5</v>
      </c>
      <c r="N63" s="1">
        <v>1</v>
      </c>
      <c r="P63" s="1">
        <f t="shared" si="1"/>
        <v>80</v>
      </c>
      <c r="Q63" s="1" t="str">
        <f t="shared" si="0"/>
        <v>good</v>
      </c>
    </row>
    <row r="64" spans="1:17" x14ac:dyDescent="0.25">
      <c r="A64" t="s">
        <v>81</v>
      </c>
      <c r="B64" s="1">
        <v>7</v>
      </c>
      <c r="C64" s="1" t="s">
        <v>19</v>
      </c>
      <c r="D64" s="1" t="s">
        <v>15</v>
      </c>
      <c r="E64" s="1">
        <v>1</v>
      </c>
      <c r="F64" s="1">
        <v>2</v>
      </c>
      <c r="G64" s="1">
        <v>5</v>
      </c>
      <c r="H64" s="1">
        <v>1</v>
      </c>
      <c r="I64" s="1">
        <v>4</v>
      </c>
      <c r="J64" s="1">
        <v>1</v>
      </c>
      <c r="K64" s="1">
        <v>4</v>
      </c>
      <c r="L64" s="1">
        <v>1</v>
      </c>
      <c r="M64" s="1">
        <v>5</v>
      </c>
      <c r="N64" s="1">
        <v>1</v>
      </c>
      <c r="P64" s="1">
        <f t="shared" si="1"/>
        <v>82.5</v>
      </c>
      <c r="Q64" s="1" t="str">
        <f t="shared" si="0"/>
        <v>excellent</v>
      </c>
    </row>
    <row r="65" spans="1:17" x14ac:dyDescent="0.25">
      <c r="A65" t="s">
        <v>82</v>
      </c>
      <c r="B65" s="1">
        <v>8</v>
      </c>
      <c r="C65" s="1" t="s">
        <v>17</v>
      </c>
      <c r="D65" s="1" t="s">
        <v>20</v>
      </c>
      <c r="E65" s="1">
        <v>2</v>
      </c>
      <c r="F65" s="1">
        <v>2</v>
      </c>
      <c r="G65" s="1">
        <v>5</v>
      </c>
      <c r="H65" s="1">
        <v>1</v>
      </c>
      <c r="I65" s="1">
        <v>4</v>
      </c>
      <c r="J65" s="1">
        <v>2</v>
      </c>
      <c r="K65" s="1">
        <v>5</v>
      </c>
      <c r="L65" s="1">
        <v>2</v>
      </c>
      <c r="M65" s="1">
        <v>3</v>
      </c>
      <c r="N65" s="1">
        <v>1</v>
      </c>
      <c r="P65" s="1">
        <f t="shared" si="1"/>
        <v>77.5</v>
      </c>
      <c r="Q65" s="1" t="str">
        <f t="shared" si="0"/>
        <v>good</v>
      </c>
    </row>
    <row r="66" spans="1:17" x14ac:dyDescent="0.25">
      <c r="A66" t="s">
        <v>83</v>
      </c>
      <c r="B66" s="1">
        <v>8</v>
      </c>
      <c r="C66" s="1" t="s">
        <v>19</v>
      </c>
      <c r="D66" s="1" t="s">
        <v>20</v>
      </c>
      <c r="E66" s="1">
        <v>1</v>
      </c>
      <c r="F66" s="1">
        <v>2</v>
      </c>
      <c r="G66" s="1">
        <v>4</v>
      </c>
      <c r="H66" s="1">
        <v>2</v>
      </c>
      <c r="I66" s="1">
        <v>4</v>
      </c>
      <c r="J66" s="1">
        <v>3</v>
      </c>
      <c r="K66" s="1">
        <v>5</v>
      </c>
      <c r="L66" s="1">
        <v>4</v>
      </c>
      <c r="M66" s="1">
        <v>2</v>
      </c>
      <c r="N66" s="1">
        <v>2</v>
      </c>
      <c r="P66" s="1">
        <f t="shared" si="1"/>
        <v>57.5</v>
      </c>
      <c r="Q66" s="1" t="str">
        <f t="shared" ref="Q66:Q91" si="3">IF(P66&gt;=90.1,"best imaginable",IF(P66&gt;=80.3,"excellent",IF(P66&gt;=62,"good",IF(P66&gt;50,"okay",IF(P66&gt;30,"poor","awful")))))</f>
        <v>okay</v>
      </c>
    </row>
    <row r="67" spans="1:17" x14ac:dyDescent="0.25">
      <c r="A67" t="s">
        <v>84</v>
      </c>
      <c r="B67" s="1">
        <v>8</v>
      </c>
      <c r="C67" s="1" t="s">
        <v>14</v>
      </c>
      <c r="D67" s="1" t="s">
        <v>20</v>
      </c>
      <c r="E67" s="1">
        <v>3</v>
      </c>
      <c r="F67" s="1">
        <v>2</v>
      </c>
      <c r="G67" s="1">
        <v>4</v>
      </c>
      <c r="H67" s="1">
        <v>1</v>
      </c>
      <c r="I67" s="1">
        <v>4</v>
      </c>
      <c r="J67" s="1">
        <v>2</v>
      </c>
      <c r="K67" s="1">
        <v>5</v>
      </c>
      <c r="L67" s="1">
        <v>2</v>
      </c>
      <c r="M67" s="1">
        <v>4</v>
      </c>
      <c r="N67" s="1">
        <v>1</v>
      </c>
      <c r="P67" s="1">
        <f t="shared" ref="P67:P130" si="4">SUM(((E67-1)+(G67-1)+(I67-1)+(K67-1)+(M67-1)+(((F67-5)+(H67-5)+(J67-5)+(L67-5)+(N67-5))*(-1)))*2.5)</f>
        <v>80</v>
      </c>
      <c r="Q67" s="1" t="str">
        <f t="shared" si="3"/>
        <v>good</v>
      </c>
    </row>
    <row r="68" spans="1:17" x14ac:dyDescent="0.25">
      <c r="A68" t="s">
        <v>85</v>
      </c>
      <c r="B68" s="1">
        <v>8</v>
      </c>
      <c r="C68" s="1" t="s">
        <v>14</v>
      </c>
      <c r="D68" s="1" t="s">
        <v>15</v>
      </c>
      <c r="E68" s="1">
        <v>4</v>
      </c>
      <c r="F68" s="1">
        <v>1</v>
      </c>
      <c r="G68" s="1">
        <v>5</v>
      </c>
      <c r="H68" s="1">
        <v>1</v>
      </c>
      <c r="I68" s="1">
        <v>1</v>
      </c>
      <c r="J68" s="1">
        <v>2</v>
      </c>
      <c r="K68" s="1">
        <v>5</v>
      </c>
      <c r="L68" s="1">
        <v>2</v>
      </c>
      <c r="M68" s="1">
        <v>4</v>
      </c>
      <c r="N68" s="1">
        <v>1</v>
      </c>
      <c r="P68" s="1">
        <f t="shared" si="4"/>
        <v>80</v>
      </c>
      <c r="Q68" s="1" t="str">
        <f t="shared" si="3"/>
        <v>good</v>
      </c>
    </row>
    <row r="69" spans="1:17" x14ac:dyDescent="0.25">
      <c r="A69" t="s">
        <v>86</v>
      </c>
      <c r="B69" s="1">
        <v>8</v>
      </c>
      <c r="C69" s="1" t="s">
        <v>19</v>
      </c>
      <c r="D69" s="1" t="s">
        <v>24</v>
      </c>
      <c r="E69" s="1">
        <v>5</v>
      </c>
      <c r="F69" s="1">
        <v>1</v>
      </c>
      <c r="G69" s="1">
        <v>5</v>
      </c>
      <c r="H69" s="1">
        <v>1</v>
      </c>
      <c r="I69" s="1">
        <v>4</v>
      </c>
      <c r="J69" s="1">
        <v>1</v>
      </c>
      <c r="K69" s="1">
        <v>5</v>
      </c>
      <c r="L69" s="1">
        <v>2</v>
      </c>
      <c r="M69" s="1">
        <v>5</v>
      </c>
      <c r="N69" s="1">
        <v>1</v>
      </c>
      <c r="P69" s="1">
        <f t="shared" si="4"/>
        <v>95</v>
      </c>
      <c r="Q69" s="1" t="str">
        <f t="shared" si="3"/>
        <v>best imaginable</v>
      </c>
    </row>
    <row r="70" spans="1:17" x14ac:dyDescent="0.25">
      <c r="A70" t="s">
        <v>87</v>
      </c>
      <c r="B70" s="1">
        <v>8</v>
      </c>
      <c r="C70" s="1" t="s">
        <v>17</v>
      </c>
      <c r="D70" s="1" t="s">
        <v>15</v>
      </c>
      <c r="E70" s="1">
        <v>3</v>
      </c>
      <c r="F70" s="1">
        <v>2</v>
      </c>
      <c r="G70" s="1">
        <v>5</v>
      </c>
      <c r="H70" s="1">
        <v>1</v>
      </c>
      <c r="I70" s="1">
        <v>4</v>
      </c>
      <c r="J70" s="1">
        <v>3</v>
      </c>
      <c r="K70" s="1">
        <v>5</v>
      </c>
      <c r="L70" s="1">
        <v>2</v>
      </c>
      <c r="M70" s="1">
        <v>3</v>
      </c>
      <c r="N70" s="1">
        <v>1</v>
      </c>
      <c r="P70" s="1">
        <f t="shared" si="4"/>
        <v>77.5</v>
      </c>
      <c r="Q70" s="1" t="str">
        <f t="shared" si="3"/>
        <v>good</v>
      </c>
    </row>
    <row r="71" spans="1:17" x14ac:dyDescent="0.25">
      <c r="A71" t="s">
        <v>88</v>
      </c>
      <c r="B71" s="1">
        <v>8</v>
      </c>
      <c r="C71" s="1" t="s">
        <v>17</v>
      </c>
      <c r="D71" s="1" t="s">
        <v>24</v>
      </c>
      <c r="E71" s="1">
        <v>3</v>
      </c>
      <c r="F71" s="1">
        <v>2</v>
      </c>
      <c r="G71" s="1">
        <v>5</v>
      </c>
      <c r="H71" s="1">
        <v>1</v>
      </c>
      <c r="I71" s="1">
        <v>4</v>
      </c>
      <c r="J71" s="1">
        <v>2</v>
      </c>
      <c r="K71" s="1">
        <v>5</v>
      </c>
      <c r="L71" s="1">
        <v>2</v>
      </c>
      <c r="M71" s="1">
        <v>3</v>
      </c>
      <c r="N71" s="1">
        <v>1</v>
      </c>
      <c r="P71" s="1">
        <f t="shared" si="4"/>
        <v>80</v>
      </c>
      <c r="Q71" s="1" t="str">
        <f t="shared" si="3"/>
        <v>good</v>
      </c>
    </row>
    <row r="72" spans="1:17" x14ac:dyDescent="0.25">
      <c r="A72" t="s">
        <v>89</v>
      </c>
      <c r="B72" s="1">
        <v>8</v>
      </c>
      <c r="C72" s="1" t="s">
        <v>19</v>
      </c>
      <c r="D72" s="1" t="s">
        <v>15</v>
      </c>
      <c r="E72" s="1">
        <v>4</v>
      </c>
      <c r="F72" s="1">
        <v>1</v>
      </c>
      <c r="G72" s="1">
        <v>5</v>
      </c>
      <c r="H72" s="1">
        <v>1</v>
      </c>
      <c r="I72" s="1">
        <v>4</v>
      </c>
      <c r="J72" s="1">
        <v>2</v>
      </c>
      <c r="K72" s="1">
        <v>5</v>
      </c>
      <c r="L72" s="1">
        <v>1</v>
      </c>
      <c r="M72" s="1">
        <v>4</v>
      </c>
      <c r="N72" s="1">
        <v>1</v>
      </c>
      <c r="P72" s="1">
        <f t="shared" si="4"/>
        <v>90</v>
      </c>
      <c r="Q72" s="1" t="str">
        <f t="shared" si="3"/>
        <v>excellent</v>
      </c>
    </row>
    <row r="73" spans="1:17" x14ac:dyDescent="0.25">
      <c r="A73" t="s">
        <v>90</v>
      </c>
      <c r="B73" s="1">
        <v>8</v>
      </c>
      <c r="C73" s="1" t="s">
        <v>14</v>
      </c>
      <c r="D73" s="1" t="s">
        <v>24</v>
      </c>
      <c r="E73" s="1">
        <v>3</v>
      </c>
      <c r="F73" s="1">
        <v>2</v>
      </c>
      <c r="G73" s="1">
        <v>5</v>
      </c>
      <c r="H73" s="1">
        <v>1</v>
      </c>
      <c r="I73" s="1">
        <v>4</v>
      </c>
      <c r="J73" s="1">
        <v>1</v>
      </c>
      <c r="K73" s="1">
        <v>5</v>
      </c>
      <c r="L73" s="1">
        <v>2</v>
      </c>
      <c r="M73" s="1">
        <v>4</v>
      </c>
      <c r="N73" s="1">
        <v>1</v>
      </c>
      <c r="P73" s="1">
        <f t="shared" si="4"/>
        <v>85</v>
      </c>
      <c r="Q73" s="1" t="str">
        <f t="shared" si="3"/>
        <v>excellent</v>
      </c>
    </row>
    <row r="74" spans="1:17" x14ac:dyDescent="0.25">
      <c r="A74" t="s">
        <v>91</v>
      </c>
      <c r="B74" s="1">
        <v>9</v>
      </c>
      <c r="C74" s="1" t="s">
        <v>19</v>
      </c>
      <c r="D74" s="1" t="s">
        <v>20</v>
      </c>
      <c r="E74" s="1">
        <v>2</v>
      </c>
      <c r="F74" s="1">
        <v>1</v>
      </c>
      <c r="G74" s="1">
        <v>5</v>
      </c>
      <c r="H74" s="1">
        <v>1</v>
      </c>
      <c r="I74" s="1">
        <v>5</v>
      </c>
      <c r="J74" s="1">
        <v>1</v>
      </c>
      <c r="K74" s="1">
        <v>5</v>
      </c>
      <c r="L74" s="1">
        <v>1</v>
      </c>
      <c r="M74" s="1">
        <v>4</v>
      </c>
      <c r="N74" s="1">
        <v>2</v>
      </c>
      <c r="P74" s="1">
        <f t="shared" si="4"/>
        <v>87.5</v>
      </c>
      <c r="Q74" s="1" t="str">
        <f t="shared" si="3"/>
        <v>excellent</v>
      </c>
    </row>
    <row r="75" spans="1:17" x14ac:dyDescent="0.25">
      <c r="A75" t="s">
        <v>92</v>
      </c>
      <c r="B75" s="1">
        <v>9</v>
      </c>
      <c r="C75" s="1" t="s">
        <v>14</v>
      </c>
      <c r="D75" s="1" t="s">
        <v>15</v>
      </c>
      <c r="E75" s="1">
        <v>3</v>
      </c>
      <c r="F75" s="1">
        <v>2</v>
      </c>
      <c r="G75" s="1">
        <v>5</v>
      </c>
      <c r="H75" s="1">
        <v>1</v>
      </c>
      <c r="I75" s="1">
        <v>5</v>
      </c>
      <c r="J75" s="1">
        <v>2</v>
      </c>
      <c r="K75" s="1">
        <v>5</v>
      </c>
      <c r="L75" s="1">
        <v>3</v>
      </c>
      <c r="M75" s="1">
        <v>4</v>
      </c>
      <c r="N75" s="1">
        <v>1</v>
      </c>
      <c r="P75" s="1">
        <f t="shared" si="4"/>
        <v>82.5</v>
      </c>
      <c r="Q75" s="1" t="str">
        <f t="shared" si="3"/>
        <v>excellent</v>
      </c>
    </row>
    <row r="76" spans="1:17" x14ac:dyDescent="0.25">
      <c r="A76" t="s">
        <v>93</v>
      </c>
      <c r="B76" s="1">
        <v>9</v>
      </c>
      <c r="C76" s="1" t="s">
        <v>17</v>
      </c>
      <c r="D76" s="1" t="s">
        <v>20</v>
      </c>
      <c r="E76" s="1">
        <v>2</v>
      </c>
      <c r="F76" s="1">
        <v>3</v>
      </c>
      <c r="G76" s="1">
        <v>5</v>
      </c>
      <c r="H76" s="1">
        <v>1</v>
      </c>
      <c r="I76" s="1">
        <v>5</v>
      </c>
      <c r="J76" s="1">
        <v>1</v>
      </c>
      <c r="K76" s="1">
        <v>5</v>
      </c>
      <c r="L76" s="1">
        <v>3</v>
      </c>
      <c r="M76" s="1">
        <v>4</v>
      </c>
      <c r="N76" s="1">
        <v>1</v>
      </c>
      <c r="P76" s="1">
        <f t="shared" si="4"/>
        <v>80</v>
      </c>
      <c r="Q76" s="1" t="str">
        <f t="shared" si="3"/>
        <v>good</v>
      </c>
    </row>
    <row r="77" spans="1:17" x14ac:dyDescent="0.25">
      <c r="A77" t="s">
        <v>94</v>
      </c>
      <c r="B77" s="1">
        <v>9</v>
      </c>
      <c r="C77" s="1" t="s">
        <v>17</v>
      </c>
      <c r="D77" s="1" t="s">
        <v>15</v>
      </c>
      <c r="E77" s="1">
        <v>2</v>
      </c>
      <c r="F77" s="1">
        <v>3</v>
      </c>
      <c r="G77" s="1">
        <v>5</v>
      </c>
      <c r="H77" s="1">
        <v>1</v>
      </c>
      <c r="I77" s="1">
        <v>4</v>
      </c>
      <c r="J77" s="1">
        <v>2</v>
      </c>
      <c r="K77" s="1">
        <v>5</v>
      </c>
      <c r="L77" s="1">
        <v>3</v>
      </c>
      <c r="M77" s="1">
        <v>4</v>
      </c>
      <c r="N77" s="1">
        <v>1</v>
      </c>
      <c r="P77" s="1">
        <f t="shared" si="4"/>
        <v>75</v>
      </c>
      <c r="Q77" s="1" t="str">
        <f t="shared" si="3"/>
        <v>good</v>
      </c>
    </row>
    <row r="78" spans="1:17" x14ac:dyDescent="0.25">
      <c r="A78" t="s">
        <v>95</v>
      </c>
      <c r="B78" s="1">
        <v>9</v>
      </c>
      <c r="C78" s="1" t="s">
        <v>14</v>
      </c>
      <c r="D78" s="1" t="s">
        <v>20</v>
      </c>
      <c r="E78" s="1">
        <v>3</v>
      </c>
      <c r="F78" s="1">
        <v>1</v>
      </c>
      <c r="G78" s="1">
        <v>5</v>
      </c>
      <c r="H78" s="1">
        <v>1</v>
      </c>
      <c r="I78" s="1">
        <v>4</v>
      </c>
      <c r="J78" s="1">
        <v>3</v>
      </c>
      <c r="K78" s="1">
        <v>5</v>
      </c>
      <c r="L78" s="1">
        <v>3</v>
      </c>
      <c r="M78" s="1">
        <v>5</v>
      </c>
      <c r="N78" s="1">
        <v>1</v>
      </c>
      <c r="P78" s="1">
        <f t="shared" si="4"/>
        <v>82.5</v>
      </c>
      <c r="Q78" s="1" t="str">
        <f t="shared" si="3"/>
        <v>excellent</v>
      </c>
    </row>
    <row r="79" spans="1:17" x14ac:dyDescent="0.25">
      <c r="A79" t="s">
        <v>96</v>
      </c>
      <c r="B79" s="1">
        <v>9</v>
      </c>
      <c r="C79" s="1" t="s">
        <v>19</v>
      </c>
      <c r="D79" s="1" t="s">
        <v>15</v>
      </c>
      <c r="E79" s="1">
        <v>4</v>
      </c>
      <c r="F79" s="1">
        <v>3</v>
      </c>
      <c r="G79" s="1">
        <v>5</v>
      </c>
      <c r="H79" s="1">
        <v>1</v>
      </c>
      <c r="I79" s="1">
        <v>3</v>
      </c>
      <c r="J79" s="1">
        <v>3</v>
      </c>
      <c r="K79" s="1">
        <v>5</v>
      </c>
      <c r="L79" s="1">
        <v>3</v>
      </c>
      <c r="M79" s="1">
        <v>5</v>
      </c>
      <c r="N79" s="1">
        <v>1</v>
      </c>
      <c r="P79" s="1">
        <f t="shared" si="4"/>
        <v>77.5</v>
      </c>
      <c r="Q79" s="1" t="str">
        <f t="shared" si="3"/>
        <v>good</v>
      </c>
    </row>
    <row r="80" spans="1:17" x14ac:dyDescent="0.25">
      <c r="A80" t="s">
        <v>97</v>
      </c>
      <c r="B80" s="1">
        <v>9</v>
      </c>
      <c r="C80" s="1" t="s">
        <v>19</v>
      </c>
      <c r="D80" s="1" t="s">
        <v>24</v>
      </c>
      <c r="E80" s="1">
        <v>2</v>
      </c>
      <c r="F80" s="1">
        <v>1</v>
      </c>
      <c r="G80" s="1">
        <v>3</v>
      </c>
      <c r="H80" s="1">
        <v>3</v>
      </c>
      <c r="I80" s="1">
        <v>2</v>
      </c>
      <c r="J80" s="1">
        <v>4</v>
      </c>
      <c r="K80" s="1">
        <v>3</v>
      </c>
      <c r="L80" s="1">
        <v>2</v>
      </c>
      <c r="M80" s="1">
        <v>2</v>
      </c>
      <c r="N80" s="1">
        <v>4</v>
      </c>
      <c r="P80" s="1">
        <f t="shared" si="4"/>
        <v>45</v>
      </c>
      <c r="Q80" s="1" t="str">
        <f t="shared" si="3"/>
        <v>poor</v>
      </c>
    </row>
    <row r="81" spans="1:17" x14ac:dyDescent="0.25">
      <c r="A81" t="s">
        <v>98</v>
      </c>
      <c r="B81" s="1">
        <v>9</v>
      </c>
      <c r="C81" s="1" t="s">
        <v>14</v>
      </c>
      <c r="D81" s="1" t="s">
        <v>24</v>
      </c>
      <c r="E81" s="1">
        <v>3</v>
      </c>
      <c r="F81" s="1">
        <v>3</v>
      </c>
      <c r="G81" s="1">
        <v>5</v>
      </c>
      <c r="H81" s="1">
        <v>1</v>
      </c>
      <c r="I81" s="1">
        <v>3</v>
      </c>
      <c r="J81" s="1">
        <v>4</v>
      </c>
      <c r="K81" s="1">
        <v>5</v>
      </c>
      <c r="L81" s="1">
        <v>2</v>
      </c>
      <c r="M81" s="1">
        <v>4</v>
      </c>
      <c r="N81" s="1">
        <v>1</v>
      </c>
      <c r="P81" s="1">
        <f t="shared" si="4"/>
        <v>72.5</v>
      </c>
      <c r="Q81" s="1" t="str">
        <f t="shared" si="3"/>
        <v>good</v>
      </c>
    </row>
    <row r="82" spans="1:17" x14ac:dyDescent="0.25">
      <c r="A82" t="s">
        <v>99</v>
      </c>
      <c r="B82" s="1">
        <v>9</v>
      </c>
      <c r="C82" s="1" t="s">
        <v>17</v>
      </c>
      <c r="D82" s="1" t="s">
        <v>24</v>
      </c>
      <c r="E82" s="1">
        <v>4</v>
      </c>
      <c r="F82" s="1">
        <v>2</v>
      </c>
      <c r="G82" s="1">
        <v>5</v>
      </c>
      <c r="H82" s="1">
        <v>1</v>
      </c>
      <c r="I82" s="1">
        <v>3</v>
      </c>
      <c r="J82" s="1">
        <v>3</v>
      </c>
      <c r="K82" s="1">
        <v>5</v>
      </c>
      <c r="L82" s="1">
        <v>2</v>
      </c>
      <c r="M82" s="1">
        <v>3</v>
      </c>
      <c r="N82" s="1">
        <v>1</v>
      </c>
      <c r="P82" s="1">
        <f t="shared" si="4"/>
        <v>77.5</v>
      </c>
      <c r="Q82" s="1" t="str">
        <f t="shared" si="3"/>
        <v>good</v>
      </c>
    </row>
    <row r="83" spans="1:17" x14ac:dyDescent="0.25">
      <c r="A83" t="s">
        <v>100</v>
      </c>
      <c r="B83" s="1">
        <v>10</v>
      </c>
      <c r="C83" s="1" t="s">
        <v>19</v>
      </c>
      <c r="D83" s="1" t="s">
        <v>24</v>
      </c>
      <c r="E83" s="1">
        <v>4</v>
      </c>
      <c r="F83" s="1">
        <v>2</v>
      </c>
      <c r="G83" s="1">
        <v>4</v>
      </c>
      <c r="H83" s="1">
        <v>2</v>
      </c>
      <c r="I83" s="1">
        <v>3</v>
      </c>
      <c r="J83" s="1">
        <v>2</v>
      </c>
      <c r="K83" s="1">
        <v>3</v>
      </c>
      <c r="L83" s="1">
        <v>2</v>
      </c>
      <c r="M83" s="1">
        <v>3</v>
      </c>
      <c r="N83" s="1">
        <v>2</v>
      </c>
      <c r="P83" s="1">
        <f t="shared" si="4"/>
        <v>67.5</v>
      </c>
      <c r="Q83" s="1" t="str">
        <f t="shared" si="3"/>
        <v>good</v>
      </c>
    </row>
    <row r="84" spans="1:17" x14ac:dyDescent="0.25">
      <c r="A84" t="s">
        <v>101</v>
      </c>
      <c r="B84" s="1">
        <v>10</v>
      </c>
      <c r="C84" s="1" t="s">
        <v>17</v>
      </c>
      <c r="D84" s="1" t="s">
        <v>24</v>
      </c>
      <c r="E84" s="1">
        <v>4</v>
      </c>
      <c r="F84" s="1">
        <v>2</v>
      </c>
      <c r="G84" s="1">
        <v>4</v>
      </c>
      <c r="H84" s="1">
        <v>2</v>
      </c>
      <c r="I84" s="1">
        <v>3</v>
      </c>
      <c r="J84" s="1">
        <v>2</v>
      </c>
      <c r="K84" s="1">
        <v>4</v>
      </c>
      <c r="L84" s="1">
        <v>2</v>
      </c>
      <c r="M84" s="1">
        <v>4</v>
      </c>
      <c r="N84" s="1">
        <v>1</v>
      </c>
      <c r="P84" s="1">
        <f t="shared" si="4"/>
        <v>75</v>
      </c>
      <c r="Q84" s="1" t="str">
        <f t="shared" si="3"/>
        <v>good</v>
      </c>
    </row>
    <row r="85" spans="1:17" x14ac:dyDescent="0.25">
      <c r="A85" t="s">
        <v>102</v>
      </c>
      <c r="B85" s="1">
        <v>10</v>
      </c>
      <c r="C85" s="1" t="s">
        <v>14</v>
      </c>
      <c r="D85" s="1" t="s">
        <v>20</v>
      </c>
      <c r="E85" s="1">
        <v>2</v>
      </c>
      <c r="F85" s="1">
        <v>3</v>
      </c>
      <c r="G85" s="1">
        <v>3</v>
      </c>
      <c r="H85" s="1">
        <v>2</v>
      </c>
      <c r="I85" s="1">
        <v>3</v>
      </c>
      <c r="J85" s="1">
        <v>3</v>
      </c>
      <c r="K85" s="1">
        <v>3</v>
      </c>
      <c r="L85" s="1">
        <v>4</v>
      </c>
      <c r="M85" s="1">
        <v>2</v>
      </c>
      <c r="N85" s="1">
        <v>2</v>
      </c>
      <c r="P85" s="1">
        <f t="shared" si="4"/>
        <v>47.5</v>
      </c>
      <c r="Q85" s="1" t="str">
        <f t="shared" si="3"/>
        <v>poor</v>
      </c>
    </row>
    <row r="86" spans="1:17" x14ac:dyDescent="0.25">
      <c r="A86" t="s">
        <v>103</v>
      </c>
      <c r="B86" s="1">
        <v>10</v>
      </c>
      <c r="C86" s="1" t="s">
        <v>14</v>
      </c>
      <c r="D86" s="1" t="s">
        <v>24</v>
      </c>
      <c r="E86" s="1">
        <v>2</v>
      </c>
      <c r="F86" s="1">
        <v>3</v>
      </c>
      <c r="G86" s="1">
        <v>2</v>
      </c>
      <c r="H86" s="1">
        <v>2</v>
      </c>
      <c r="I86" s="1">
        <v>3</v>
      </c>
      <c r="J86" s="1">
        <v>4</v>
      </c>
      <c r="K86" s="1">
        <v>3</v>
      </c>
      <c r="L86" s="1">
        <v>3</v>
      </c>
      <c r="M86" s="1">
        <v>3</v>
      </c>
      <c r="N86" s="1">
        <v>2</v>
      </c>
      <c r="P86" s="1">
        <f t="shared" si="4"/>
        <v>47.5</v>
      </c>
      <c r="Q86" s="1" t="str">
        <f t="shared" si="3"/>
        <v>poor</v>
      </c>
    </row>
    <row r="87" spans="1:17" x14ac:dyDescent="0.25">
      <c r="A87" t="s">
        <v>104</v>
      </c>
      <c r="B87" s="1">
        <v>10</v>
      </c>
      <c r="C87" s="1" t="s">
        <v>17</v>
      </c>
      <c r="D87" s="1" t="s">
        <v>20</v>
      </c>
      <c r="E87" s="1">
        <v>4</v>
      </c>
      <c r="F87" s="1">
        <v>2</v>
      </c>
      <c r="G87" s="1">
        <v>4</v>
      </c>
      <c r="H87" s="1">
        <v>2</v>
      </c>
      <c r="I87" s="1">
        <v>3</v>
      </c>
      <c r="J87" s="1">
        <v>3</v>
      </c>
      <c r="K87" s="1">
        <v>4</v>
      </c>
      <c r="L87" s="1">
        <v>3</v>
      </c>
      <c r="M87" s="1">
        <v>4</v>
      </c>
      <c r="N87" s="1">
        <v>2</v>
      </c>
      <c r="P87" s="1">
        <f t="shared" si="4"/>
        <v>67.5</v>
      </c>
      <c r="Q87" s="1" t="str">
        <f t="shared" si="3"/>
        <v>good</v>
      </c>
    </row>
    <row r="88" spans="1:17" x14ac:dyDescent="0.25">
      <c r="A88" t="s">
        <v>105</v>
      </c>
      <c r="B88" s="1">
        <v>10</v>
      </c>
      <c r="C88" s="1" t="s">
        <v>19</v>
      </c>
      <c r="D88" s="1" t="s">
        <v>15</v>
      </c>
      <c r="E88" s="1">
        <v>5</v>
      </c>
      <c r="F88" s="1">
        <v>2</v>
      </c>
      <c r="G88" s="1">
        <v>5</v>
      </c>
      <c r="H88" s="1">
        <v>1</v>
      </c>
      <c r="I88" s="1">
        <v>3</v>
      </c>
      <c r="J88" s="1">
        <v>3</v>
      </c>
      <c r="K88" s="1">
        <v>5</v>
      </c>
      <c r="L88" s="1">
        <v>1</v>
      </c>
      <c r="M88" s="1">
        <v>5</v>
      </c>
      <c r="N88" s="1">
        <v>1</v>
      </c>
      <c r="P88" s="1">
        <f t="shared" si="4"/>
        <v>87.5</v>
      </c>
      <c r="Q88" s="1" t="str">
        <f t="shared" si="3"/>
        <v>excellent</v>
      </c>
    </row>
    <row r="89" spans="1:17" x14ac:dyDescent="0.25">
      <c r="A89" t="s">
        <v>106</v>
      </c>
      <c r="B89" s="1">
        <v>10</v>
      </c>
      <c r="C89" s="1" t="s">
        <v>19</v>
      </c>
      <c r="D89" s="1" t="s">
        <v>20</v>
      </c>
      <c r="E89" s="1">
        <v>5</v>
      </c>
      <c r="F89" s="1">
        <v>2</v>
      </c>
      <c r="G89" s="1">
        <v>4</v>
      </c>
      <c r="H89" s="1">
        <v>1</v>
      </c>
      <c r="I89" s="1">
        <v>4</v>
      </c>
      <c r="J89" s="1">
        <v>3</v>
      </c>
      <c r="K89" s="1">
        <v>5</v>
      </c>
      <c r="L89" s="1">
        <v>2</v>
      </c>
      <c r="M89" s="1">
        <v>4</v>
      </c>
      <c r="N89" s="1">
        <v>1</v>
      </c>
      <c r="P89" s="1">
        <f t="shared" si="4"/>
        <v>82.5</v>
      </c>
      <c r="Q89" s="1" t="str">
        <f t="shared" si="3"/>
        <v>excellent</v>
      </c>
    </row>
    <row r="90" spans="1:17" x14ac:dyDescent="0.25">
      <c r="A90" t="s">
        <v>107</v>
      </c>
      <c r="B90" s="1">
        <v>10</v>
      </c>
      <c r="C90" s="1" t="s">
        <v>17</v>
      </c>
      <c r="D90" s="1" t="s">
        <v>15</v>
      </c>
      <c r="E90" s="1">
        <v>4</v>
      </c>
      <c r="F90" s="1">
        <v>2</v>
      </c>
      <c r="G90" s="1">
        <v>5</v>
      </c>
      <c r="H90" s="1">
        <v>2</v>
      </c>
      <c r="I90" s="1">
        <v>3</v>
      </c>
      <c r="J90" s="1">
        <v>3</v>
      </c>
      <c r="K90" s="1">
        <v>5</v>
      </c>
      <c r="L90" s="1">
        <v>2</v>
      </c>
      <c r="M90" s="1">
        <v>1</v>
      </c>
      <c r="N90" s="1">
        <v>1</v>
      </c>
      <c r="P90" s="1">
        <f t="shared" si="4"/>
        <v>70</v>
      </c>
      <c r="Q90" s="1" t="str">
        <f t="shared" si="3"/>
        <v>good</v>
      </c>
    </row>
    <row r="91" spans="1:17" x14ac:dyDescent="0.25">
      <c r="A91" t="s">
        <v>108</v>
      </c>
      <c r="B91" s="1">
        <v>10</v>
      </c>
      <c r="C91" s="1" t="s">
        <v>14</v>
      </c>
      <c r="D91" s="1" t="s">
        <v>15</v>
      </c>
      <c r="E91" s="1">
        <v>2</v>
      </c>
      <c r="F91" s="1">
        <v>3</v>
      </c>
      <c r="G91" s="1">
        <v>4</v>
      </c>
      <c r="H91" s="1">
        <v>2</v>
      </c>
      <c r="I91" s="1">
        <v>3</v>
      </c>
      <c r="J91" s="1">
        <v>4</v>
      </c>
      <c r="K91" s="1">
        <v>3</v>
      </c>
      <c r="L91" s="1">
        <v>4</v>
      </c>
      <c r="M91" s="1">
        <v>3</v>
      </c>
      <c r="N91" s="1">
        <v>2</v>
      </c>
      <c r="P91" s="1">
        <f t="shared" si="4"/>
        <v>50</v>
      </c>
      <c r="Q91" s="1" t="str">
        <f t="shared" si="3"/>
        <v>poor</v>
      </c>
    </row>
    <row r="92" spans="1:17" x14ac:dyDescent="0.25">
      <c r="A92" t="s">
        <v>109</v>
      </c>
      <c r="B92" s="1">
        <v>11</v>
      </c>
      <c r="C92" s="1" t="s">
        <v>14</v>
      </c>
      <c r="D92" s="1" t="s">
        <v>20</v>
      </c>
      <c r="E92" s="1">
        <v>2</v>
      </c>
      <c r="F92" s="1">
        <v>4</v>
      </c>
      <c r="G92" s="1">
        <v>2</v>
      </c>
      <c r="H92" s="1">
        <v>4</v>
      </c>
      <c r="I92" s="1">
        <v>1</v>
      </c>
      <c r="J92" s="1">
        <v>2</v>
      </c>
      <c r="K92" s="1">
        <v>2</v>
      </c>
      <c r="L92" s="1">
        <v>4</v>
      </c>
      <c r="M92" s="1">
        <v>1</v>
      </c>
      <c r="N92" s="1">
        <v>4</v>
      </c>
      <c r="P92" s="1">
        <f t="shared" si="4"/>
        <v>25</v>
      </c>
      <c r="Q92" s="1" t="str">
        <f>IF(P92&gt;=90.1,"best imaginable",IF(P92&gt;=80.3,"excellent",IF(P92&gt;=62,"good",IF(P92&gt;50,"okay",IF(P92&gt;30,"poor","awful")))))</f>
        <v>awful</v>
      </c>
    </row>
    <row r="93" spans="1:17" x14ac:dyDescent="0.25">
      <c r="A93" t="s">
        <v>110</v>
      </c>
      <c r="B93" s="1">
        <v>11</v>
      </c>
      <c r="C93" s="1" t="s">
        <v>19</v>
      </c>
      <c r="D93" s="1" t="s">
        <v>24</v>
      </c>
      <c r="E93" s="1">
        <v>5</v>
      </c>
      <c r="F93" s="1">
        <v>2</v>
      </c>
      <c r="G93" s="1">
        <v>3</v>
      </c>
      <c r="H93" s="1">
        <v>1</v>
      </c>
      <c r="I93" s="1">
        <v>3</v>
      </c>
      <c r="J93" s="1">
        <v>4</v>
      </c>
      <c r="K93" s="1">
        <v>5</v>
      </c>
      <c r="L93" s="1">
        <v>4</v>
      </c>
      <c r="M93" s="1">
        <v>2</v>
      </c>
      <c r="N93" s="1">
        <v>3</v>
      </c>
      <c r="P93" s="1">
        <f t="shared" si="4"/>
        <v>60</v>
      </c>
      <c r="Q93" s="1" t="str">
        <f t="shared" ref="Q93:Q156" si="5">IF(P93&gt;=90.1,"best imaginable",IF(P93&gt;=80.3,"excellent",IF(P93&gt;=62,"good",IF(P93&gt;50,"okay",IF(P93&gt;30,"poor","awful")))))</f>
        <v>okay</v>
      </c>
    </row>
    <row r="94" spans="1:17" x14ac:dyDescent="0.25">
      <c r="A94" t="s">
        <v>111</v>
      </c>
      <c r="B94" s="1">
        <v>11</v>
      </c>
      <c r="C94" s="1" t="s">
        <v>17</v>
      </c>
      <c r="D94" s="1" t="s">
        <v>20</v>
      </c>
      <c r="E94" s="1">
        <v>1</v>
      </c>
      <c r="F94" s="1">
        <v>1</v>
      </c>
      <c r="G94" s="1">
        <v>2</v>
      </c>
      <c r="H94" s="1">
        <v>2</v>
      </c>
      <c r="I94" s="1">
        <v>2</v>
      </c>
      <c r="J94" s="1">
        <v>4</v>
      </c>
      <c r="K94" s="1">
        <v>2</v>
      </c>
      <c r="L94" s="1">
        <v>4</v>
      </c>
      <c r="M94" s="1">
        <v>2</v>
      </c>
      <c r="N94" s="1">
        <v>2</v>
      </c>
      <c r="P94" s="1">
        <f t="shared" si="4"/>
        <v>40</v>
      </c>
      <c r="Q94" s="1" t="str">
        <f t="shared" si="5"/>
        <v>poor</v>
      </c>
    </row>
    <row r="95" spans="1:17" x14ac:dyDescent="0.25">
      <c r="A95" t="s">
        <v>112</v>
      </c>
      <c r="B95" s="1">
        <v>11</v>
      </c>
      <c r="C95" s="1" t="s">
        <v>17</v>
      </c>
      <c r="D95" s="1" t="s">
        <v>24</v>
      </c>
      <c r="E95" s="1">
        <v>2</v>
      </c>
      <c r="F95" s="1">
        <v>4</v>
      </c>
      <c r="G95" s="1">
        <v>2</v>
      </c>
      <c r="H95" s="1">
        <v>1</v>
      </c>
      <c r="I95" s="1">
        <v>2</v>
      </c>
      <c r="J95" s="1">
        <v>4</v>
      </c>
      <c r="K95" s="1">
        <v>2</v>
      </c>
      <c r="L95" s="1">
        <v>4</v>
      </c>
      <c r="M95" s="1">
        <v>2</v>
      </c>
      <c r="N95" s="1">
        <v>2</v>
      </c>
      <c r="P95" s="1">
        <f t="shared" si="4"/>
        <v>37.5</v>
      </c>
      <c r="Q95" s="1" t="str">
        <f t="shared" si="5"/>
        <v>poor</v>
      </c>
    </row>
    <row r="96" spans="1:17" x14ac:dyDescent="0.25">
      <c r="A96" t="s">
        <v>113</v>
      </c>
      <c r="B96" s="1">
        <v>11</v>
      </c>
      <c r="C96" s="1" t="s">
        <v>14</v>
      </c>
      <c r="D96" s="1" t="s">
        <v>24</v>
      </c>
      <c r="E96" s="1">
        <v>2</v>
      </c>
      <c r="F96" s="1">
        <v>5</v>
      </c>
      <c r="G96" s="1">
        <v>1</v>
      </c>
      <c r="H96" s="1">
        <v>1</v>
      </c>
      <c r="I96" s="1">
        <v>1</v>
      </c>
      <c r="J96" s="1">
        <v>1</v>
      </c>
      <c r="K96" s="1">
        <v>2</v>
      </c>
      <c r="L96" s="1">
        <v>4</v>
      </c>
      <c r="M96" s="1">
        <v>2</v>
      </c>
      <c r="N96" s="1">
        <v>2</v>
      </c>
      <c r="P96" s="1">
        <f t="shared" si="4"/>
        <v>37.5</v>
      </c>
      <c r="Q96" s="1" t="str">
        <f t="shared" si="5"/>
        <v>poor</v>
      </c>
    </row>
    <row r="97" spans="1:17" x14ac:dyDescent="0.25">
      <c r="A97" t="s">
        <v>114</v>
      </c>
      <c r="B97" s="1">
        <v>11</v>
      </c>
      <c r="C97" s="1" t="s">
        <v>14</v>
      </c>
      <c r="D97" s="1" t="s">
        <v>15</v>
      </c>
      <c r="E97" s="1">
        <v>2</v>
      </c>
      <c r="F97" s="1">
        <v>4</v>
      </c>
      <c r="G97" s="1">
        <v>2</v>
      </c>
      <c r="H97" s="1">
        <v>1</v>
      </c>
      <c r="I97" s="1">
        <v>2</v>
      </c>
      <c r="J97" s="1">
        <v>4</v>
      </c>
      <c r="K97" s="1">
        <v>4</v>
      </c>
      <c r="L97" s="1">
        <v>5</v>
      </c>
      <c r="M97" s="1">
        <v>2</v>
      </c>
      <c r="N97" s="1">
        <v>2</v>
      </c>
      <c r="P97" s="1">
        <f t="shared" si="4"/>
        <v>40</v>
      </c>
      <c r="Q97" s="1" t="str">
        <f t="shared" si="5"/>
        <v>poor</v>
      </c>
    </row>
    <row r="98" spans="1:17" x14ac:dyDescent="0.25">
      <c r="A98" t="s">
        <v>115</v>
      </c>
      <c r="B98" s="1">
        <v>11</v>
      </c>
      <c r="C98" s="1" t="s">
        <v>19</v>
      </c>
      <c r="D98" s="1" t="s">
        <v>15</v>
      </c>
      <c r="E98" s="1">
        <v>4</v>
      </c>
      <c r="F98" s="1">
        <v>2</v>
      </c>
      <c r="G98" s="1">
        <v>4</v>
      </c>
      <c r="H98" s="1">
        <v>1</v>
      </c>
      <c r="I98" s="1">
        <v>2</v>
      </c>
      <c r="J98" s="1">
        <v>4</v>
      </c>
      <c r="K98" s="1">
        <v>4</v>
      </c>
      <c r="L98" s="1">
        <v>2</v>
      </c>
      <c r="M98" s="1">
        <v>2</v>
      </c>
      <c r="N98" s="1">
        <v>2</v>
      </c>
      <c r="P98" s="1">
        <f t="shared" si="4"/>
        <v>62.5</v>
      </c>
      <c r="Q98" s="1" t="str">
        <f t="shared" si="5"/>
        <v>good</v>
      </c>
    </row>
    <row r="99" spans="1:17" x14ac:dyDescent="0.25">
      <c r="A99" t="s">
        <v>116</v>
      </c>
      <c r="B99" s="1">
        <v>11</v>
      </c>
      <c r="C99" s="1" t="s">
        <v>17</v>
      </c>
      <c r="D99" s="1" t="s">
        <v>15</v>
      </c>
      <c r="E99" s="1">
        <v>2</v>
      </c>
      <c r="F99" s="1">
        <v>4</v>
      </c>
      <c r="G99" s="1">
        <v>2</v>
      </c>
      <c r="H99" s="1">
        <v>1</v>
      </c>
      <c r="I99" s="1">
        <v>2</v>
      </c>
      <c r="J99" s="1">
        <v>2</v>
      </c>
      <c r="K99" s="1">
        <v>4</v>
      </c>
      <c r="L99" s="1">
        <v>4</v>
      </c>
      <c r="M99" s="1">
        <v>2</v>
      </c>
      <c r="N99" s="1">
        <v>2</v>
      </c>
      <c r="P99" s="1">
        <f t="shared" si="4"/>
        <v>47.5</v>
      </c>
      <c r="Q99" s="1" t="str">
        <f t="shared" si="5"/>
        <v>poor</v>
      </c>
    </row>
    <row r="100" spans="1:17" x14ac:dyDescent="0.25">
      <c r="A100" t="s">
        <v>117</v>
      </c>
      <c r="B100" s="1">
        <v>11</v>
      </c>
      <c r="C100" s="1" t="s">
        <v>19</v>
      </c>
      <c r="D100" s="1" t="s">
        <v>20</v>
      </c>
      <c r="E100" s="1">
        <v>2</v>
      </c>
      <c r="F100" s="1">
        <v>4</v>
      </c>
      <c r="G100" s="1">
        <v>2</v>
      </c>
      <c r="H100" s="1">
        <v>1</v>
      </c>
      <c r="I100" s="1">
        <v>2</v>
      </c>
      <c r="J100" s="1">
        <v>4</v>
      </c>
      <c r="K100" s="1">
        <v>4</v>
      </c>
      <c r="L100" s="1">
        <v>4</v>
      </c>
      <c r="M100" s="1">
        <v>2</v>
      </c>
      <c r="N100" s="1">
        <v>2</v>
      </c>
      <c r="P100" s="1">
        <f t="shared" si="4"/>
        <v>42.5</v>
      </c>
      <c r="Q100" s="1" t="str">
        <f t="shared" si="5"/>
        <v>poor</v>
      </c>
    </row>
    <row r="101" spans="1:17" x14ac:dyDescent="0.25">
      <c r="A101" t="s">
        <v>118</v>
      </c>
      <c r="B101" s="1">
        <v>12</v>
      </c>
      <c r="C101" s="1" t="s">
        <v>17</v>
      </c>
      <c r="D101" s="1" t="s">
        <v>20</v>
      </c>
      <c r="E101" s="1">
        <v>1</v>
      </c>
      <c r="F101" s="1">
        <v>4</v>
      </c>
      <c r="G101" s="1">
        <v>4</v>
      </c>
      <c r="H101" s="1">
        <v>1</v>
      </c>
      <c r="I101" s="1">
        <v>4</v>
      </c>
      <c r="J101" s="1">
        <v>2</v>
      </c>
      <c r="K101" s="1">
        <v>4</v>
      </c>
      <c r="L101" s="1">
        <v>3</v>
      </c>
      <c r="M101" s="1">
        <v>5</v>
      </c>
      <c r="N101" s="1">
        <v>1</v>
      </c>
      <c r="P101" s="1">
        <f t="shared" si="4"/>
        <v>67.5</v>
      </c>
      <c r="Q101" s="1" t="str">
        <f t="shared" si="5"/>
        <v>good</v>
      </c>
    </row>
    <row r="102" spans="1:17" x14ac:dyDescent="0.25">
      <c r="A102" t="s">
        <v>119</v>
      </c>
      <c r="B102" s="1">
        <v>12</v>
      </c>
      <c r="C102" s="1" t="s">
        <v>14</v>
      </c>
      <c r="D102" s="1" t="s">
        <v>20</v>
      </c>
      <c r="E102" s="1">
        <v>1</v>
      </c>
      <c r="F102" s="1">
        <v>1</v>
      </c>
      <c r="G102" s="1">
        <v>5</v>
      </c>
      <c r="H102" s="1">
        <v>1</v>
      </c>
      <c r="I102" s="1">
        <v>3</v>
      </c>
      <c r="J102" s="1">
        <v>3</v>
      </c>
      <c r="K102" s="1">
        <v>5</v>
      </c>
      <c r="L102" s="1">
        <v>5</v>
      </c>
      <c r="M102" s="1">
        <v>5</v>
      </c>
      <c r="N102" s="1">
        <v>1</v>
      </c>
      <c r="P102" s="1">
        <f t="shared" si="4"/>
        <v>70</v>
      </c>
      <c r="Q102" s="1" t="str">
        <f t="shared" si="5"/>
        <v>good</v>
      </c>
    </row>
    <row r="103" spans="1:17" x14ac:dyDescent="0.25">
      <c r="A103" t="s">
        <v>120</v>
      </c>
      <c r="B103" s="1">
        <v>12</v>
      </c>
      <c r="C103" s="1" t="s">
        <v>19</v>
      </c>
      <c r="D103" s="1" t="s">
        <v>20</v>
      </c>
      <c r="E103" s="1">
        <v>1</v>
      </c>
      <c r="F103" s="1">
        <v>1</v>
      </c>
      <c r="G103" s="1">
        <v>5</v>
      </c>
      <c r="H103" s="1">
        <v>1</v>
      </c>
      <c r="I103" s="1">
        <v>5</v>
      </c>
      <c r="J103" s="1">
        <v>4</v>
      </c>
      <c r="K103" s="1">
        <v>5</v>
      </c>
      <c r="L103" s="1">
        <v>4</v>
      </c>
      <c r="M103" s="1">
        <v>5</v>
      </c>
      <c r="N103" s="1">
        <v>1</v>
      </c>
      <c r="P103" s="1">
        <f t="shared" si="4"/>
        <v>75</v>
      </c>
      <c r="Q103" s="1" t="str">
        <f t="shared" si="5"/>
        <v>good</v>
      </c>
    </row>
    <row r="104" spans="1:17" x14ac:dyDescent="0.25">
      <c r="A104" t="s">
        <v>121</v>
      </c>
      <c r="B104" s="1">
        <v>12</v>
      </c>
      <c r="C104" s="1" t="s">
        <v>19</v>
      </c>
      <c r="D104" s="1" t="s">
        <v>24</v>
      </c>
      <c r="E104" s="1">
        <v>1</v>
      </c>
      <c r="F104" s="1">
        <v>1</v>
      </c>
      <c r="G104" s="1">
        <v>5</v>
      </c>
      <c r="H104" s="1">
        <v>1</v>
      </c>
      <c r="I104" s="1">
        <v>3</v>
      </c>
      <c r="J104" s="1">
        <v>4</v>
      </c>
      <c r="K104" s="1">
        <v>5</v>
      </c>
      <c r="L104" s="1">
        <v>1</v>
      </c>
      <c r="M104" s="1">
        <v>5</v>
      </c>
      <c r="N104" s="1">
        <v>1</v>
      </c>
      <c r="P104" s="1">
        <f t="shared" si="4"/>
        <v>77.5</v>
      </c>
      <c r="Q104" s="1" t="str">
        <f t="shared" si="5"/>
        <v>good</v>
      </c>
    </row>
    <row r="105" spans="1:17" x14ac:dyDescent="0.25">
      <c r="A105" t="s">
        <v>122</v>
      </c>
      <c r="B105" s="1">
        <v>12</v>
      </c>
      <c r="C105" s="1" t="s">
        <v>14</v>
      </c>
      <c r="D105" s="1" t="s">
        <v>15</v>
      </c>
      <c r="E105" s="1">
        <v>1</v>
      </c>
      <c r="F105" s="1">
        <v>1</v>
      </c>
      <c r="G105" s="1">
        <v>5</v>
      </c>
      <c r="H105" s="1">
        <v>1</v>
      </c>
      <c r="I105" s="1">
        <v>4</v>
      </c>
      <c r="J105" s="1">
        <v>3</v>
      </c>
      <c r="K105" s="1">
        <v>5</v>
      </c>
      <c r="L105" s="1">
        <v>2</v>
      </c>
      <c r="M105" s="1">
        <v>5</v>
      </c>
      <c r="N105" s="1">
        <v>1</v>
      </c>
      <c r="P105" s="1">
        <f t="shared" si="4"/>
        <v>80</v>
      </c>
      <c r="Q105" s="1" t="str">
        <f t="shared" si="5"/>
        <v>good</v>
      </c>
    </row>
    <row r="106" spans="1:17" x14ac:dyDescent="0.25">
      <c r="A106" t="s">
        <v>123</v>
      </c>
      <c r="B106" s="1">
        <v>12</v>
      </c>
      <c r="C106" s="1" t="s">
        <v>17</v>
      </c>
      <c r="D106" s="1" t="s">
        <v>24</v>
      </c>
      <c r="E106" s="1">
        <v>1</v>
      </c>
      <c r="F106" s="1">
        <v>3</v>
      </c>
      <c r="G106" s="1">
        <v>5</v>
      </c>
      <c r="H106" s="1">
        <v>1</v>
      </c>
      <c r="I106" s="1">
        <v>4</v>
      </c>
      <c r="J106" s="1">
        <v>1</v>
      </c>
      <c r="K106" s="1">
        <v>5</v>
      </c>
      <c r="L106" s="1">
        <v>2</v>
      </c>
      <c r="M106" s="1">
        <v>5</v>
      </c>
      <c r="N106" s="1">
        <v>1</v>
      </c>
      <c r="P106" s="1">
        <f t="shared" si="4"/>
        <v>80</v>
      </c>
      <c r="Q106" s="1" t="str">
        <f t="shared" si="5"/>
        <v>good</v>
      </c>
    </row>
    <row r="107" spans="1:17" x14ac:dyDescent="0.25">
      <c r="A107" t="s">
        <v>124</v>
      </c>
      <c r="B107" s="1">
        <v>12</v>
      </c>
      <c r="C107" s="1" t="s">
        <v>17</v>
      </c>
      <c r="D107" s="1" t="s">
        <v>15</v>
      </c>
      <c r="E107" s="1">
        <v>1</v>
      </c>
      <c r="F107" s="1">
        <v>3</v>
      </c>
      <c r="G107" s="1">
        <v>5</v>
      </c>
      <c r="H107" s="1">
        <v>1</v>
      </c>
      <c r="I107" s="1">
        <v>5</v>
      </c>
      <c r="J107" s="1">
        <v>3</v>
      </c>
      <c r="K107" s="1">
        <v>5</v>
      </c>
      <c r="L107" s="1">
        <v>1</v>
      </c>
      <c r="M107" s="1">
        <v>5</v>
      </c>
      <c r="N107" s="1">
        <v>1</v>
      </c>
      <c r="P107" s="1">
        <f t="shared" si="4"/>
        <v>80</v>
      </c>
      <c r="Q107" s="1" t="str">
        <f t="shared" si="5"/>
        <v>good</v>
      </c>
    </row>
    <row r="108" spans="1:17" x14ac:dyDescent="0.25">
      <c r="A108" t="s">
        <v>125</v>
      </c>
      <c r="B108" s="1">
        <v>12</v>
      </c>
      <c r="C108" s="1" t="s">
        <v>14</v>
      </c>
      <c r="D108" s="1" t="s">
        <v>24</v>
      </c>
      <c r="E108" s="1">
        <v>1</v>
      </c>
      <c r="F108" s="1">
        <v>3</v>
      </c>
      <c r="G108" s="1">
        <v>5</v>
      </c>
      <c r="H108" s="1">
        <v>1</v>
      </c>
      <c r="I108" s="1">
        <v>4</v>
      </c>
      <c r="J108" s="1">
        <v>5</v>
      </c>
      <c r="K108" s="1">
        <v>5</v>
      </c>
      <c r="L108" s="1">
        <v>1</v>
      </c>
      <c r="M108" s="1">
        <v>5</v>
      </c>
      <c r="N108" s="1">
        <v>1</v>
      </c>
      <c r="P108" s="1">
        <f t="shared" si="4"/>
        <v>72.5</v>
      </c>
      <c r="Q108" s="1" t="str">
        <f t="shared" si="5"/>
        <v>good</v>
      </c>
    </row>
    <row r="109" spans="1:17" x14ac:dyDescent="0.25">
      <c r="A109" t="s">
        <v>126</v>
      </c>
      <c r="B109" s="1">
        <v>12</v>
      </c>
      <c r="C109" s="1" t="s">
        <v>19</v>
      </c>
      <c r="D109" s="1" t="s">
        <v>15</v>
      </c>
      <c r="E109" s="1">
        <v>1</v>
      </c>
      <c r="F109" s="1">
        <v>3</v>
      </c>
      <c r="G109" s="1">
        <v>5</v>
      </c>
      <c r="H109" s="1">
        <v>1</v>
      </c>
      <c r="I109" s="1">
        <v>5</v>
      </c>
      <c r="J109" s="1">
        <v>3</v>
      </c>
      <c r="K109" s="1">
        <v>5</v>
      </c>
      <c r="L109" s="1">
        <v>1</v>
      </c>
      <c r="M109" s="1">
        <v>5</v>
      </c>
      <c r="N109" s="1">
        <v>1</v>
      </c>
      <c r="P109" s="1">
        <f t="shared" si="4"/>
        <v>80</v>
      </c>
      <c r="Q109" s="1" t="str">
        <f t="shared" si="5"/>
        <v>good</v>
      </c>
    </row>
    <row r="110" spans="1:17" x14ac:dyDescent="0.25">
      <c r="A110" t="s">
        <v>127</v>
      </c>
      <c r="B110" s="1">
        <v>13</v>
      </c>
      <c r="C110" s="1" t="s">
        <v>19</v>
      </c>
      <c r="D110" s="1" t="s">
        <v>20</v>
      </c>
      <c r="E110" s="1">
        <v>3</v>
      </c>
      <c r="F110" s="1">
        <v>1</v>
      </c>
      <c r="G110" s="1">
        <v>5</v>
      </c>
      <c r="H110" s="1">
        <v>2</v>
      </c>
      <c r="I110" s="1">
        <v>3</v>
      </c>
      <c r="J110" s="1">
        <v>1</v>
      </c>
      <c r="K110" s="1">
        <v>5</v>
      </c>
      <c r="L110" s="1">
        <v>1</v>
      </c>
      <c r="M110" s="1">
        <v>4</v>
      </c>
      <c r="N110" s="1">
        <v>1</v>
      </c>
      <c r="P110" s="1">
        <f t="shared" si="4"/>
        <v>85</v>
      </c>
      <c r="Q110" s="1" t="str">
        <f t="shared" si="5"/>
        <v>excellent</v>
      </c>
    </row>
    <row r="111" spans="1:17" x14ac:dyDescent="0.25">
      <c r="A111" t="s">
        <v>128</v>
      </c>
      <c r="B111" s="1">
        <v>13</v>
      </c>
      <c r="C111" s="1" t="s">
        <v>17</v>
      </c>
      <c r="D111" s="1" t="s">
        <v>20</v>
      </c>
      <c r="E111" s="1">
        <v>5</v>
      </c>
      <c r="F111" s="1">
        <v>1</v>
      </c>
      <c r="G111" s="1">
        <v>5</v>
      </c>
      <c r="H111" s="1">
        <v>2</v>
      </c>
      <c r="I111" s="1">
        <v>4</v>
      </c>
      <c r="J111" s="1">
        <v>1</v>
      </c>
      <c r="K111" s="1">
        <v>5</v>
      </c>
      <c r="L111" s="1">
        <v>2</v>
      </c>
      <c r="M111" s="1">
        <v>5</v>
      </c>
      <c r="N111" s="1">
        <v>1</v>
      </c>
      <c r="P111" s="1">
        <f t="shared" si="4"/>
        <v>92.5</v>
      </c>
      <c r="Q111" s="1" t="str">
        <f t="shared" si="5"/>
        <v>best imaginable</v>
      </c>
    </row>
    <row r="112" spans="1:17" x14ac:dyDescent="0.25">
      <c r="A112" t="s">
        <v>129</v>
      </c>
      <c r="B112" s="1">
        <v>13</v>
      </c>
      <c r="C112" s="1" t="s">
        <v>14</v>
      </c>
      <c r="D112" s="1" t="s">
        <v>15</v>
      </c>
      <c r="E112" s="1">
        <v>3</v>
      </c>
      <c r="F112" s="1">
        <v>1</v>
      </c>
      <c r="G112" s="1">
        <v>5</v>
      </c>
      <c r="H112" s="1">
        <v>2</v>
      </c>
      <c r="I112" s="1">
        <v>5</v>
      </c>
      <c r="J112" s="1">
        <v>4</v>
      </c>
      <c r="K112" s="1">
        <v>5</v>
      </c>
      <c r="L112" s="1">
        <v>2</v>
      </c>
      <c r="M112" s="1">
        <v>3</v>
      </c>
      <c r="N112" s="1">
        <v>1</v>
      </c>
      <c r="P112" s="1">
        <f t="shared" si="4"/>
        <v>77.5</v>
      </c>
      <c r="Q112" s="1" t="str">
        <f t="shared" si="5"/>
        <v>good</v>
      </c>
    </row>
    <row r="113" spans="1:17" x14ac:dyDescent="0.25">
      <c r="A113" t="s">
        <v>130</v>
      </c>
      <c r="B113" s="1">
        <v>13</v>
      </c>
      <c r="C113" s="1" t="s">
        <v>14</v>
      </c>
      <c r="D113" s="1" t="s">
        <v>20</v>
      </c>
      <c r="E113" s="1">
        <v>3</v>
      </c>
      <c r="F113" s="1">
        <v>3</v>
      </c>
      <c r="G113" s="1">
        <v>5</v>
      </c>
      <c r="H113" s="1">
        <v>1</v>
      </c>
      <c r="I113" s="1">
        <v>4</v>
      </c>
      <c r="J113" s="1">
        <v>2</v>
      </c>
      <c r="K113" s="1">
        <v>5</v>
      </c>
      <c r="L113" s="1">
        <v>2</v>
      </c>
      <c r="M113" s="1">
        <v>4</v>
      </c>
      <c r="N113" s="1">
        <v>1</v>
      </c>
      <c r="P113" s="1">
        <f t="shared" si="4"/>
        <v>80</v>
      </c>
      <c r="Q113" s="1" t="str">
        <f t="shared" si="5"/>
        <v>good</v>
      </c>
    </row>
    <row r="114" spans="1:17" x14ac:dyDescent="0.25">
      <c r="A114" t="s">
        <v>131</v>
      </c>
      <c r="B114" s="1">
        <v>13</v>
      </c>
      <c r="C114" s="1" t="s">
        <v>17</v>
      </c>
      <c r="D114" s="1" t="s">
        <v>15</v>
      </c>
      <c r="E114" s="1">
        <v>5</v>
      </c>
      <c r="F114" s="1">
        <v>1</v>
      </c>
      <c r="G114" s="1">
        <v>5</v>
      </c>
      <c r="H114" s="1">
        <v>2</v>
      </c>
      <c r="I114" s="1">
        <v>5</v>
      </c>
      <c r="J114" s="1">
        <v>2</v>
      </c>
      <c r="K114" s="1">
        <v>5</v>
      </c>
      <c r="L114" s="1">
        <v>1</v>
      </c>
      <c r="M114" s="1">
        <v>5</v>
      </c>
      <c r="N114" s="1">
        <v>1</v>
      </c>
      <c r="P114" s="1">
        <f t="shared" si="4"/>
        <v>95</v>
      </c>
      <c r="Q114" s="1" t="str">
        <f t="shared" si="5"/>
        <v>best imaginable</v>
      </c>
    </row>
    <row r="115" spans="1:17" x14ac:dyDescent="0.25">
      <c r="A115" t="s">
        <v>132</v>
      </c>
      <c r="B115" s="1">
        <v>13</v>
      </c>
      <c r="C115" s="1" t="s">
        <v>19</v>
      </c>
      <c r="D115" s="1" t="s">
        <v>24</v>
      </c>
      <c r="E115" s="1">
        <v>3</v>
      </c>
      <c r="F115" s="1">
        <v>4</v>
      </c>
      <c r="G115" s="1">
        <v>4</v>
      </c>
      <c r="H115" s="1">
        <v>1</v>
      </c>
      <c r="I115" s="1">
        <v>4</v>
      </c>
      <c r="J115" s="1">
        <v>2</v>
      </c>
      <c r="K115" s="1">
        <v>4</v>
      </c>
      <c r="L115" s="1">
        <v>3</v>
      </c>
      <c r="M115" s="1">
        <v>2</v>
      </c>
      <c r="N115" s="1">
        <v>1</v>
      </c>
      <c r="P115" s="1">
        <f t="shared" si="4"/>
        <v>65</v>
      </c>
      <c r="Q115" s="1" t="str">
        <f t="shared" si="5"/>
        <v>good</v>
      </c>
    </row>
    <row r="116" spans="1:17" x14ac:dyDescent="0.25">
      <c r="A116" t="s">
        <v>133</v>
      </c>
      <c r="B116" s="1">
        <v>13</v>
      </c>
      <c r="C116" s="1" t="s">
        <v>19</v>
      </c>
      <c r="D116" s="1" t="s">
        <v>15</v>
      </c>
      <c r="E116" s="1">
        <v>4</v>
      </c>
      <c r="F116" s="1">
        <v>1</v>
      </c>
      <c r="G116" s="1">
        <v>5</v>
      </c>
      <c r="H116" s="1">
        <v>1</v>
      </c>
      <c r="I116" s="1">
        <v>4</v>
      </c>
      <c r="J116" s="1">
        <v>1</v>
      </c>
      <c r="K116" s="1">
        <v>5</v>
      </c>
      <c r="L116" s="1">
        <v>1</v>
      </c>
      <c r="M116" s="1">
        <v>4</v>
      </c>
      <c r="N116" s="1">
        <v>1</v>
      </c>
      <c r="P116" s="1">
        <f t="shared" si="4"/>
        <v>92.5</v>
      </c>
      <c r="Q116" s="1" t="str">
        <f t="shared" si="5"/>
        <v>best imaginable</v>
      </c>
    </row>
    <row r="117" spans="1:17" x14ac:dyDescent="0.25">
      <c r="A117" t="s">
        <v>134</v>
      </c>
      <c r="B117" s="1">
        <v>13</v>
      </c>
      <c r="C117" s="1" t="s">
        <v>17</v>
      </c>
      <c r="D117" s="1" t="s">
        <v>24</v>
      </c>
      <c r="E117" s="1">
        <v>4</v>
      </c>
      <c r="F117" s="1">
        <v>1</v>
      </c>
      <c r="G117" s="1">
        <v>5</v>
      </c>
      <c r="H117" s="1">
        <v>2</v>
      </c>
      <c r="I117" s="1">
        <v>5</v>
      </c>
      <c r="J117" s="1">
        <v>2</v>
      </c>
      <c r="K117" s="1">
        <v>5</v>
      </c>
      <c r="L117" s="1">
        <v>1</v>
      </c>
      <c r="M117" s="1">
        <v>5</v>
      </c>
      <c r="N117" s="1">
        <v>1</v>
      </c>
      <c r="P117" s="1">
        <f t="shared" si="4"/>
        <v>92.5</v>
      </c>
      <c r="Q117" s="1" t="str">
        <f t="shared" si="5"/>
        <v>best imaginable</v>
      </c>
    </row>
    <row r="118" spans="1:17" x14ac:dyDescent="0.25">
      <c r="A118" t="s">
        <v>135</v>
      </c>
      <c r="B118" s="1">
        <v>13</v>
      </c>
      <c r="C118" s="1" t="s">
        <v>14</v>
      </c>
      <c r="D118" s="1" t="s">
        <v>24</v>
      </c>
      <c r="E118" s="1">
        <v>3</v>
      </c>
      <c r="F118" s="1">
        <v>2</v>
      </c>
      <c r="G118" s="1">
        <v>4</v>
      </c>
      <c r="H118" s="1">
        <v>2</v>
      </c>
      <c r="I118" s="1">
        <v>4</v>
      </c>
      <c r="J118" s="1">
        <v>2</v>
      </c>
      <c r="K118" s="1">
        <v>5</v>
      </c>
      <c r="L118" s="1">
        <v>1</v>
      </c>
      <c r="M118" s="1">
        <v>4</v>
      </c>
      <c r="N118" s="1">
        <v>1</v>
      </c>
      <c r="P118" s="1">
        <f t="shared" si="4"/>
        <v>80</v>
      </c>
      <c r="Q118" s="1" t="str">
        <f t="shared" si="5"/>
        <v>good</v>
      </c>
    </row>
    <row r="119" spans="1:17" x14ac:dyDescent="0.25">
      <c r="A119" t="s">
        <v>136</v>
      </c>
      <c r="B119" s="1">
        <v>14</v>
      </c>
      <c r="C119" s="1" t="s">
        <v>14</v>
      </c>
      <c r="D119" s="1" t="s">
        <v>15</v>
      </c>
      <c r="E119" s="1">
        <v>4</v>
      </c>
      <c r="F119" s="1">
        <v>1</v>
      </c>
      <c r="G119" s="1">
        <v>5</v>
      </c>
      <c r="H119" s="1">
        <v>1</v>
      </c>
      <c r="I119" s="1">
        <v>4</v>
      </c>
      <c r="J119" s="1">
        <v>1</v>
      </c>
      <c r="K119" s="1">
        <v>4</v>
      </c>
      <c r="L119" s="1">
        <v>1</v>
      </c>
      <c r="M119" s="1">
        <v>5</v>
      </c>
      <c r="N119" s="1">
        <v>1</v>
      </c>
      <c r="P119" s="1">
        <f t="shared" si="4"/>
        <v>92.5</v>
      </c>
      <c r="Q119" s="1" t="str">
        <f t="shared" si="5"/>
        <v>best imaginable</v>
      </c>
    </row>
    <row r="120" spans="1:17" x14ac:dyDescent="0.25">
      <c r="A120" t="s">
        <v>137</v>
      </c>
      <c r="B120" s="1">
        <v>14</v>
      </c>
      <c r="C120" s="1" t="s">
        <v>19</v>
      </c>
      <c r="D120" s="1" t="s">
        <v>20</v>
      </c>
      <c r="E120" s="1">
        <v>3</v>
      </c>
      <c r="F120" s="1">
        <v>1</v>
      </c>
      <c r="G120" s="1">
        <v>4</v>
      </c>
      <c r="H120" s="1">
        <v>1</v>
      </c>
      <c r="I120" s="1">
        <v>3</v>
      </c>
      <c r="J120" s="1">
        <v>3</v>
      </c>
      <c r="K120" s="1">
        <v>5</v>
      </c>
      <c r="L120" s="1">
        <v>2</v>
      </c>
      <c r="M120" s="1">
        <v>5</v>
      </c>
      <c r="N120" s="1">
        <v>1</v>
      </c>
      <c r="P120" s="1">
        <f t="shared" si="4"/>
        <v>80</v>
      </c>
      <c r="Q120" s="1" t="str">
        <f t="shared" si="5"/>
        <v>good</v>
      </c>
    </row>
    <row r="121" spans="1:17" x14ac:dyDescent="0.25">
      <c r="A121" t="s">
        <v>138</v>
      </c>
      <c r="B121" s="1">
        <v>14</v>
      </c>
      <c r="C121" s="1" t="s">
        <v>17</v>
      </c>
      <c r="D121" s="1" t="s">
        <v>15</v>
      </c>
      <c r="E121" s="1">
        <v>2</v>
      </c>
      <c r="F121" s="1">
        <v>1</v>
      </c>
      <c r="G121" s="1">
        <v>5</v>
      </c>
      <c r="H121" s="1">
        <v>1</v>
      </c>
      <c r="I121" s="1">
        <v>5</v>
      </c>
      <c r="J121" s="1">
        <v>3</v>
      </c>
      <c r="K121" s="1">
        <v>5</v>
      </c>
      <c r="L121" s="1">
        <v>1</v>
      </c>
      <c r="M121" s="1">
        <v>4</v>
      </c>
      <c r="N121" s="1">
        <v>1</v>
      </c>
      <c r="P121" s="1">
        <f t="shared" si="4"/>
        <v>85</v>
      </c>
      <c r="Q121" s="1" t="str">
        <f t="shared" si="5"/>
        <v>excellent</v>
      </c>
    </row>
    <row r="122" spans="1:17" x14ac:dyDescent="0.25">
      <c r="A122" t="s">
        <v>139</v>
      </c>
      <c r="B122" s="1">
        <v>14</v>
      </c>
      <c r="C122" s="1" t="s">
        <v>17</v>
      </c>
      <c r="D122" s="1" t="s">
        <v>20</v>
      </c>
      <c r="E122" s="1">
        <v>2</v>
      </c>
      <c r="F122" s="1">
        <v>1</v>
      </c>
      <c r="G122" s="1">
        <v>5</v>
      </c>
      <c r="H122" s="1">
        <v>1</v>
      </c>
      <c r="I122" s="1">
        <v>3</v>
      </c>
      <c r="J122" s="1">
        <v>2</v>
      </c>
      <c r="K122" s="1">
        <v>5</v>
      </c>
      <c r="L122" s="1">
        <v>1</v>
      </c>
      <c r="M122" s="1">
        <v>4</v>
      </c>
      <c r="N122" s="1">
        <v>1</v>
      </c>
      <c r="P122" s="1">
        <f t="shared" si="4"/>
        <v>82.5</v>
      </c>
      <c r="Q122" s="1" t="str">
        <f t="shared" si="5"/>
        <v>excellent</v>
      </c>
    </row>
    <row r="123" spans="1:17" x14ac:dyDescent="0.25">
      <c r="A123" t="s">
        <v>140</v>
      </c>
      <c r="B123" s="1">
        <v>14</v>
      </c>
      <c r="C123" s="1" t="s">
        <v>19</v>
      </c>
      <c r="D123" s="1" t="s">
        <v>15</v>
      </c>
      <c r="E123" s="1">
        <v>4</v>
      </c>
      <c r="F123" s="1">
        <v>2</v>
      </c>
      <c r="G123" s="1">
        <v>3</v>
      </c>
      <c r="H123" s="1">
        <v>1</v>
      </c>
      <c r="I123" s="1">
        <v>3</v>
      </c>
      <c r="J123" s="1">
        <v>2</v>
      </c>
      <c r="K123" s="1">
        <v>4</v>
      </c>
      <c r="L123" s="1">
        <v>2</v>
      </c>
      <c r="M123" s="1">
        <v>3</v>
      </c>
      <c r="N123" s="1">
        <v>3</v>
      </c>
      <c r="P123" s="1">
        <f t="shared" si="4"/>
        <v>67.5</v>
      </c>
      <c r="Q123" s="1" t="str">
        <f t="shared" si="5"/>
        <v>good</v>
      </c>
    </row>
    <row r="124" spans="1:17" x14ac:dyDescent="0.25">
      <c r="A124" t="s">
        <v>141</v>
      </c>
      <c r="B124" s="1">
        <v>14</v>
      </c>
      <c r="C124" s="1" t="s">
        <v>14</v>
      </c>
      <c r="D124" s="1" t="s">
        <v>20</v>
      </c>
      <c r="E124" s="1">
        <v>5</v>
      </c>
      <c r="F124" s="1">
        <v>1</v>
      </c>
      <c r="G124" s="1">
        <v>5</v>
      </c>
      <c r="H124" s="1">
        <v>1</v>
      </c>
      <c r="I124" s="1">
        <v>5</v>
      </c>
      <c r="J124" s="1">
        <v>2</v>
      </c>
      <c r="K124" s="1">
        <v>5</v>
      </c>
      <c r="L124" s="1">
        <v>1</v>
      </c>
      <c r="M124" s="1">
        <v>5</v>
      </c>
      <c r="N124" s="1">
        <v>1</v>
      </c>
      <c r="P124" s="1">
        <f t="shared" si="4"/>
        <v>97.5</v>
      </c>
      <c r="Q124" s="1" t="str">
        <f t="shared" si="5"/>
        <v>best imaginable</v>
      </c>
    </row>
    <row r="125" spans="1:17" x14ac:dyDescent="0.25">
      <c r="A125" t="s">
        <v>142</v>
      </c>
      <c r="B125" s="1">
        <v>14</v>
      </c>
      <c r="C125" s="1" t="s">
        <v>14</v>
      </c>
      <c r="D125" s="1" t="s">
        <v>24</v>
      </c>
      <c r="E125" s="1">
        <v>5</v>
      </c>
      <c r="F125" s="1">
        <v>1</v>
      </c>
      <c r="G125" s="1">
        <v>5</v>
      </c>
      <c r="H125" s="1">
        <v>1</v>
      </c>
      <c r="I125" s="1">
        <v>5</v>
      </c>
      <c r="J125" s="1">
        <v>1</v>
      </c>
      <c r="K125" s="1">
        <v>5</v>
      </c>
      <c r="L125" s="1">
        <v>1</v>
      </c>
      <c r="M125" s="1">
        <v>5</v>
      </c>
      <c r="N125" s="1">
        <v>1</v>
      </c>
      <c r="P125" s="1">
        <f t="shared" si="4"/>
        <v>100</v>
      </c>
      <c r="Q125" s="1" t="str">
        <f t="shared" si="5"/>
        <v>best imaginable</v>
      </c>
    </row>
    <row r="126" spans="1:17" x14ac:dyDescent="0.25">
      <c r="A126" t="s">
        <v>143</v>
      </c>
      <c r="B126" s="1">
        <v>14</v>
      </c>
      <c r="C126" s="1" t="s">
        <v>19</v>
      </c>
      <c r="D126" s="1" t="s">
        <v>24</v>
      </c>
      <c r="E126" s="1">
        <v>3</v>
      </c>
      <c r="F126" s="1">
        <v>2</v>
      </c>
      <c r="G126" s="1">
        <v>3</v>
      </c>
      <c r="H126" s="1">
        <v>1</v>
      </c>
      <c r="I126" s="1">
        <v>3</v>
      </c>
      <c r="J126" s="1">
        <v>2</v>
      </c>
      <c r="K126" s="1">
        <v>4</v>
      </c>
      <c r="L126" s="1">
        <v>3</v>
      </c>
      <c r="M126" s="1">
        <v>2</v>
      </c>
      <c r="N126" s="1">
        <v>1</v>
      </c>
      <c r="P126" s="1">
        <f t="shared" si="4"/>
        <v>65</v>
      </c>
      <c r="Q126" s="1" t="str">
        <f t="shared" si="5"/>
        <v>good</v>
      </c>
    </row>
    <row r="127" spans="1:17" x14ac:dyDescent="0.25">
      <c r="A127" t="s">
        <v>144</v>
      </c>
      <c r="B127" s="1">
        <v>14</v>
      </c>
      <c r="C127" s="1" t="s">
        <v>17</v>
      </c>
      <c r="D127" s="1" t="s">
        <v>24</v>
      </c>
      <c r="E127" s="1">
        <v>2</v>
      </c>
      <c r="F127" s="1">
        <v>2</v>
      </c>
      <c r="G127" s="1">
        <v>5</v>
      </c>
      <c r="H127" s="1">
        <v>1</v>
      </c>
      <c r="I127" s="1">
        <v>3</v>
      </c>
      <c r="J127" s="1">
        <v>3</v>
      </c>
      <c r="K127" s="1">
        <v>5</v>
      </c>
      <c r="L127" s="1">
        <v>1</v>
      </c>
      <c r="M127" s="1">
        <v>4</v>
      </c>
      <c r="N127" s="1">
        <v>1</v>
      </c>
      <c r="P127" s="1">
        <f t="shared" si="4"/>
        <v>77.5</v>
      </c>
      <c r="Q127" s="1" t="str">
        <f t="shared" si="5"/>
        <v>good</v>
      </c>
    </row>
    <row r="128" spans="1:17" x14ac:dyDescent="0.25">
      <c r="A128" t="s">
        <v>145</v>
      </c>
      <c r="B128" s="1">
        <v>15</v>
      </c>
      <c r="C128" s="1" t="s">
        <v>17</v>
      </c>
      <c r="D128" s="1" t="s">
        <v>15</v>
      </c>
      <c r="E128" s="1">
        <v>1</v>
      </c>
      <c r="F128" s="1">
        <v>4</v>
      </c>
      <c r="G128" s="1">
        <v>5</v>
      </c>
      <c r="H128" s="1">
        <v>1</v>
      </c>
      <c r="I128" s="1">
        <v>5</v>
      </c>
      <c r="J128" s="1">
        <v>1</v>
      </c>
      <c r="K128" s="1">
        <v>5</v>
      </c>
      <c r="L128" s="1">
        <v>4</v>
      </c>
      <c r="M128" s="1">
        <v>3</v>
      </c>
      <c r="N128" s="1">
        <v>1</v>
      </c>
      <c r="P128" s="1">
        <f t="shared" si="4"/>
        <v>70</v>
      </c>
      <c r="Q128" s="1" t="str">
        <f t="shared" si="5"/>
        <v>good</v>
      </c>
    </row>
    <row r="129" spans="1:17" x14ac:dyDescent="0.25">
      <c r="A129" t="s">
        <v>146</v>
      </c>
      <c r="B129" s="1">
        <v>15</v>
      </c>
      <c r="C129" s="1" t="s">
        <v>14</v>
      </c>
      <c r="D129" s="1" t="s">
        <v>15</v>
      </c>
      <c r="E129" s="1">
        <v>4</v>
      </c>
      <c r="F129" s="1">
        <v>1</v>
      </c>
      <c r="G129" s="1">
        <v>5</v>
      </c>
      <c r="H129" s="1">
        <v>1</v>
      </c>
      <c r="I129" s="1">
        <v>5</v>
      </c>
      <c r="J129" s="1">
        <v>1</v>
      </c>
      <c r="K129" s="1">
        <v>5</v>
      </c>
      <c r="L129" s="1">
        <v>1</v>
      </c>
      <c r="M129" s="1">
        <v>4</v>
      </c>
      <c r="N129" s="1">
        <v>1</v>
      </c>
      <c r="P129" s="1">
        <f t="shared" si="4"/>
        <v>95</v>
      </c>
      <c r="Q129" s="1" t="str">
        <f t="shared" si="5"/>
        <v>best imaginable</v>
      </c>
    </row>
    <row r="130" spans="1:17" x14ac:dyDescent="0.25">
      <c r="A130" t="s">
        <v>147</v>
      </c>
      <c r="B130" s="1">
        <v>15</v>
      </c>
      <c r="C130" s="1" t="s">
        <v>19</v>
      </c>
      <c r="D130" s="1" t="s">
        <v>15</v>
      </c>
      <c r="E130" s="1">
        <v>4</v>
      </c>
      <c r="F130" s="1">
        <v>1</v>
      </c>
      <c r="G130" s="1">
        <v>5</v>
      </c>
      <c r="H130" s="1">
        <v>1</v>
      </c>
      <c r="I130" s="1">
        <v>5</v>
      </c>
      <c r="J130" s="1">
        <v>1</v>
      </c>
      <c r="K130" s="1">
        <v>5</v>
      </c>
      <c r="L130" s="1">
        <v>1</v>
      </c>
      <c r="M130" s="1">
        <v>4</v>
      </c>
      <c r="N130" s="1">
        <v>1</v>
      </c>
      <c r="P130" s="1">
        <f t="shared" si="4"/>
        <v>95</v>
      </c>
      <c r="Q130" s="1" t="str">
        <f t="shared" si="5"/>
        <v>best imaginable</v>
      </c>
    </row>
    <row r="131" spans="1:17" x14ac:dyDescent="0.25">
      <c r="A131" t="s">
        <v>148</v>
      </c>
      <c r="B131" s="1">
        <v>15</v>
      </c>
      <c r="C131" s="1" t="s">
        <v>19</v>
      </c>
      <c r="D131" s="1" t="s">
        <v>20</v>
      </c>
      <c r="E131" s="1">
        <v>5</v>
      </c>
      <c r="F131" s="1">
        <v>1</v>
      </c>
      <c r="G131" s="1">
        <v>5</v>
      </c>
      <c r="H131" s="1">
        <v>1</v>
      </c>
      <c r="I131" s="1">
        <v>5</v>
      </c>
      <c r="J131" s="1">
        <v>1</v>
      </c>
      <c r="K131" s="1">
        <v>5</v>
      </c>
      <c r="L131" s="1">
        <v>1</v>
      </c>
      <c r="M131" s="1">
        <v>5</v>
      </c>
      <c r="N131" s="1">
        <v>1</v>
      </c>
      <c r="P131" s="1">
        <f t="shared" ref="P131:P163" si="6">SUM(((E131-1)+(G131-1)+(I131-1)+(K131-1)+(M131-1)+(((F131-5)+(H131-5)+(J131-5)+(L131-5)+(N131-5))*(-1)))*2.5)</f>
        <v>100</v>
      </c>
      <c r="Q131" s="1" t="str">
        <f t="shared" si="5"/>
        <v>best imaginable</v>
      </c>
    </row>
    <row r="132" spans="1:17" x14ac:dyDescent="0.25">
      <c r="A132" t="s">
        <v>149</v>
      </c>
      <c r="B132" s="1">
        <v>15</v>
      </c>
      <c r="C132" s="1" t="s">
        <v>14</v>
      </c>
      <c r="D132" s="1" t="s">
        <v>24</v>
      </c>
      <c r="E132" s="1">
        <v>4</v>
      </c>
      <c r="F132" s="1">
        <v>1</v>
      </c>
      <c r="G132" s="1">
        <v>5</v>
      </c>
      <c r="H132" s="1">
        <v>1</v>
      </c>
      <c r="I132" s="1">
        <v>5</v>
      </c>
      <c r="J132" s="1">
        <v>1</v>
      </c>
      <c r="K132" s="1">
        <v>5</v>
      </c>
      <c r="L132" s="1">
        <v>1</v>
      </c>
      <c r="M132" s="1">
        <v>4</v>
      </c>
      <c r="N132" s="1">
        <v>1</v>
      </c>
      <c r="P132" s="1">
        <f t="shared" si="6"/>
        <v>95</v>
      </c>
      <c r="Q132" s="1" t="str">
        <f t="shared" si="5"/>
        <v>best imaginable</v>
      </c>
    </row>
    <row r="133" spans="1:17" x14ac:dyDescent="0.25">
      <c r="A133" t="s">
        <v>150</v>
      </c>
      <c r="B133" s="1">
        <v>15</v>
      </c>
      <c r="C133" s="1" t="s">
        <v>17</v>
      </c>
      <c r="D133" s="1" t="s">
        <v>20</v>
      </c>
      <c r="E133" s="1">
        <v>5</v>
      </c>
      <c r="F133" s="1">
        <v>1</v>
      </c>
      <c r="G133" s="1">
        <v>5</v>
      </c>
      <c r="H133" s="1">
        <v>1</v>
      </c>
      <c r="I133" s="1">
        <v>5</v>
      </c>
      <c r="J133" s="1">
        <v>1</v>
      </c>
      <c r="K133" s="1">
        <v>5</v>
      </c>
      <c r="L133" s="1">
        <v>1</v>
      </c>
      <c r="M133" s="1">
        <v>3</v>
      </c>
      <c r="N133" s="1">
        <v>1</v>
      </c>
      <c r="P133" s="1">
        <f t="shared" si="6"/>
        <v>95</v>
      </c>
      <c r="Q133" s="1" t="str">
        <f t="shared" si="5"/>
        <v>best imaginable</v>
      </c>
    </row>
    <row r="134" spans="1:17" x14ac:dyDescent="0.25">
      <c r="A134" t="s">
        <v>151</v>
      </c>
      <c r="B134" s="1">
        <v>15</v>
      </c>
      <c r="C134" s="1" t="s">
        <v>17</v>
      </c>
      <c r="D134" s="1" t="s">
        <v>24</v>
      </c>
      <c r="E134" s="1">
        <v>2</v>
      </c>
      <c r="F134" s="1">
        <v>4</v>
      </c>
      <c r="G134" s="1">
        <v>5</v>
      </c>
      <c r="H134" s="1">
        <v>1</v>
      </c>
      <c r="I134" s="1">
        <v>5</v>
      </c>
      <c r="J134" s="1">
        <v>2</v>
      </c>
      <c r="K134" s="1">
        <v>5</v>
      </c>
      <c r="L134" s="1">
        <v>1</v>
      </c>
      <c r="M134" s="1">
        <v>3</v>
      </c>
      <c r="N134" s="1">
        <v>1</v>
      </c>
      <c r="P134" s="1">
        <f t="shared" si="6"/>
        <v>77.5</v>
      </c>
      <c r="Q134" s="1" t="str">
        <f t="shared" si="5"/>
        <v>good</v>
      </c>
    </row>
    <row r="135" spans="1:17" x14ac:dyDescent="0.25">
      <c r="A135" t="s">
        <v>152</v>
      </c>
      <c r="B135" s="1">
        <v>15</v>
      </c>
      <c r="C135" s="1" t="s">
        <v>14</v>
      </c>
      <c r="D135" s="1" t="s">
        <v>20</v>
      </c>
      <c r="E135" s="1">
        <v>5</v>
      </c>
      <c r="F135" s="1">
        <v>1</v>
      </c>
      <c r="G135" s="1">
        <v>5</v>
      </c>
      <c r="H135" s="1">
        <v>1</v>
      </c>
      <c r="I135" s="1">
        <v>5</v>
      </c>
      <c r="J135" s="1">
        <v>1</v>
      </c>
      <c r="K135" s="1">
        <v>5</v>
      </c>
      <c r="L135" s="1">
        <v>1</v>
      </c>
      <c r="M135" s="1">
        <v>5</v>
      </c>
      <c r="N135" s="1">
        <v>1</v>
      </c>
      <c r="P135" s="1">
        <f t="shared" si="6"/>
        <v>100</v>
      </c>
      <c r="Q135" s="1" t="str">
        <f t="shared" si="5"/>
        <v>best imaginable</v>
      </c>
    </row>
    <row r="136" spans="1:17" x14ac:dyDescent="0.25">
      <c r="A136" t="s">
        <v>153</v>
      </c>
      <c r="B136" s="1">
        <v>15</v>
      </c>
      <c r="C136" s="1" t="s">
        <v>19</v>
      </c>
      <c r="D136" s="1" t="s">
        <v>24</v>
      </c>
      <c r="E136" s="1">
        <v>5</v>
      </c>
      <c r="F136" s="1">
        <v>1</v>
      </c>
      <c r="G136" s="1">
        <v>5</v>
      </c>
      <c r="H136" s="1">
        <v>1</v>
      </c>
      <c r="I136" s="1">
        <v>5</v>
      </c>
      <c r="J136" s="1">
        <v>1</v>
      </c>
      <c r="K136" s="1">
        <v>5</v>
      </c>
      <c r="L136" s="1">
        <v>1</v>
      </c>
      <c r="M136" s="1">
        <v>5</v>
      </c>
      <c r="N136" s="1">
        <v>1</v>
      </c>
      <c r="P136" s="1">
        <f t="shared" si="6"/>
        <v>100</v>
      </c>
      <c r="Q136" s="1" t="str">
        <f t="shared" si="5"/>
        <v>best imaginable</v>
      </c>
    </row>
    <row r="137" spans="1:17" x14ac:dyDescent="0.25">
      <c r="A137" t="s">
        <v>154</v>
      </c>
      <c r="B137" s="1">
        <v>16</v>
      </c>
      <c r="C137" s="1" t="s">
        <v>19</v>
      </c>
      <c r="D137" s="1" t="s">
        <v>15</v>
      </c>
      <c r="E137" s="1">
        <v>1</v>
      </c>
      <c r="F137" s="1">
        <v>5</v>
      </c>
      <c r="G137" s="1">
        <v>3</v>
      </c>
      <c r="H137" s="1">
        <v>5</v>
      </c>
      <c r="I137" s="1">
        <v>2</v>
      </c>
      <c r="J137" s="1">
        <v>5</v>
      </c>
      <c r="K137" s="1">
        <v>1</v>
      </c>
      <c r="L137" s="1">
        <v>5</v>
      </c>
      <c r="M137" s="1">
        <v>1</v>
      </c>
      <c r="N137" s="1">
        <v>5</v>
      </c>
      <c r="P137" s="1">
        <f t="shared" si="6"/>
        <v>7.5</v>
      </c>
      <c r="Q137" s="1" t="str">
        <f t="shared" si="5"/>
        <v>awful</v>
      </c>
    </row>
    <row r="138" spans="1:17" x14ac:dyDescent="0.25">
      <c r="A138" t="s">
        <v>155</v>
      </c>
      <c r="B138" s="1">
        <v>16</v>
      </c>
      <c r="C138" s="1" t="s">
        <v>17</v>
      </c>
      <c r="D138" s="1" t="s">
        <v>15</v>
      </c>
      <c r="E138" s="1">
        <v>1</v>
      </c>
      <c r="F138" s="1">
        <v>5</v>
      </c>
      <c r="G138" s="1">
        <v>1</v>
      </c>
      <c r="H138" s="1">
        <v>5</v>
      </c>
      <c r="I138" s="1">
        <v>2</v>
      </c>
      <c r="J138" s="1">
        <v>5</v>
      </c>
      <c r="K138" s="1">
        <v>1</v>
      </c>
      <c r="L138" s="1">
        <v>5</v>
      </c>
      <c r="M138" s="1">
        <v>1</v>
      </c>
      <c r="N138" s="1">
        <v>5</v>
      </c>
      <c r="P138" s="1">
        <f t="shared" si="6"/>
        <v>2.5</v>
      </c>
      <c r="Q138" s="1" t="str">
        <f t="shared" si="5"/>
        <v>awful</v>
      </c>
    </row>
    <row r="139" spans="1:17" x14ac:dyDescent="0.25">
      <c r="A139" t="s">
        <v>156</v>
      </c>
      <c r="B139" s="1">
        <v>16</v>
      </c>
      <c r="C139" s="1" t="s">
        <v>14</v>
      </c>
      <c r="D139" s="1" t="s">
        <v>24</v>
      </c>
      <c r="E139" s="1">
        <v>5</v>
      </c>
      <c r="F139" s="1">
        <v>2</v>
      </c>
      <c r="G139" s="1">
        <v>5</v>
      </c>
      <c r="H139" s="1">
        <v>1</v>
      </c>
      <c r="I139" s="1">
        <v>5</v>
      </c>
      <c r="J139" s="1">
        <v>1</v>
      </c>
      <c r="K139" s="1">
        <v>5</v>
      </c>
      <c r="L139" s="1">
        <v>1</v>
      </c>
      <c r="M139" s="1">
        <v>5</v>
      </c>
      <c r="N139" s="1">
        <v>1</v>
      </c>
      <c r="P139" s="1">
        <f t="shared" si="6"/>
        <v>97.5</v>
      </c>
      <c r="Q139" s="1" t="str">
        <f t="shared" si="5"/>
        <v>best imaginable</v>
      </c>
    </row>
    <row r="140" spans="1:17" x14ac:dyDescent="0.25">
      <c r="A140" t="s">
        <v>157</v>
      </c>
      <c r="B140" s="1">
        <v>16</v>
      </c>
      <c r="C140" s="1" t="s">
        <v>14</v>
      </c>
      <c r="D140" s="1" t="s">
        <v>15</v>
      </c>
      <c r="E140" s="1">
        <v>4</v>
      </c>
      <c r="F140" s="1">
        <v>2</v>
      </c>
      <c r="G140" s="1">
        <v>3</v>
      </c>
      <c r="H140" s="1">
        <v>2</v>
      </c>
      <c r="I140" s="1">
        <v>3</v>
      </c>
      <c r="J140" s="1">
        <v>3</v>
      </c>
      <c r="K140" s="1">
        <v>2</v>
      </c>
      <c r="L140" s="1">
        <v>4</v>
      </c>
      <c r="M140" s="1">
        <v>2</v>
      </c>
      <c r="N140" s="1">
        <v>4</v>
      </c>
      <c r="P140" s="1">
        <f t="shared" si="6"/>
        <v>47.5</v>
      </c>
      <c r="Q140" s="1" t="str">
        <f t="shared" si="5"/>
        <v>poor</v>
      </c>
    </row>
    <row r="141" spans="1:17" x14ac:dyDescent="0.25">
      <c r="A141" t="s">
        <v>158</v>
      </c>
      <c r="B141" s="1">
        <v>16</v>
      </c>
      <c r="C141" s="1" t="s">
        <v>17</v>
      </c>
      <c r="D141" s="1" t="s">
        <v>24</v>
      </c>
      <c r="E141" s="1">
        <v>1</v>
      </c>
      <c r="F141" s="1">
        <v>5</v>
      </c>
      <c r="G141" s="1">
        <v>1</v>
      </c>
      <c r="H141" s="1">
        <v>5</v>
      </c>
      <c r="I141" s="1">
        <v>1</v>
      </c>
      <c r="J141" s="1">
        <v>5</v>
      </c>
      <c r="K141" s="1">
        <v>1</v>
      </c>
      <c r="L141" s="1">
        <v>5</v>
      </c>
      <c r="M141" s="1">
        <v>1</v>
      </c>
      <c r="N141" s="1">
        <v>4</v>
      </c>
      <c r="P141" s="1">
        <f t="shared" si="6"/>
        <v>2.5</v>
      </c>
      <c r="Q141" s="1" t="str">
        <f t="shared" si="5"/>
        <v>awful</v>
      </c>
    </row>
    <row r="142" spans="1:17" x14ac:dyDescent="0.25">
      <c r="A142" t="s">
        <v>159</v>
      </c>
      <c r="B142" s="1">
        <v>16</v>
      </c>
      <c r="C142" s="1" t="s">
        <v>19</v>
      </c>
      <c r="D142" s="1" t="s">
        <v>20</v>
      </c>
      <c r="E142" s="1">
        <v>4</v>
      </c>
      <c r="F142" s="1">
        <v>1</v>
      </c>
      <c r="G142" s="1">
        <v>5</v>
      </c>
      <c r="H142" s="1">
        <v>1</v>
      </c>
      <c r="I142" s="1">
        <v>5</v>
      </c>
      <c r="J142" s="1">
        <v>1</v>
      </c>
      <c r="K142" s="1">
        <v>5</v>
      </c>
      <c r="L142" s="1">
        <v>1</v>
      </c>
      <c r="M142" s="1">
        <v>5</v>
      </c>
      <c r="N142" s="1">
        <v>1</v>
      </c>
      <c r="P142" s="1">
        <f t="shared" si="6"/>
        <v>97.5</v>
      </c>
      <c r="Q142" s="1" t="str">
        <f t="shared" si="5"/>
        <v>best imaginable</v>
      </c>
    </row>
    <row r="143" spans="1:17" x14ac:dyDescent="0.25">
      <c r="A143" t="s">
        <v>160</v>
      </c>
      <c r="B143" s="1">
        <v>16</v>
      </c>
      <c r="C143" s="1" t="s">
        <v>19</v>
      </c>
      <c r="D143" s="1" t="s">
        <v>24</v>
      </c>
      <c r="E143" s="1">
        <v>4</v>
      </c>
      <c r="F143" s="1">
        <v>1</v>
      </c>
      <c r="G143" s="1">
        <v>5</v>
      </c>
      <c r="H143" s="1">
        <v>1</v>
      </c>
      <c r="I143" s="1">
        <v>5</v>
      </c>
      <c r="J143" s="1">
        <v>1</v>
      </c>
      <c r="K143" s="1">
        <v>5</v>
      </c>
      <c r="L143" s="1">
        <v>1</v>
      </c>
      <c r="M143" s="1">
        <v>5</v>
      </c>
      <c r="N143" s="1">
        <v>1</v>
      </c>
      <c r="P143" s="1">
        <f t="shared" si="6"/>
        <v>97.5</v>
      </c>
      <c r="Q143" s="1" t="str">
        <f t="shared" si="5"/>
        <v>best imaginable</v>
      </c>
    </row>
    <row r="144" spans="1:17" x14ac:dyDescent="0.25">
      <c r="A144" t="s">
        <v>161</v>
      </c>
      <c r="B144" s="1">
        <v>16</v>
      </c>
      <c r="C144" s="1" t="s">
        <v>17</v>
      </c>
      <c r="D144" s="1" t="s">
        <v>20</v>
      </c>
      <c r="E144" s="1">
        <v>1</v>
      </c>
      <c r="F144" s="1">
        <v>5</v>
      </c>
      <c r="G144" s="1">
        <v>2</v>
      </c>
      <c r="H144" s="1">
        <v>4</v>
      </c>
      <c r="I144" s="1">
        <v>1</v>
      </c>
      <c r="J144" s="1">
        <v>2</v>
      </c>
      <c r="K144" s="1">
        <v>2</v>
      </c>
      <c r="L144" s="1">
        <v>4</v>
      </c>
      <c r="M144" s="1">
        <v>2</v>
      </c>
      <c r="N144" s="1">
        <v>1</v>
      </c>
      <c r="P144" s="1">
        <f t="shared" si="6"/>
        <v>30</v>
      </c>
      <c r="Q144" s="1" t="str">
        <f t="shared" si="5"/>
        <v>awful</v>
      </c>
    </row>
    <row r="145" spans="1:17" x14ac:dyDescent="0.25">
      <c r="A145" t="s">
        <v>162</v>
      </c>
      <c r="B145" s="1">
        <v>16</v>
      </c>
      <c r="C145" s="1" t="s">
        <v>14</v>
      </c>
      <c r="D145" s="1" t="s">
        <v>20</v>
      </c>
      <c r="E145" s="1">
        <v>5</v>
      </c>
      <c r="F145" s="1">
        <v>1</v>
      </c>
      <c r="G145" s="1">
        <v>5</v>
      </c>
      <c r="H145" s="1">
        <v>1</v>
      </c>
      <c r="I145" s="1">
        <v>5</v>
      </c>
      <c r="J145" s="1">
        <v>1</v>
      </c>
      <c r="K145" s="1">
        <v>5</v>
      </c>
      <c r="L145" s="1">
        <v>1</v>
      </c>
      <c r="M145" s="1">
        <v>5</v>
      </c>
      <c r="N145" s="1">
        <v>1</v>
      </c>
      <c r="P145" s="1">
        <f t="shared" si="6"/>
        <v>100</v>
      </c>
      <c r="Q145" s="1" t="str">
        <f t="shared" si="5"/>
        <v>best imaginable</v>
      </c>
    </row>
    <row r="146" spans="1:17" x14ac:dyDescent="0.25">
      <c r="A146" t="s">
        <v>163</v>
      </c>
      <c r="B146" s="1">
        <v>17</v>
      </c>
      <c r="C146" s="1" t="s">
        <v>14</v>
      </c>
      <c r="D146" s="1" t="s">
        <v>24</v>
      </c>
      <c r="E146" s="1">
        <v>4</v>
      </c>
      <c r="F146" s="1">
        <v>2</v>
      </c>
      <c r="G146" s="1">
        <v>4</v>
      </c>
      <c r="H146" s="1">
        <v>3</v>
      </c>
      <c r="I146" s="1">
        <v>4</v>
      </c>
      <c r="J146" s="1">
        <v>3</v>
      </c>
      <c r="K146" s="1">
        <v>4</v>
      </c>
      <c r="L146" s="1">
        <v>2</v>
      </c>
      <c r="M146" s="1">
        <v>3</v>
      </c>
      <c r="N146" s="1">
        <v>2</v>
      </c>
      <c r="P146" s="1">
        <f t="shared" si="6"/>
        <v>67.5</v>
      </c>
      <c r="Q146" s="1" t="str">
        <f t="shared" si="5"/>
        <v>good</v>
      </c>
    </row>
    <row r="147" spans="1:17" x14ac:dyDescent="0.25">
      <c r="A147" t="s">
        <v>164</v>
      </c>
      <c r="B147" s="1">
        <v>17</v>
      </c>
      <c r="C147" s="1" t="s">
        <v>19</v>
      </c>
      <c r="D147" s="1" t="s">
        <v>15</v>
      </c>
      <c r="E147" s="1">
        <v>3</v>
      </c>
      <c r="F147" s="1">
        <v>2</v>
      </c>
      <c r="G147" s="1">
        <v>4</v>
      </c>
      <c r="H147" s="1">
        <v>2</v>
      </c>
      <c r="I147" s="1">
        <v>3</v>
      </c>
      <c r="J147" s="1">
        <v>3</v>
      </c>
      <c r="K147" s="1">
        <v>4</v>
      </c>
      <c r="L147" s="1">
        <v>3</v>
      </c>
      <c r="M147" s="1">
        <v>3</v>
      </c>
      <c r="N147" s="1">
        <v>2</v>
      </c>
      <c r="P147" s="1">
        <f t="shared" si="6"/>
        <v>62.5</v>
      </c>
      <c r="Q147" s="1" t="str">
        <f t="shared" si="5"/>
        <v>good</v>
      </c>
    </row>
    <row r="148" spans="1:17" x14ac:dyDescent="0.25">
      <c r="A148" t="s">
        <v>165</v>
      </c>
      <c r="B148" s="1">
        <v>17</v>
      </c>
      <c r="C148" s="1" t="s">
        <v>17</v>
      </c>
      <c r="D148" s="1" t="s">
        <v>24</v>
      </c>
      <c r="E148" s="1">
        <v>4</v>
      </c>
      <c r="F148" s="1">
        <v>2</v>
      </c>
      <c r="G148" s="1">
        <v>5</v>
      </c>
      <c r="H148" s="1">
        <v>2</v>
      </c>
      <c r="I148" s="1">
        <v>5</v>
      </c>
      <c r="J148" s="1">
        <v>2</v>
      </c>
      <c r="K148" s="1">
        <v>4</v>
      </c>
      <c r="L148" s="1">
        <v>2</v>
      </c>
      <c r="M148" s="1">
        <v>4</v>
      </c>
      <c r="N148" s="1">
        <v>2</v>
      </c>
      <c r="P148" s="1">
        <f t="shared" si="6"/>
        <v>80</v>
      </c>
      <c r="Q148" s="1" t="str">
        <f t="shared" si="5"/>
        <v>good</v>
      </c>
    </row>
    <row r="149" spans="1:17" x14ac:dyDescent="0.25">
      <c r="A149" t="s">
        <v>166</v>
      </c>
      <c r="B149" s="1">
        <v>17</v>
      </c>
      <c r="C149" s="1" t="s">
        <v>17</v>
      </c>
      <c r="D149" s="1" t="s">
        <v>15</v>
      </c>
      <c r="E149" s="1">
        <v>4</v>
      </c>
      <c r="F149" s="1">
        <v>2</v>
      </c>
      <c r="G149" s="1">
        <v>4</v>
      </c>
      <c r="H149" s="1">
        <v>2</v>
      </c>
      <c r="I149" s="1">
        <v>4</v>
      </c>
      <c r="J149" s="1">
        <v>1</v>
      </c>
      <c r="K149" s="1">
        <v>4</v>
      </c>
      <c r="L149" s="1">
        <v>2</v>
      </c>
      <c r="M149" s="1">
        <v>3</v>
      </c>
      <c r="N149" s="1">
        <v>2</v>
      </c>
      <c r="P149" s="1">
        <f t="shared" si="6"/>
        <v>75</v>
      </c>
      <c r="Q149" s="1" t="str">
        <f t="shared" si="5"/>
        <v>good</v>
      </c>
    </row>
    <row r="150" spans="1:17" x14ac:dyDescent="0.25">
      <c r="A150" t="s">
        <v>167</v>
      </c>
      <c r="B150" s="1">
        <v>17</v>
      </c>
      <c r="C150" s="1" t="s">
        <v>19</v>
      </c>
      <c r="D150" s="1" t="s">
        <v>24</v>
      </c>
      <c r="E150" s="1">
        <v>3</v>
      </c>
      <c r="F150" s="1">
        <v>2</v>
      </c>
      <c r="G150" s="1">
        <v>4</v>
      </c>
      <c r="H150" s="1">
        <v>2</v>
      </c>
      <c r="I150" s="1">
        <v>4</v>
      </c>
      <c r="J150" s="1">
        <v>1</v>
      </c>
      <c r="K150" s="1">
        <v>3</v>
      </c>
      <c r="L150" s="1">
        <v>4</v>
      </c>
      <c r="M150" s="1">
        <v>3</v>
      </c>
      <c r="N150" s="1">
        <v>2</v>
      </c>
      <c r="P150" s="1">
        <f t="shared" si="6"/>
        <v>65</v>
      </c>
      <c r="Q150" s="1" t="str">
        <f t="shared" si="5"/>
        <v>good</v>
      </c>
    </row>
    <row r="151" spans="1:17" x14ac:dyDescent="0.25">
      <c r="A151" t="s">
        <v>168</v>
      </c>
      <c r="B151" s="1">
        <v>17</v>
      </c>
      <c r="C151" s="1" t="s">
        <v>14</v>
      </c>
      <c r="D151" s="1" t="s">
        <v>15</v>
      </c>
      <c r="E151" s="1">
        <v>4</v>
      </c>
      <c r="F151" s="1">
        <v>2</v>
      </c>
      <c r="G151" s="1">
        <v>4</v>
      </c>
      <c r="H151" s="1">
        <v>2</v>
      </c>
      <c r="I151" s="1">
        <v>5</v>
      </c>
      <c r="J151" s="1">
        <v>1</v>
      </c>
      <c r="K151" s="1">
        <v>4</v>
      </c>
      <c r="L151" s="1">
        <v>2</v>
      </c>
      <c r="M151" s="1">
        <v>3</v>
      </c>
      <c r="N151" s="1">
        <v>2</v>
      </c>
      <c r="P151" s="1">
        <f t="shared" si="6"/>
        <v>77.5</v>
      </c>
      <c r="Q151" s="1" t="str">
        <f t="shared" si="5"/>
        <v>good</v>
      </c>
    </row>
    <row r="152" spans="1:17" x14ac:dyDescent="0.25">
      <c r="A152" t="s">
        <v>169</v>
      </c>
      <c r="B152" s="1">
        <v>17</v>
      </c>
      <c r="C152" s="1" t="s">
        <v>14</v>
      </c>
      <c r="D152" s="1" t="s">
        <v>20</v>
      </c>
      <c r="E152" s="1">
        <v>4</v>
      </c>
      <c r="F152" s="1">
        <v>1</v>
      </c>
      <c r="G152" s="1">
        <v>4</v>
      </c>
      <c r="H152" s="1">
        <v>2</v>
      </c>
      <c r="I152" s="1">
        <v>5</v>
      </c>
      <c r="J152" s="1">
        <v>1</v>
      </c>
      <c r="K152" s="1">
        <v>4</v>
      </c>
      <c r="L152" s="1">
        <v>2</v>
      </c>
      <c r="M152" s="1">
        <v>3</v>
      </c>
      <c r="N152" s="1">
        <v>2</v>
      </c>
      <c r="P152" s="1">
        <f t="shared" si="6"/>
        <v>80</v>
      </c>
      <c r="Q152" s="1" t="str">
        <f t="shared" si="5"/>
        <v>good</v>
      </c>
    </row>
    <row r="153" spans="1:17" x14ac:dyDescent="0.25">
      <c r="A153" t="s">
        <v>170</v>
      </c>
      <c r="B153" s="1">
        <v>17</v>
      </c>
      <c r="C153" s="1" t="s">
        <v>19</v>
      </c>
      <c r="D153" s="1" t="s">
        <v>20</v>
      </c>
      <c r="E153" s="1">
        <v>3</v>
      </c>
      <c r="F153" s="1">
        <v>2</v>
      </c>
      <c r="G153" s="1">
        <v>4</v>
      </c>
      <c r="H153" s="1">
        <v>2</v>
      </c>
      <c r="I153" s="1">
        <v>4</v>
      </c>
      <c r="J153" s="1">
        <v>2</v>
      </c>
      <c r="K153" s="1">
        <v>4</v>
      </c>
      <c r="L153" s="1">
        <v>2</v>
      </c>
      <c r="M153" s="1">
        <v>3</v>
      </c>
      <c r="N153" s="1">
        <v>2</v>
      </c>
      <c r="P153" s="1">
        <f t="shared" si="6"/>
        <v>70</v>
      </c>
      <c r="Q153" s="1" t="str">
        <f t="shared" si="5"/>
        <v>good</v>
      </c>
    </row>
    <row r="154" spans="1:17" x14ac:dyDescent="0.25">
      <c r="A154" t="s">
        <v>171</v>
      </c>
      <c r="B154" s="1">
        <v>17</v>
      </c>
      <c r="C154" s="1" t="s">
        <v>17</v>
      </c>
      <c r="D154" s="1" t="s">
        <v>20</v>
      </c>
      <c r="E154" s="1">
        <v>4</v>
      </c>
      <c r="F154" s="1">
        <v>1</v>
      </c>
      <c r="G154" s="1">
        <v>4</v>
      </c>
      <c r="H154" s="1">
        <v>2</v>
      </c>
      <c r="I154" s="1">
        <v>5</v>
      </c>
      <c r="J154" s="1">
        <v>1</v>
      </c>
      <c r="K154" s="1">
        <v>2</v>
      </c>
      <c r="L154" s="1">
        <v>2</v>
      </c>
      <c r="M154" s="1">
        <v>3</v>
      </c>
      <c r="N154" s="1">
        <v>2</v>
      </c>
      <c r="P154" s="1">
        <f t="shared" si="6"/>
        <v>75</v>
      </c>
      <c r="Q154" s="1" t="str">
        <f t="shared" si="5"/>
        <v>good</v>
      </c>
    </row>
    <row r="155" spans="1:17" x14ac:dyDescent="0.25">
      <c r="A155" t="s">
        <v>174</v>
      </c>
      <c r="B155" s="1">
        <v>18</v>
      </c>
      <c r="C155" s="1" t="s">
        <v>17</v>
      </c>
      <c r="D155" s="1" t="s">
        <v>24</v>
      </c>
      <c r="E155" s="1">
        <v>3</v>
      </c>
      <c r="F155" s="1">
        <v>1</v>
      </c>
      <c r="G155" s="1">
        <v>5</v>
      </c>
      <c r="H155" s="1">
        <v>1</v>
      </c>
      <c r="I155" s="1">
        <v>5</v>
      </c>
      <c r="J155" s="1">
        <v>1</v>
      </c>
      <c r="K155" s="1">
        <v>5</v>
      </c>
      <c r="L155" s="1">
        <v>1</v>
      </c>
      <c r="M155" s="1">
        <v>4</v>
      </c>
      <c r="N155" s="1">
        <v>3</v>
      </c>
      <c r="P155" s="1">
        <f t="shared" si="6"/>
        <v>87.5</v>
      </c>
      <c r="Q155" s="1" t="str">
        <f t="shared" si="5"/>
        <v>excellent</v>
      </c>
    </row>
    <row r="156" spans="1:17" x14ac:dyDescent="0.25">
      <c r="A156" t="s">
        <v>175</v>
      </c>
      <c r="B156" s="1">
        <v>18</v>
      </c>
      <c r="C156" s="1" t="s">
        <v>14</v>
      </c>
      <c r="D156" s="1" t="s">
        <v>24</v>
      </c>
      <c r="E156" s="1">
        <v>4</v>
      </c>
      <c r="F156" s="1">
        <v>2</v>
      </c>
      <c r="G156" s="1">
        <v>5</v>
      </c>
      <c r="H156" s="1">
        <v>2</v>
      </c>
      <c r="I156" s="1">
        <v>4</v>
      </c>
      <c r="J156" s="1">
        <v>5</v>
      </c>
      <c r="K156" s="1">
        <v>5</v>
      </c>
      <c r="L156" s="1">
        <v>1</v>
      </c>
      <c r="M156" s="1">
        <v>5</v>
      </c>
      <c r="N156" s="1">
        <v>3</v>
      </c>
      <c r="P156" s="1">
        <f t="shared" si="6"/>
        <v>75</v>
      </c>
      <c r="Q156" s="1" t="str">
        <f t="shared" si="5"/>
        <v>good</v>
      </c>
    </row>
    <row r="157" spans="1:17" x14ac:dyDescent="0.25">
      <c r="A157" t="s">
        <v>176</v>
      </c>
      <c r="B157" s="1">
        <v>18</v>
      </c>
      <c r="C157" s="1" t="s">
        <v>19</v>
      </c>
      <c r="D157" s="1" t="s">
        <v>24</v>
      </c>
      <c r="E157" s="1">
        <v>2</v>
      </c>
      <c r="F157" s="1">
        <v>2</v>
      </c>
      <c r="G157" s="1">
        <v>5</v>
      </c>
      <c r="H157" s="1">
        <v>2</v>
      </c>
      <c r="I157" s="1">
        <v>4</v>
      </c>
      <c r="J157" s="1">
        <v>2</v>
      </c>
      <c r="K157" s="1">
        <v>5</v>
      </c>
      <c r="L157" s="1">
        <v>2</v>
      </c>
      <c r="M157" s="1">
        <v>2</v>
      </c>
      <c r="N157" s="1">
        <v>2</v>
      </c>
      <c r="P157" s="1">
        <f t="shared" si="6"/>
        <v>70</v>
      </c>
      <c r="Q157" s="1" t="str">
        <f t="shared" ref="Q157:Q163" si="7">IF(P157&gt;=90.1,"best imaginable",IF(P157&gt;=80.3,"excellent",IF(P157&gt;=62,"good",IF(P157&gt;50,"okay",IF(P157&gt;30,"poor","awful")))))</f>
        <v>good</v>
      </c>
    </row>
    <row r="158" spans="1:17" x14ac:dyDescent="0.25">
      <c r="A158" t="s">
        <v>177</v>
      </c>
      <c r="B158" s="1">
        <v>18</v>
      </c>
      <c r="C158" s="1" t="s">
        <v>19</v>
      </c>
      <c r="D158" s="1" t="s">
        <v>15</v>
      </c>
      <c r="E158" s="1">
        <v>2</v>
      </c>
      <c r="F158" s="1">
        <v>2</v>
      </c>
      <c r="G158" s="1">
        <v>4</v>
      </c>
      <c r="H158" s="1">
        <v>2</v>
      </c>
      <c r="I158" s="1">
        <v>5</v>
      </c>
      <c r="J158" s="1">
        <v>1</v>
      </c>
      <c r="K158" s="1">
        <v>5</v>
      </c>
      <c r="L158" s="1">
        <v>3</v>
      </c>
      <c r="M158" s="1">
        <v>2</v>
      </c>
      <c r="N158" s="1">
        <v>2</v>
      </c>
      <c r="P158" s="1">
        <f t="shared" si="6"/>
        <v>70</v>
      </c>
      <c r="Q158" s="1" t="str">
        <f t="shared" si="7"/>
        <v>good</v>
      </c>
    </row>
    <row r="159" spans="1:17" x14ac:dyDescent="0.25">
      <c r="A159" t="s">
        <v>178</v>
      </c>
      <c r="B159" s="1">
        <v>18</v>
      </c>
      <c r="C159" s="1" t="s">
        <v>14</v>
      </c>
      <c r="D159" s="1" t="s">
        <v>20</v>
      </c>
      <c r="E159" s="1">
        <v>5</v>
      </c>
      <c r="F159" s="1">
        <v>1</v>
      </c>
      <c r="G159" s="1">
        <v>5</v>
      </c>
      <c r="H159" s="1">
        <v>1</v>
      </c>
      <c r="I159" s="1">
        <v>5</v>
      </c>
      <c r="J159" s="1">
        <v>1</v>
      </c>
      <c r="K159" s="1">
        <v>5</v>
      </c>
      <c r="L159" s="1">
        <v>1</v>
      </c>
      <c r="M159" s="1">
        <v>5</v>
      </c>
      <c r="N159" s="1">
        <v>2</v>
      </c>
      <c r="P159" s="1">
        <f t="shared" si="6"/>
        <v>97.5</v>
      </c>
      <c r="Q159" s="1" t="str">
        <f t="shared" si="7"/>
        <v>best imaginable</v>
      </c>
    </row>
    <row r="160" spans="1:17" x14ac:dyDescent="0.25">
      <c r="A160" t="s">
        <v>179</v>
      </c>
      <c r="B160" s="1">
        <v>18</v>
      </c>
      <c r="C160" s="1" t="s">
        <v>17</v>
      </c>
      <c r="D160" s="1" t="s">
        <v>15</v>
      </c>
      <c r="E160" s="1">
        <v>3</v>
      </c>
      <c r="F160" s="1">
        <v>3</v>
      </c>
      <c r="G160" s="1">
        <v>5</v>
      </c>
      <c r="H160" s="1">
        <v>4</v>
      </c>
      <c r="I160" s="1">
        <v>4</v>
      </c>
      <c r="J160" s="1">
        <v>2</v>
      </c>
      <c r="K160" s="1">
        <v>4</v>
      </c>
      <c r="L160" s="1">
        <v>1</v>
      </c>
      <c r="M160" s="1">
        <v>5</v>
      </c>
      <c r="N160" s="1">
        <v>1</v>
      </c>
      <c r="P160" s="1">
        <f t="shared" si="6"/>
        <v>75</v>
      </c>
      <c r="Q160" s="1" t="str">
        <f t="shared" si="7"/>
        <v>good</v>
      </c>
    </row>
    <row r="161" spans="1:17" x14ac:dyDescent="0.25">
      <c r="A161" t="s">
        <v>180</v>
      </c>
      <c r="B161" s="1">
        <v>18</v>
      </c>
      <c r="C161" s="1" t="s">
        <v>17</v>
      </c>
      <c r="D161" s="1" t="s">
        <v>20</v>
      </c>
      <c r="E161" s="1">
        <v>2</v>
      </c>
      <c r="F161" s="1">
        <v>3</v>
      </c>
      <c r="G161" s="1">
        <v>5</v>
      </c>
      <c r="H161" s="1">
        <v>2</v>
      </c>
      <c r="I161" s="1">
        <v>5</v>
      </c>
      <c r="J161" s="1">
        <v>2</v>
      </c>
      <c r="K161" s="1">
        <v>5</v>
      </c>
      <c r="L161" s="1">
        <v>2</v>
      </c>
      <c r="M161" s="1">
        <v>4</v>
      </c>
      <c r="N161" s="1">
        <v>1</v>
      </c>
      <c r="P161" s="1">
        <f t="shared" si="6"/>
        <v>77.5</v>
      </c>
      <c r="Q161" s="1" t="str">
        <f t="shared" si="7"/>
        <v>good</v>
      </c>
    </row>
    <row r="162" spans="1:17" x14ac:dyDescent="0.25">
      <c r="A162" t="s">
        <v>173</v>
      </c>
      <c r="B162" s="1">
        <v>18</v>
      </c>
      <c r="C162" s="1" t="s">
        <v>14</v>
      </c>
      <c r="D162" s="1" t="s">
        <v>15</v>
      </c>
      <c r="E162" s="1">
        <v>5</v>
      </c>
      <c r="F162" s="1">
        <v>1</v>
      </c>
      <c r="G162" s="1">
        <v>4</v>
      </c>
      <c r="H162" s="1">
        <v>2</v>
      </c>
      <c r="I162" s="1">
        <v>5</v>
      </c>
      <c r="J162" s="1">
        <v>2</v>
      </c>
      <c r="K162" s="1">
        <v>4</v>
      </c>
      <c r="L162" s="1">
        <v>2</v>
      </c>
      <c r="M162" s="1">
        <v>5</v>
      </c>
      <c r="N162" s="1">
        <v>2</v>
      </c>
      <c r="P162" s="1">
        <f t="shared" si="6"/>
        <v>85</v>
      </c>
      <c r="Q162" s="1" t="str">
        <f t="shared" si="7"/>
        <v>excellent</v>
      </c>
    </row>
    <row r="163" spans="1:17" x14ac:dyDescent="0.25">
      <c r="A163" t="s">
        <v>172</v>
      </c>
      <c r="B163" s="1">
        <v>18</v>
      </c>
      <c r="C163" s="1" t="s">
        <v>19</v>
      </c>
      <c r="D163" s="1" t="s">
        <v>20</v>
      </c>
      <c r="E163" s="1">
        <v>1</v>
      </c>
      <c r="F163" s="1">
        <v>2</v>
      </c>
      <c r="G163" s="1">
        <v>5</v>
      </c>
      <c r="H163" s="1">
        <v>1</v>
      </c>
      <c r="I163" s="1">
        <v>4</v>
      </c>
      <c r="J163" s="1">
        <v>1</v>
      </c>
      <c r="K163" s="1">
        <v>5</v>
      </c>
      <c r="L163" s="1">
        <v>2</v>
      </c>
      <c r="M163" s="1">
        <v>2</v>
      </c>
      <c r="N163" s="1">
        <v>1</v>
      </c>
      <c r="P163" s="1">
        <f t="shared" si="6"/>
        <v>75</v>
      </c>
      <c r="Q163" s="1" t="str">
        <f t="shared" si="7"/>
        <v>good</v>
      </c>
    </row>
  </sheetData>
  <conditionalFormatting sqref="Q2:Q163">
    <cfRule type="containsText" dxfId="11" priority="7" operator="containsText" text="awful">
      <formula>NOT(ISERROR(SEARCH("awful",Q2)))</formula>
    </cfRule>
    <cfRule type="containsText" dxfId="10" priority="8" operator="containsText" text="okay">
      <formula>NOT(ISERROR(SEARCH("okay",Q2)))</formula>
    </cfRule>
    <cfRule type="containsText" dxfId="9" priority="9" operator="containsText" text="best imaginable">
      <formula>NOT(ISERROR(SEARCH("best imaginable",Q2)))</formula>
    </cfRule>
    <cfRule type="containsText" dxfId="8" priority="11" operator="containsText" text="poor">
      <formula>NOT(ISERROR(SEARCH("poor",Q2)))</formula>
    </cfRule>
    <cfRule type="containsText" dxfId="7" priority="12" operator="containsText" text="good">
      <formula>NOT(ISERROR(SEARCH("good",Q2)))</formula>
    </cfRule>
    <cfRule type="containsText" dxfId="6" priority="13" operator="containsText" text="excellent">
      <formula>NOT(ISERROR(SEARCH("excellent",Q2)))</formula>
    </cfRule>
  </conditionalFormatting>
  <conditionalFormatting sqref="P2:P163">
    <cfRule type="colorScale" priority="10">
      <colorScale>
        <cfvo type="min"/>
        <cfvo type="max"/>
        <color theme="0"/>
        <color rgb="FF00FF00"/>
      </colorScale>
    </cfRule>
  </conditionalFormatting>
  <conditionalFormatting sqref="U2:U16">
    <cfRule type="containsText" dxfId="5" priority="1" operator="containsText" text="awful">
      <formula>NOT(ISERROR(SEARCH("awful",U2)))</formula>
    </cfRule>
    <cfRule type="containsText" dxfId="4" priority="2" operator="containsText" text="okay">
      <formula>NOT(ISERROR(SEARCH("okay",U2)))</formula>
    </cfRule>
    <cfRule type="containsText" dxfId="3" priority="3" operator="containsText" text="best imaginable">
      <formula>NOT(ISERROR(SEARCH("best imaginable",U2)))</formula>
    </cfRule>
    <cfRule type="containsText" dxfId="2" priority="4" operator="containsText" text="poor">
      <formula>NOT(ISERROR(SEARCH("poor",U2)))</formula>
    </cfRule>
    <cfRule type="containsText" dxfId="1" priority="5" operator="containsText" text="good">
      <formula>NOT(ISERROR(SEARCH("good",U2)))</formula>
    </cfRule>
    <cfRule type="containsText" dxfId="0" priority="6" operator="containsText" text="excellent">
      <formula>NOT(ISERROR(SEARCH("excellent",U2)))</formula>
    </cfRule>
  </conditionalFormatting>
  <pageMargins left="0.7" right="0.7" top="0.78740157499999996" bottom="0.78740157499999996" header="0.3" footer="0.3"/>
  <pageSetup paperSize="9" orientation="portrait" horizontalDpi="4294967293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SUS BA_Study_ViSa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Hillen</dc:creator>
  <cp:lastModifiedBy>LucaHillen</cp:lastModifiedBy>
  <dcterms:created xsi:type="dcterms:W3CDTF">2018-12-16T21:32:32Z</dcterms:created>
  <dcterms:modified xsi:type="dcterms:W3CDTF">2019-01-02T06:58:38Z</dcterms:modified>
</cp:coreProperties>
</file>