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repos\ppf_docs\"/>
    </mc:Choice>
  </mc:AlternateContent>
  <xr:revisionPtr revIDLastSave="0" documentId="13_ncr:1_{598204D7-7E5C-4A40-9FDF-495220B130A5}" xr6:coauthVersionLast="47" xr6:coauthVersionMax="47" xr10:uidLastSave="{00000000-0000-0000-0000-000000000000}"/>
  <bookViews>
    <workbookView xWindow="-120" yWindow="-120" windowWidth="29040" windowHeight="17520" tabRatio="811" firstSheet="1" activeTab="1" xr2:uid="{43230765-D773-458E-94F5-9B102C007B9F}"/>
  </bookViews>
  <sheets>
    <sheet name="Sheet8" sheetId="9" state="hidden" r:id="rId1"/>
    <sheet name="Supply &amp; Demand" sheetId="4" r:id="rId2"/>
  </sheets>
  <definedNames>
    <definedName name="_xlnm._FilterDatabase" localSheetId="1" hidden="1">'Supply &amp; Demand'!$Q$8:$AB$8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4" l="1"/>
  <c r="O11" i="4"/>
  <c r="O12" i="4"/>
  <c r="O13" i="4"/>
  <c r="O14" i="4"/>
  <c r="O15" i="4"/>
  <c r="O16" i="4"/>
  <c r="O9" i="4"/>
  <c r="K11" i="4" l="1"/>
  <c r="AM9" i="4" l="1"/>
  <c r="AM10" i="4"/>
  <c r="AK9" i="4"/>
  <c r="AK10" i="4"/>
  <c r="AI9" i="4"/>
  <c r="AI10" i="4"/>
  <c r="M9" i="4"/>
  <c r="Z45" i="4" l="1"/>
  <c r="K9" i="4"/>
  <c r="AM12" i="4" l="1"/>
  <c r="AM13" i="4"/>
  <c r="AM11" i="4"/>
  <c r="AM16" i="4"/>
  <c r="AM15" i="4"/>
  <c r="AM14" i="4"/>
  <c r="AK13" i="4"/>
  <c r="AK11" i="4"/>
  <c r="AK16" i="4"/>
  <c r="AK15" i="4"/>
  <c r="AK12" i="4"/>
  <c r="AK14" i="4"/>
  <c r="AI13" i="4"/>
  <c r="AI11" i="4"/>
  <c r="AI16" i="4"/>
  <c r="AI15" i="4"/>
  <c r="AI12" i="4"/>
  <c r="AI14" i="4"/>
  <c r="K61" i="4" l="1"/>
  <c r="K60" i="4"/>
  <c r="K59" i="4"/>
  <c r="K58" i="4"/>
  <c r="K57" i="4"/>
  <c r="G61" i="4"/>
  <c r="G60" i="4"/>
  <c r="G59" i="4"/>
  <c r="G58" i="4"/>
  <c r="G57" i="4"/>
  <c r="I61" i="4"/>
  <c r="I60" i="4"/>
  <c r="I59" i="4"/>
  <c r="I58" i="4"/>
  <c r="I57" i="4"/>
  <c r="J62" i="4"/>
  <c r="H62" i="4"/>
  <c r="F62" i="4"/>
  <c r="D62" i="4"/>
  <c r="E59" i="4" s="1"/>
  <c r="I48" i="4"/>
  <c r="I47" i="4"/>
  <c r="I46" i="4"/>
  <c r="I45" i="4"/>
  <c r="I44" i="4"/>
  <c r="I43" i="4"/>
  <c r="I42" i="4"/>
  <c r="I41" i="4"/>
  <c r="G12" i="4"/>
  <c r="G13" i="4"/>
  <c r="G14" i="4"/>
  <c r="G15" i="4"/>
  <c r="G16" i="4"/>
  <c r="E12" i="4"/>
  <c r="E13" i="4"/>
  <c r="E14" i="4"/>
  <c r="E15" i="4"/>
  <c r="E16" i="4"/>
  <c r="E11" i="4"/>
  <c r="K16" i="4"/>
  <c r="K15" i="4"/>
  <c r="K14" i="4"/>
  <c r="E10" i="4"/>
  <c r="G10" i="4"/>
  <c r="G9" i="4"/>
  <c r="I9" i="4"/>
  <c r="X48" i="4"/>
  <c r="X47" i="4"/>
  <c r="X46" i="4"/>
  <c r="X45" i="4"/>
  <c r="X44" i="4"/>
  <c r="X43" i="4"/>
  <c r="X42" i="4"/>
  <c r="X41" i="4"/>
  <c r="Z32" i="4"/>
  <c r="X32" i="4"/>
  <c r="K32" i="4"/>
  <c r="I32" i="4"/>
  <c r="Z31" i="4"/>
  <c r="X31" i="4"/>
  <c r="K31" i="4"/>
  <c r="I31" i="4"/>
  <c r="Z30" i="4"/>
  <c r="X30" i="4"/>
  <c r="K30" i="4"/>
  <c r="I30" i="4"/>
  <c r="Z29" i="4"/>
  <c r="X29" i="4"/>
  <c r="K29" i="4"/>
  <c r="I29" i="4"/>
  <c r="Z28" i="4"/>
  <c r="X28" i="4"/>
  <c r="K28" i="4"/>
  <c r="I28" i="4"/>
  <c r="Z27" i="4"/>
  <c r="X27" i="4"/>
  <c r="K27" i="4"/>
  <c r="I27" i="4"/>
  <c r="Z26" i="4"/>
  <c r="X26" i="4"/>
  <c r="K26" i="4"/>
  <c r="I26" i="4"/>
  <c r="Z25" i="4"/>
  <c r="X25" i="4"/>
  <c r="K25" i="4"/>
  <c r="I25" i="4"/>
  <c r="Z12" i="4"/>
  <c r="X12" i="4"/>
  <c r="Z13" i="4"/>
  <c r="X13" i="4"/>
  <c r="Z14" i="4"/>
  <c r="X14" i="4"/>
  <c r="Z10" i="4"/>
  <c r="X10" i="4"/>
  <c r="K13" i="4"/>
  <c r="Z16" i="4"/>
  <c r="X16" i="4"/>
  <c r="K12" i="4"/>
  <c r="Z15" i="4"/>
  <c r="X15" i="4"/>
  <c r="K10" i="4"/>
  <c r="Z9" i="4"/>
  <c r="X9" i="4"/>
  <c r="C2" i="9"/>
  <c r="I62" i="4" l="1"/>
  <c r="K62" i="4"/>
  <c r="G62" i="4"/>
  <c r="E58" i="4"/>
  <c r="E57" i="4"/>
  <c r="E61" i="4"/>
  <c r="E60" i="4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tc={86715886-B084-4ACC-AC12-F85CCDD3A30D}</author>
    <author>tc={92FE6946-2996-49BB-A618-165FC7476BB9}</author>
    <author>tc={B0B9A32B-1E04-47F9-986A-C66AD7D7943A}</author>
  </authors>
  <commentList>
    <comment ref="AL13" authorId="0" shapeId="0" xr:uid="{86715886-B084-4ACC-AC12-F85CCDD3A30D}">
      <text>
        <t>[Threaded comment]
Your version of Excel allows you to read this threaded comment; however, any edits to it will get removed if the file is opened in a newer version of Excel. Learn more: https://go.microsoft.com/fwlink/?linkid=870924
Comment:
    Oct 7th,2024 (USDA): FAS Manila forecasts imports for wheat to increase to 7.15 million MT for MY 2024/25</t>
      </text>
    </comment>
    <comment ref="H45" authorId="1" shapeId="0" xr:uid="{92FE6946-2996-49BB-A618-165FC7476B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That came with 27.833 million hectares covered out of the total 29.813 million ha planned. </t>
      </text>
    </comment>
    <comment ref="Y45" authorId="2" shapeId="0" xr:uid="{B0B9A32B-1E04-47F9-986A-C66AD7D794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 the average yield continued to drop, down by 2% week on week to 3.01 tonnes per ha. This was well below the 3.37 tonnes per ha at the corresponding stage last year. </t>
      </text>
    </comment>
  </commentList>
</comments>
</file>

<file path=xl/sharedStrings.xml><?xml version="1.0" encoding="utf-8"?>
<sst xmlns="http://schemas.openxmlformats.org/spreadsheetml/2006/main" count="315" uniqueCount="133">
  <si>
    <t>Date and Time</t>
  </si>
  <si>
    <t>Time Range</t>
  </si>
  <si>
    <t>1 month</t>
  </si>
  <si>
    <t>3 months</t>
  </si>
  <si>
    <t>6 months</t>
  </si>
  <si>
    <t>1 year</t>
  </si>
  <si>
    <t>Region</t>
  </si>
  <si>
    <t>USA</t>
  </si>
  <si>
    <t>China</t>
  </si>
  <si>
    <t>Brazil</t>
  </si>
  <si>
    <t>Argantina</t>
  </si>
  <si>
    <t>European Union</t>
  </si>
  <si>
    <t>Ukraine</t>
  </si>
  <si>
    <t>India</t>
  </si>
  <si>
    <t>Currency</t>
  </si>
  <si>
    <t>USD</t>
  </si>
  <si>
    <t>EUR</t>
  </si>
  <si>
    <t>Unit</t>
  </si>
  <si>
    <t>per bushel</t>
  </si>
  <si>
    <t>per ton</t>
  </si>
  <si>
    <t>Current Price Overview</t>
  </si>
  <si>
    <t>Spot Price</t>
  </si>
  <si>
    <t>Yesterday’s Price</t>
  </si>
  <si>
    <t>Last Week's Price</t>
  </si>
  <si>
    <t>Last Month's Price</t>
  </si>
  <si>
    <t>Historical Price Trend</t>
  </si>
  <si>
    <t>Line Chart</t>
  </si>
  <si>
    <t>Major market events</t>
  </si>
  <si>
    <t>Supply and Demand Metrics</t>
  </si>
  <si>
    <t>Russia</t>
  </si>
  <si>
    <t>2021/2022</t>
  </si>
  <si>
    <t>2022/2023</t>
  </si>
  <si>
    <t>2023/2024</t>
  </si>
  <si>
    <t>2024/2025</t>
  </si>
  <si>
    <t>2025/2026</t>
  </si>
  <si>
    <r>
      <t>WORLD</t>
    </r>
    <r>
      <rPr>
        <sz val="10"/>
        <color theme="1"/>
        <rFont val="Aptos Narrow"/>
        <family val="2"/>
        <scheme val="minor"/>
      </rPr>
      <t>, bn metrics tn</t>
    </r>
  </si>
  <si>
    <t>Marketing Year 2023 from October - September</t>
  </si>
  <si>
    <t>https://fas.usda.gov/data/production/commodity/0440000</t>
  </si>
  <si>
    <t>bushel</t>
  </si>
  <si>
    <t>corn, kg</t>
  </si>
  <si>
    <t>wheat, kg</t>
  </si>
  <si>
    <t>Stock-to-Use Ratio</t>
  </si>
  <si>
    <r>
      <t>Global Corn Production,</t>
    </r>
    <r>
      <rPr>
        <sz val="10"/>
        <color theme="0"/>
        <rFont val="Aptos Narrow"/>
        <family val="2"/>
        <scheme val="minor"/>
      </rPr>
      <t xml:space="preserve"> mio metrics tn</t>
    </r>
  </si>
  <si>
    <t>Export, mio metrics tn</t>
  </si>
  <si>
    <t>Price Comparison:</t>
  </si>
  <si>
    <t>Corn</t>
  </si>
  <si>
    <t>Wheat</t>
  </si>
  <si>
    <t>Soybeans</t>
  </si>
  <si>
    <t>Barley</t>
  </si>
  <si>
    <t>Price Drivers and Market Insights:</t>
  </si>
  <si>
    <t>Weather Conditions</t>
  </si>
  <si>
    <t>Fuel/Energy Prices</t>
  </si>
  <si>
    <t>Currency Exchange Rates</t>
  </si>
  <si>
    <t>Government Policies</t>
  </si>
  <si>
    <t>Any key weather patterns (e.g., drought, flooding in major producing regions)</t>
  </si>
  <si>
    <t>How crude oil prices (key input in farming) affect corn prices</t>
  </si>
  <si>
    <t>The impact of the USD exchange rate on global corn prices</t>
  </si>
  <si>
    <t>Information on tariffs, subsidies, or trade agreements.</t>
  </si>
  <si>
    <t>Forecasting &amp; Projections:</t>
  </si>
  <si>
    <t>Predictive analytics for corn price (next 3 months, 6 months, 1 year).</t>
  </si>
  <si>
    <t>Include confidence intervals or a shaded range.</t>
  </si>
  <si>
    <t>Include comments from market analysts or experts.</t>
  </si>
  <si>
    <t>News ticker for the latest updates relevant to corn market</t>
  </si>
  <si>
    <t>Price Forecast (Line Chart):</t>
  </si>
  <si>
    <t>Analyst Insights:</t>
  </si>
  <si>
    <t>Regional and Seasonal Factors:</t>
  </si>
  <si>
    <r>
      <t>Seasonality Chart</t>
    </r>
    <r>
      <rPr>
        <sz val="11"/>
        <color theme="1"/>
        <rFont val="Aptos Narrow"/>
        <family val="2"/>
        <scheme val="minor"/>
      </rPr>
      <t>: A bar or line chart showing typical price behavior across different seasons (planting, harvest, etc.).</t>
    </r>
  </si>
  <si>
    <r>
      <t>Regional Heat Map</t>
    </r>
    <r>
      <rPr>
        <sz val="11"/>
        <color theme="1"/>
        <rFont val="Aptos Narrow"/>
        <family val="2"/>
        <scheme val="minor"/>
      </rPr>
      <t>:</t>
    </r>
  </si>
  <si>
    <t>Displays which regions are experiencing higher or lower prices compared to the global average.</t>
  </si>
  <si>
    <t>9. Data Export &amp; Reports:</t>
  </si>
  <si>
    <r>
      <t xml:space="preserve">Option to export data in </t>
    </r>
    <r>
      <rPr>
        <b/>
        <sz val="11"/>
        <color theme="1"/>
        <rFont val="Aptos Narrow"/>
        <family val="2"/>
        <scheme val="minor"/>
      </rPr>
      <t>CSV</t>
    </r>
    <r>
      <rPr>
        <sz val="11"/>
        <color theme="1"/>
        <rFont val="Aptos Narrow"/>
        <family val="2"/>
        <scheme val="minor"/>
      </rPr>
      <t xml:space="preserve">, </t>
    </r>
    <r>
      <rPr>
        <b/>
        <sz val="11"/>
        <color theme="1"/>
        <rFont val="Aptos Narrow"/>
        <family val="2"/>
        <scheme val="minor"/>
      </rPr>
      <t>Excel</t>
    </r>
    <r>
      <rPr>
        <sz val="11"/>
        <color theme="1"/>
        <rFont val="Aptos Narrow"/>
        <family val="2"/>
        <scheme val="minor"/>
      </rPr>
      <t xml:space="preserve">, or </t>
    </r>
    <r>
      <rPr>
        <b/>
        <sz val="11"/>
        <color theme="1"/>
        <rFont val="Aptos Narrow"/>
        <family val="2"/>
        <scheme val="minor"/>
      </rPr>
      <t>PDF</t>
    </r>
    <r>
      <rPr>
        <sz val="11"/>
        <color theme="1"/>
        <rFont val="Aptos Narrow"/>
        <family val="2"/>
        <scheme val="minor"/>
      </rPr>
      <t xml:space="preserve"> format.</t>
    </r>
  </si>
  <si>
    <r>
      <t>Custom Reports</t>
    </r>
    <r>
      <rPr>
        <sz val="11"/>
        <color theme="1"/>
        <rFont val="Aptos Narrow"/>
        <family val="2"/>
        <scheme val="minor"/>
      </rPr>
      <t>: Ability to generate reports based on user-selected filters (e.g., weekly report on corn prices in North America).</t>
    </r>
  </si>
  <si>
    <t>10. Notifications &amp; Alerts:</t>
  </si>
  <si>
    <r>
      <t>Price Alert Setup</t>
    </r>
    <r>
      <rPr>
        <sz val="11"/>
        <color theme="1"/>
        <rFont val="Aptos Narrow"/>
        <family val="2"/>
        <scheme val="minor"/>
      </rPr>
      <t>: Users can set a notification if corn price exceeds or drops below a specific value.</t>
    </r>
  </si>
  <si>
    <r>
      <t>Market News Integration</t>
    </r>
    <r>
      <rPr>
        <sz val="11"/>
        <color theme="1"/>
        <rFont val="Aptos Narrow"/>
        <family val="2"/>
        <scheme val="minor"/>
      </rPr>
      <t>: RSS or API feed from trusted market news sources for real-time corn-related news.</t>
    </r>
  </si>
  <si>
    <t>11. Footer:</t>
  </si>
  <si>
    <r>
      <t>Data Sources</t>
    </r>
    <r>
      <rPr>
        <sz val="11"/>
        <color theme="1"/>
        <rFont val="Aptos Narrow"/>
        <family val="2"/>
        <scheme val="minor"/>
      </rPr>
      <t>: Indicate data providers (e.g., USDA, FAO, commodity exchanges).</t>
    </r>
  </si>
  <si>
    <r>
      <t>Disclaimer</t>
    </r>
    <r>
      <rPr>
        <sz val="11"/>
        <color theme="1"/>
        <rFont val="Aptos Narrow"/>
        <family val="2"/>
        <scheme val="minor"/>
      </rPr>
      <t>: Legal disclaimer regarding the use of the data.</t>
    </r>
  </si>
  <si>
    <r>
      <t>Contact Info</t>
    </r>
    <r>
      <rPr>
        <sz val="11"/>
        <color theme="1"/>
        <rFont val="Aptos Narrow"/>
        <family val="2"/>
        <scheme val="minor"/>
      </rPr>
      <t>: Support or contact details for questions.</t>
    </r>
  </si>
  <si>
    <t>mln metrics tn</t>
  </si>
  <si>
    <t>WORLD</t>
  </si>
  <si>
    <t>act</t>
  </si>
  <si>
    <t>est</t>
  </si>
  <si>
    <t>2021/ 2022</t>
  </si>
  <si>
    <t>2022/ 2023</t>
  </si>
  <si>
    <t>2023/ 2024</t>
  </si>
  <si>
    <t>2024/ 2025</t>
  </si>
  <si>
    <t>2025/ 2026</t>
  </si>
  <si>
    <t>https://agridata.ec.europa.eu/Reports/Cereals_Dashboard.pdf</t>
  </si>
  <si>
    <t xml:space="preserve">Yield </t>
  </si>
  <si>
    <t>t/ha</t>
  </si>
  <si>
    <t>World demand</t>
  </si>
  <si>
    <t>metrics tn</t>
  </si>
  <si>
    <t>Ending Stocks</t>
  </si>
  <si>
    <t>https://www.igc.int/en/markets/marketinfo-sd.aspx</t>
  </si>
  <si>
    <t>ratio</t>
  </si>
  <si>
    <t>represent the total quantity that remains in storage at the end of a marketing year after all production, consumption, and exports have been accounted for</t>
  </si>
  <si>
    <r>
      <rPr>
        <b/>
        <i/>
        <sz val="9"/>
        <color theme="1" tint="0.499984740745262"/>
        <rFont val="Aptos Narrow"/>
        <family val="2"/>
        <scheme val="minor"/>
      </rPr>
      <t>Global Demand</t>
    </r>
    <r>
      <rPr>
        <i/>
        <sz val="9"/>
        <color theme="1" tint="0.499984740745262"/>
        <rFont val="Aptos Narrow"/>
        <family val="2"/>
        <scheme val="minor"/>
      </rPr>
      <t>: A high demand may lead to higher prices, while low export demand might suggest oversupply, leading to lower prices.</t>
    </r>
    <r>
      <rPr>
        <b/>
        <i/>
        <sz val="9"/>
        <color theme="1" tint="0.499984740745262"/>
        <rFont val="Aptos Narrow"/>
        <family val="2"/>
        <scheme val="minor"/>
      </rPr>
      <t xml:space="preserve"> Domestic Supply</t>
    </r>
    <r>
      <rPr>
        <i/>
        <sz val="9"/>
        <color theme="1" tint="0.499984740745262"/>
        <rFont val="Aptos Narrow"/>
        <family val="2"/>
        <scheme val="minor"/>
      </rPr>
      <t>: If exports are strong, domestic supply may decrease, potentially raising prices domestically</t>
    </r>
  </si>
  <si>
    <t xml:space="preserve"> - total quantity of commodity that is produced and collected during a particular growing season or marketing year</t>
  </si>
  <si>
    <t xml:space="preserve"> - high yields increase supply and typically lower prices incl expectations, while low yields decrease production, causing prices to rise due to deficit</t>
  </si>
  <si>
    <t xml:space="preserve"> - total quantity of commodity that is grown and harvested during a specific time period</t>
  </si>
  <si>
    <t xml:space="preserve"> - is a percentage that compares the amount of ending stocks to the total consumption. It helps assess market tightness (low ratio) or surplus (higher ratio)</t>
  </si>
  <si>
    <t xml:space="preserve">  increased global demand can lead to higher prices due to competition for limited supply, while decreased demand can drive prices down as surplus stocks accumulate</t>
  </si>
  <si>
    <t>projection</t>
  </si>
  <si>
    <t>Food</t>
  </si>
  <si>
    <t>Feed</t>
  </si>
  <si>
    <t>Industrial</t>
  </si>
  <si>
    <t>United States</t>
  </si>
  <si>
    <t>Canada</t>
  </si>
  <si>
    <t>Australia</t>
  </si>
  <si>
    <r>
      <t>European Union</t>
    </r>
    <r>
      <rPr>
        <sz val="10"/>
        <color theme="1"/>
        <rFont val="Aptos Narrow"/>
        <family val="2"/>
        <scheme val="minor"/>
      </rPr>
      <t xml:space="preserve"> (FR, DE)</t>
    </r>
  </si>
  <si>
    <t>act+fc</t>
  </si>
  <si>
    <t>Acreage</t>
  </si>
  <si>
    <t>Mha</t>
  </si>
  <si>
    <r>
      <t>European Union 27</t>
    </r>
    <r>
      <rPr>
        <sz val="10"/>
        <color theme="1"/>
        <rFont val="Aptos Narrow"/>
        <family val="2"/>
        <scheme val="minor"/>
      </rPr>
      <t xml:space="preserve"> (FR, DE)</t>
    </r>
  </si>
  <si>
    <t>Seed</t>
  </si>
  <si>
    <t>Other</t>
  </si>
  <si>
    <t>Total Consumption</t>
  </si>
  <si>
    <t>Egypt</t>
  </si>
  <si>
    <t>Indonesia</t>
  </si>
  <si>
    <t>Turkey</t>
  </si>
  <si>
    <t>Algeria</t>
  </si>
  <si>
    <t>Morocco</t>
  </si>
  <si>
    <t>EU-27</t>
  </si>
  <si>
    <t>Philippines</t>
  </si>
  <si>
    <t>Global Wheat Production</t>
  </si>
  <si>
    <t>Price</t>
  </si>
  <si>
    <t>estimate</t>
  </si>
  <si>
    <t>https://www.igc.int/en/markets/marketinfo-forecasts.aspx#</t>
  </si>
  <si>
    <t>Export (WHEAT)</t>
  </si>
  <si>
    <t>Import (WHEAT)</t>
  </si>
  <si>
    <t>09 Jul' 25</t>
  </si>
  <si>
    <r>
      <t>European Union</t>
    </r>
    <r>
      <rPr>
        <sz val="10"/>
        <color theme="1"/>
        <rFont val="Aptos Narrow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</si>
</sst>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[$-409]mmmm\ d\,\ yyyy;@"/>
    <numFmt numFmtId="166" formatCode="0.0"/>
    <numFmt numFmtId="167" formatCode="_(* #,##0.0_);_(* \(#,##0.0\);_(* &quot;-&quot;??_);_(@_)"/>
    <numFmt numFmtId="168" formatCode="_(* #,##0_);_(* \(#,##0\);_(* &quot;-&quot;??_);_(@_)"/>
  </numFmts>
  <fonts count="3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6"/>
      <color theme="10"/>
      <name val="Aptos Narrow"/>
      <family val="2"/>
      <scheme val="minor"/>
    </font>
    <font>
      <sz val="10"/>
      <color rgb="FF00206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theme="1" tint="0.499984740745262"/>
      <name val="Aptos Narrow"/>
      <family val="2"/>
      <scheme val="minor"/>
    </font>
    <font>
      <sz val="10"/>
      <color theme="1" tint="0.499984740745262"/>
      <name val="Aptos Narrow"/>
      <family val="2"/>
      <scheme val="minor"/>
    </font>
    <font>
      <b/>
      <sz val="10"/>
      <color theme="1" tint="0.499984740745262"/>
      <name val="Aptos Narrow"/>
      <family val="2"/>
      <scheme val="minor"/>
    </font>
    <font>
      <u/>
      <sz val="8"/>
      <color theme="1" tint="0.499984740745262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sz val="9"/>
      <color theme="1" tint="0.499984740745262"/>
      <name val="Aptos Narrow"/>
      <family val="2"/>
      <scheme val="minor"/>
    </font>
    <font>
      <b/>
      <sz val="10"/>
      <name val="Aptos Narrow"/>
      <family val="2"/>
      <scheme val="minor"/>
    </font>
    <font>
      <u/>
      <sz val="7"/>
      <color theme="1" tint="0.499984740745262"/>
      <name val="Aptos Narrow"/>
      <family val="2"/>
      <scheme val="minor"/>
    </font>
    <font>
      <b/>
      <sz val="10"/>
      <color rgb="FF333333"/>
      <name val="Arial"/>
      <family val="2"/>
    </font>
    <font>
      <i/>
      <sz val="9"/>
      <color theme="1" tint="0.499984740745262"/>
      <name val="Aptos Narrow"/>
      <family val="2"/>
      <scheme val="minor"/>
    </font>
    <font>
      <b/>
      <i/>
      <sz val="9"/>
      <color theme="1" tint="0.499984740745262"/>
      <name val="Aptos Narrow"/>
      <family val="2"/>
      <scheme val="minor"/>
    </font>
    <font>
      <sz val="10"/>
      <color theme="0" tint="-0.249977111117893"/>
      <name val="Aptos Narrow"/>
      <family val="2"/>
      <scheme val="minor"/>
    </font>
    <font>
      <b/>
      <sz val="10"/>
      <color theme="0" tint="-0.249977111117893"/>
      <name val="Aptos Narrow"/>
      <family val="2"/>
      <scheme val="minor"/>
    </font>
    <font>
      <sz val="8"/>
      <color theme="0" tint="-0.249977111117893"/>
      <name val="Aptos Narrow"/>
      <family val="2"/>
      <scheme val="minor"/>
    </font>
    <font>
      <sz val="9"/>
      <color theme="0" tint="-0.249977111117893"/>
      <name val="Aptos Narrow"/>
      <family val="2"/>
      <scheme val="minor"/>
    </font>
    <font>
      <sz val="9"/>
      <name val="Aptos Narrow"/>
      <family val="2"/>
      <scheme val="minor"/>
    </font>
    <font>
      <sz val="7"/>
      <color rgb="FF333333"/>
      <name val="Arial"/>
      <family val="2"/>
    </font>
    <font>
      <u/>
      <sz val="8"/>
      <color theme="10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07">
    <xf numFmtId="0" fontId="0" fillId="0" borderId="0" xfId="0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6" fillId="0" borderId="0" xfId="0" applyFont="1" applyAlignment="1">
      <alignment vertical="top"/>
    </xf>
    <xf numFmtId="0" fontId="8" fillId="0" borderId="0" xfId="2" applyFont="1" applyAlignment="1">
      <alignment vertical="top"/>
    </xf>
    <xf numFmtId="0" fontId="9" fillId="2" borderId="1" xfId="0" applyFont="1" applyFill="1" applyBorder="1" applyAlignment="1">
      <alignment vertical="top"/>
    </xf>
    <xf numFmtId="0" fontId="9" fillId="2" borderId="2" xfId="0" applyFont="1" applyFill="1" applyBorder="1" applyAlignment="1">
      <alignment vertical="top"/>
    </xf>
    <xf numFmtId="0" fontId="9" fillId="2" borderId="3" xfId="0" applyFont="1" applyFill="1" applyBorder="1" applyAlignment="1">
      <alignment vertical="top"/>
    </xf>
    <xf numFmtId="0" fontId="9" fillId="2" borderId="4" xfId="0" applyFont="1" applyFill="1" applyBorder="1" applyAlignment="1">
      <alignment vertical="top"/>
    </xf>
    <xf numFmtId="0" fontId="9" fillId="2" borderId="5" xfId="0" applyFont="1" applyFill="1" applyBorder="1" applyAlignment="1">
      <alignment vertical="top"/>
    </xf>
    <xf numFmtId="0" fontId="9" fillId="2" borderId="6" xfId="0" applyFont="1" applyFill="1" applyBorder="1" applyAlignment="1">
      <alignment vertical="top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5" fillId="0" borderId="0" xfId="0" applyFont="1" applyAlignment="1">
      <alignment vertical="top"/>
    </xf>
    <xf numFmtId="0" fontId="3" fillId="3" borderId="0" xfId="0" applyFont="1" applyFill="1" applyAlignment="1">
      <alignment horizontal="left" vertical="top"/>
    </xf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horizontal="center" vertical="top"/>
    </xf>
    <xf numFmtId="0" fontId="1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9" fontId="4" fillId="0" borderId="0" xfId="1" applyFont="1" applyAlignment="1">
      <alignment vertical="top"/>
    </xf>
    <xf numFmtId="2" fontId="4" fillId="0" borderId="0" xfId="0" applyNumberFormat="1" applyFont="1" applyAlignment="1">
      <alignment vertical="top"/>
    </xf>
    <xf numFmtId="0" fontId="4" fillId="0" borderId="0" xfId="0" applyFont="1"/>
    <xf numFmtId="0" fontId="13" fillId="0" borderId="0" xfId="0" applyFont="1"/>
    <xf numFmtId="0" fontId="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3" fillId="9" borderId="7" xfId="0" applyFont="1" applyFill="1" applyBorder="1"/>
    <xf numFmtId="0" fontId="4" fillId="0" borderId="4" xfId="0" applyFont="1" applyBorder="1"/>
    <xf numFmtId="0" fontId="4" fillId="9" borderId="5" xfId="0" applyFont="1" applyFill="1" applyBorder="1"/>
    <xf numFmtId="0" fontId="14" fillId="0" borderId="0" xfId="0" applyFont="1"/>
    <xf numFmtId="166" fontId="4" fillId="0" borderId="0" xfId="0" applyNumberFormat="1" applyFont="1" applyAlignment="1">
      <alignment vertical="top" wrapText="1"/>
    </xf>
    <xf numFmtId="166" fontId="16" fillId="0" borderId="0" xfId="0" applyNumberFormat="1" applyFont="1" applyAlignment="1">
      <alignment vertical="top" wrapText="1"/>
    </xf>
    <xf numFmtId="0" fontId="5" fillId="0" borderId="3" xfId="0" applyFont="1" applyBorder="1" applyAlignment="1">
      <alignment horizontal="right" vertical="top"/>
    </xf>
    <xf numFmtId="9" fontId="15" fillId="0" borderId="0" xfId="1" applyFont="1" applyBorder="1" applyAlignment="1">
      <alignment horizontal="center" vertical="top" wrapText="1"/>
    </xf>
    <xf numFmtId="0" fontId="4" fillId="5" borderId="3" xfId="0" applyFont="1" applyFill="1" applyBorder="1"/>
    <xf numFmtId="0" fontId="13" fillId="5" borderId="0" xfId="0" applyFont="1" applyFill="1"/>
    <xf numFmtId="0" fontId="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15" fontId="4" fillId="5" borderId="0" xfId="0" applyNumberFormat="1" applyFont="1" applyFill="1" applyAlignment="1">
      <alignment wrapText="1"/>
    </xf>
    <xf numFmtId="0" fontId="4" fillId="5" borderId="0" xfId="0" applyFont="1" applyFill="1"/>
    <xf numFmtId="0" fontId="4" fillId="5" borderId="4" xfId="0" applyFont="1" applyFill="1" applyBorder="1"/>
    <xf numFmtId="15" fontId="13" fillId="5" borderId="0" xfId="0" applyNumberFormat="1" applyFont="1" applyFill="1" applyAlignment="1">
      <alignment horizontal="center" wrapText="1"/>
    </xf>
    <xf numFmtId="0" fontId="4" fillId="13" borderId="3" xfId="0" applyFont="1" applyFill="1" applyBorder="1"/>
    <xf numFmtId="0" fontId="13" fillId="13" borderId="0" xfId="0" applyFont="1" applyFill="1"/>
    <xf numFmtId="0" fontId="4" fillId="13" borderId="0" xfId="0" applyFont="1" applyFill="1" applyAlignment="1">
      <alignment wrapText="1"/>
    </xf>
    <xf numFmtId="0" fontId="15" fillId="13" borderId="0" xfId="0" applyFont="1" applyFill="1" applyAlignment="1">
      <alignment wrapText="1"/>
    </xf>
    <xf numFmtId="0" fontId="4" fillId="13" borderId="0" xfId="0" applyFont="1" applyFill="1"/>
    <xf numFmtId="0" fontId="4" fillId="13" borderId="4" xfId="0" applyFont="1" applyFill="1" applyBorder="1"/>
    <xf numFmtId="15" fontId="13" fillId="13" borderId="0" xfId="0" applyNumberFormat="1" applyFont="1" applyFill="1" applyAlignment="1">
      <alignment horizontal="center" wrapText="1"/>
    </xf>
    <xf numFmtId="0" fontId="17" fillId="0" borderId="0" xfId="2" applyFont="1"/>
    <xf numFmtId="0" fontId="5" fillId="0" borderId="3" xfId="0" applyFont="1" applyBorder="1" applyAlignment="1">
      <alignment horizontal="right" vertical="top" wrapText="1"/>
    </xf>
    <xf numFmtId="166" fontId="18" fillId="0" borderId="0" xfId="0" applyNumberFormat="1" applyFont="1" applyAlignment="1">
      <alignment vertical="top" wrapText="1"/>
    </xf>
    <xf numFmtId="0" fontId="4" fillId="16" borderId="3" xfId="0" applyFont="1" applyFill="1" applyBorder="1"/>
    <xf numFmtId="0" fontId="13" fillId="16" borderId="0" xfId="0" applyFont="1" applyFill="1"/>
    <xf numFmtId="0" fontId="4" fillId="16" borderId="0" xfId="0" applyFont="1" applyFill="1" applyAlignment="1">
      <alignment wrapText="1"/>
    </xf>
    <xf numFmtId="0" fontId="15" fillId="16" borderId="0" xfId="0" applyFont="1" applyFill="1" applyAlignment="1">
      <alignment wrapText="1"/>
    </xf>
    <xf numFmtId="0" fontId="4" fillId="16" borderId="0" xfId="0" applyFont="1" applyFill="1"/>
    <xf numFmtId="0" fontId="4" fillId="16" borderId="4" xfId="0" applyFont="1" applyFill="1" applyBorder="1"/>
    <xf numFmtId="15" fontId="13" fillId="16" borderId="0" xfId="0" applyNumberFormat="1" applyFont="1" applyFill="1" applyAlignment="1">
      <alignment horizontal="center" wrapText="1"/>
    </xf>
    <xf numFmtId="0" fontId="4" fillId="15" borderId="3" xfId="0" applyFont="1" applyFill="1" applyBorder="1"/>
    <xf numFmtId="0" fontId="13" fillId="15" borderId="0" xfId="0" applyFont="1" applyFill="1"/>
    <xf numFmtId="0" fontId="4" fillId="15" borderId="0" xfId="0" applyFont="1" applyFill="1" applyAlignment="1">
      <alignment wrapText="1"/>
    </xf>
    <xf numFmtId="0" fontId="15" fillId="15" borderId="0" xfId="0" applyFont="1" applyFill="1" applyAlignment="1">
      <alignment wrapText="1"/>
    </xf>
    <xf numFmtId="0" fontId="4" fillId="15" borderId="0" xfId="0" applyFont="1" applyFill="1"/>
    <xf numFmtId="0" fontId="4" fillId="15" borderId="4" xfId="0" applyFont="1" applyFill="1" applyBorder="1"/>
    <xf numFmtId="15" fontId="13" fillId="15" borderId="0" xfId="0" applyNumberFormat="1" applyFont="1" applyFill="1" applyAlignment="1">
      <alignment horizontal="center" wrapText="1"/>
    </xf>
    <xf numFmtId="0" fontId="18" fillId="0" borderId="0" xfId="0" applyFont="1" applyAlignment="1">
      <alignment wrapText="1"/>
    </xf>
    <xf numFmtId="0" fontId="18" fillId="0" borderId="0" xfId="0" applyFont="1"/>
    <xf numFmtId="0" fontId="18" fillId="0" borderId="4" xfId="0" applyFont="1" applyBorder="1"/>
    <xf numFmtId="0" fontId="4" fillId="6" borderId="3" xfId="0" applyFont="1" applyFill="1" applyBorder="1"/>
    <xf numFmtId="0" fontId="13" fillId="6" borderId="0" xfId="0" applyFont="1" applyFill="1"/>
    <xf numFmtId="0" fontId="4" fillId="6" borderId="0" xfId="0" applyFont="1" applyFill="1" applyAlignment="1">
      <alignment wrapText="1"/>
    </xf>
    <xf numFmtId="0" fontId="15" fillId="6" borderId="0" xfId="0" applyFont="1" applyFill="1" applyAlignment="1">
      <alignment wrapText="1"/>
    </xf>
    <xf numFmtId="0" fontId="4" fillId="6" borderId="0" xfId="0" applyFont="1" applyFill="1"/>
    <xf numFmtId="0" fontId="4" fillId="6" borderId="4" xfId="0" applyFont="1" applyFill="1" applyBorder="1"/>
    <xf numFmtId="15" fontId="13" fillId="6" borderId="0" xfId="0" applyNumberFormat="1" applyFont="1" applyFill="1" applyAlignment="1">
      <alignment horizontal="center" wrapText="1"/>
    </xf>
    <xf numFmtId="0" fontId="4" fillId="17" borderId="3" xfId="0" applyFont="1" applyFill="1" applyBorder="1"/>
    <xf numFmtId="0" fontId="13" fillId="17" borderId="0" xfId="0" applyFont="1" applyFill="1"/>
    <xf numFmtId="0" fontId="4" fillId="17" borderId="0" xfId="0" applyFont="1" applyFill="1" applyAlignment="1">
      <alignment wrapText="1"/>
    </xf>
    <xf numFmtId="0" fontId="15" fillId="17" borderId="0" xfId="0" applyFont="1" applyFill="1" applyAlignment="1">
      <alignment wrapText="1"/>
    </xf>
    <xf numFmtId="0" fontId="4" fillId="17" borderId="0" xfId="0" applyFont="1" applyFill="1"/>
    <xf numFmtId="0" fontId="4" fillId="17" borderId="4" xfId="0" applyFont="1" applyFill="1" applyBorder="1"/>
    <xf numFmtId="15" fontId="13" fillId="17" borderId="0" xfId="0" applyNumberFormat="1" applyFont="1" applyFill="1" applyAlignment="1">
      <alignment horizontal="center" wrapText="1"/>
    </xf>
    <xf numFmtId="168" fontId="20" fillId="0" borderId="0" xfId="3" applyNumberFormat="1" applyFont="1" applyBorder="1" applyAlignment="1">
      <alignment horizontal="center" vertical="top" wrapText="1"/>
    </xf>
    <xf numFmtId="167" fontId="20" fillId="0" borderId="0" xfId="3" applyNumberFormat="1" applyFont="1" applyBorder="1" applyAlignment="1">
      <alignment horizontal="center" vertical="top" wrapText="1"/>
    </xf>
    <xf numFmtId="0" fontId="5" fillId="0" borderId="3" xfId="0" applyFont="1" applyBorder="1" applyAlignment="1">
      <alignment horizontal="right"/>
    </xf>
    <xf numFmtId="0" fontId="22" fillId="16" borderId="3" xfId="2" applyFont="1" applyFill="1" applyBorder="1"/>
    <xf numFmtId="0" fontId="23" fillId="0" borderId="0" xfId="0" applyFont="1" applyAlignment="1">
      <alignment horizontal="right" vertical="center" wrapText="1"/>
    </xf>
    <xf numFmtId="168" fontId="18" fillId="0" borderId="0" xfId="3" applyNumberFormat="1" applyFont="1"/>
    <xf numFmtId="168" fontId="21" fillId="0" borderId="0" xfId="3" applyNumberFormat="1" applyFont="1"/>
    <xf numFmtId="0" fontId="20" fillId="2" borderId="9" xfId="0" applyFont="1" applyFill="1" applyBorder="1" applyAlignment="1">
      <alignment vertical="top"/>
    </xf>
    <xf numFmtId="0" fontId="20" fillId="2" borderId="10" xfId="0" applyFont="1" applyFill="1" applyBorder="1" applyAlignment="1">
      <alignment vertical="top"/>
    </xf>
    <xf numFmtId="0" fontId="20" fillId="2" borderId="11" xfId="0" applyFont="1" applyFill="1" applyBorder="1" applyAlignment="1">
      <alignment vertical="top"/>
    </xf>
    <xf numFmtId="0" fontId="20" fillId="2" borderId="12" xfId="0" applyFont="1" applyFill="1" applyBorder="1" applyAlignment="1">
      <alignment vertical="top"/>
    </xf>
    <xf numFmtId="0" fontId="20" fillId="2" borderId="13" xfId="0" applyFont="1" applyFill="1" applyBorder="1" applyAlignment="1">
      <alignment vertical="top"/>
    </xf>
    <xf numFmtId="0" fontId="20" fillId="2" borderId="14" xfId="0" applyFont="1" applyFill="1" applyBorder="1" applyAlignment="1">
      <alignment vertical="top"/>
    </xf>
    <xf numFmtId="0" fontId="4" fillId="0" borderId="3" xfId="0" applyFont="1" applyBorder="1" applyAlignment="1">
      <alignment horizontal="right" vertical="top" wrapText="1"/>
    </xf>
    <xf numFmtId="0" fontId="4" fillId="0" borderId="3" xfId="0" applyFont="1" applyBorder="1" applyAlignment="1">
      <alignment horizontal="right"/>
    </xf>
    <xf numFmtId="0" fontId="13" fillId="5" borderId="3" xfId="0" applyFont="1" applyFill="1" applyBorder="1"/>
    <xf numFmtId="0" fontId="13" fillId="5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0" fontId="13" fillId="5" borderId="4" xfId="0" applyFont="1" applyFill="1" applyBorder="1"/>
    <xf numFmtId="0" fontId="13" fillId="13" borderId="3" xfId="0" applyFont="1" applyFill="1" applyBorder="1"/>
    <xf numFmtId="0" fontId="13" fillId="13" borderId="0" xfId="0" applyFont="1" applyFill="1" applyAlignment="1">
      <alignment wrapText="1"/>
    </xf>
    <xf numFmtId="0" fontId="14" fillId="13" borderId="0" xfId="0" applyFont="1" applyFill="1" applyAlignment="1">
      <alignment wrapText="1"/>
    </xf>
    <xf numFmtId="0" fontId="13" fillId="13" borderId="4" xfId="0" applyFont="1" applyFill="1" applyBorder="1"/>
    <xf numFmtId="166" fontId="26" fillId="0" borderId="0" xfId="0" applyNumberFormat="1" applyFont="1" applyAlignment="1">
      <alignment vertical="top" wrapText="1"/>
    </xf>
    <xf numFmtId="0" fontId="13" fillId="15" borderId="0" xfId="0" applyFont="1" applyFill="1" applyAlignment="1">
      <alignment wrapText="1"/>
    </xf>
    <xf numFmtId="0" fontId="14" fillId="15" borderId="0" xfId="0" applyFont="1" applyFill="1" applyAlignment="1">
      <alignment wrapText="1"/>
    </xf>
    <xf numFmtId="0" fontId="13" fillId="16" borderId="0" xfId="0" applyFont="1" applyFill="1" applyAlignment="1">
      <alignment wrapText="1"/>
    </xf>
    <xf numFmtId="0" fontId="14" fillId="16" borderId="0" xfId="0" applyFont="1" applyFill="1" applyAlignment="1">
      <alignment wrapText="1"/>
    </xf>
    <xf numFmtId="0" fontId="27" fillId="0" borderId="3" xfId="0" applyFont="1" applyBorder="1" applyAlignment="1">
      <alignment horizontal="right" vertical="top"/>
    </xf>
    <xf numFmtId="0" fontId="28" fillId="0" borderId="0" xfId="0" applyFont="1"/>
    <xf numFmtId="0" fontId="26" fillId="0" borderId="0" xfId="0" applyFont="1"/>
    <xf numFmtId="168" fontId="29" fillId="0" borderId="0" xfId="3" applyNumberFormat="1" applyFont="1" applyBorder="1" applyAlignment="1">
      <alignment horizontal="center" vertical="top" wrapText="1"/>
    </xf>
    <xf numFmtId="164" fontId="18" fillId="0" borderId="0" xfId="3" applyFont="1" applyAlignment="1">
      <alignment wrapText="1"/>
    </xf>
    <xf numFmtId="1" fontId="23" fillId="0" borderId="0" xfId="0" applyNumberFormat="1" applyFont="1" applyAlignment="1">
      <alignment horizontal="right" vertical="center" wrapText="1"/>
    </xf>
    <xf numFmtId="9" fontId="30" fillId="0" borderId="0" xfId="1" applyFont="1" applyBorder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1" fillId="0" borderId="3" xfId="0" applyFont="1" applyBorder="1" applyAlignment="1">
      <alignment horizontal="right" vertical="top"/>
    </xf>
    <xf numFmtId="0" fontId="4" fillId="18" borderId="3" xfId="0" applyFont="1" applyFill="1" applyBorder="1"/>
    <xf numFmtId="0" fontId="13" fillId="18" borderId="0" xfId="0" applyFont="1" applyFill="1"/>
    <xf numFmtId="0" fontId="4" fillId="18" borderId="0" xfId="0" applyFont="1" applyFill="1" applyAlignment="1">
      <alignment wrapText="1"/>
    </xf>
    <xf numFmtId="0" fontId="15" fillId="18" borderId="0" xfId="0" applyFont="1" applyFill="1" applyAlignment="1">
      <alignment wrapText="1"/>
    </xf>
    <xf numFmtId="0" fontId="4" fillId="18" borderId="0" xfId="0" applyFont="1" applyFill="1"/>
    <xf numFmtId="0" fontId="4" fillId="18" borderId="4" xfId="0" applyFont="1" applyFill="1" applyBorder="1"/>
    <xf numFmtId="15" fontId="13" fillId="18" borderId="0" xfId="0" applyNumberFormat="1" applyFont="1" applyFill="1" applyAlignment="1">
      <alignment horizontal="center" wrapText="1"/>
    </xf>
    <xf numFmtId="0" fontId="13" fillId="18" borderId="3" xfId="0" applyFont="1" applyFill="1" applyBorder="1"/>
    <xf numFmtId="0" fontId="13" fillId="18" borderId="0" xfId="0" applyFont="1" applyFill="1" applyAlignment="1">
      <alignment wrapText="1"/>
    </xf>
    <xf numFmtId="0" fontId="14" fillId="18" borderId="0" xfId="0" applyFont="1" applyFill="1" applyAlignment="1">
      <alignment wrapText="1"/>
    </xf>
    <xf numFmtId="0" fontId="13" fillId="18" borderId="4" xfId="0" applyFont="1" applyFill="1" applyBorder="1"/>
    <xf numFmtId="0" fontId="31" fillId="0" borderId="0" xfId="0" applyFont="1" applyAlignment="1">
      <alignment horizontal="right" vertical="center" wrapText="1"/>
    </xf>
    <xf numFmtId="0" fontId="22" fillId="18" borderId="3" xfId="2" applyFont="1" applyFill="1" applyBorder="1"/>
    <xf numFmtId="2" fontId="4" fillId="0" borderId="0" xfId="0" applyNumberFormat="1" applyFont="1" applyAlignment="1">
      <alignment wrapText="1"/>
    </xf>
    <xf numFmtId="0" fontId="13" fillId="6" borderId="0" xfId="0" applyFont="1" applyFill="1" applyAlignment="1">
      <alignment wrapText="1"/>
    </xf>
    <xf numFmtId="0" fontId="14" fillId="6" borderId="0" xfId="0" applyFont="1" applyFill="1" applyAlignment="1">
      <alignment wrapText="1"/>
    </xf>
    <xf numFmtId="0" fontId="13" fillId="17" borderId="0" xfId="0" applyFont="1" applyFill="1" applyAlignment="1">
      <alignment wrapText="1"/>
    </xf>
    <xf numFmtId="0" fontId="14" fillId="17" borderId="0" xfId="0" applyFont="1" applyFill="1" applyAlignment="1">
      <alignment wrapText="1"/>
    </xf>
    <xf numFmtId="0" fontId="13" fillId="15" borderId="4" xfId="0" applyFont="1" applyFill="1" applyBorder="1"/>
    <xf numFmtId="0" fontId="3" fillId="3" borderId="7" xfId="0" applyFont="1" applyFill="1" applyBorder="1" applyAlignment="1">
      <alignment horizontal="center" vertical="top" wrapText="1"/>
    </xf>
    <xf numFmtId="0" fontId="4" fillId="9" borderId="3" xfId="0" applyFont="1" applyFill="1" applyBorder="1"/>
    <xf numFmtId="0" fontId="13" fillId="9" borderId="0" xfId="0" applyFont="1" applyFill="1"/>
    <xf numFmtId="0" fontId="3" fillId="9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0" fontId="3" fillId="9" borderId="4" xfId="0" applyFont="1" applyFill="1" applyBorder="1" applyAlignment="1">
      <alignment horizontal="center" vertical="top" wrapText="1"/>
    </xf>
    <xf numFmtId="0" fontId="32" fillId="0" borderId="0" xfId="2" applyFont="1"/>
    <xf numFmtId="0" fontId="4" fillId="9" borderId="1" xfId="0" applyFont="1" applyFill="1" applyBorder="1"/>
    <xf numFmtId="0" fontId="13" fillId="9" borderId="8" xfId="0" applyFont="1" applyFill="1" applyBorder="1"/>
    <xf numFmtId="0" fontId="3" fillId="9" borderId="8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3" fillId="9" borderId="2" xfId="0" applyFont="1" applyFill="1" applyBorder="1" applyAlignment="1">
      <alignment horizontal="center" vertical="top" wrapText="1"/>
    </xf>
    <xf numFmtId="168" fontId="20" fillId="0" borderId="4" xfId="3" applyNumberFormat="1" applyFont="1" applyBorder="1" applyAlignment="1">
      <alignment horizontal="center" vertical="top" wrapText="1"/>
    </xf>
    <xf numFmtId="165" fontId="4" fillId="0" borderId="0" xfId="0" applyNumberFormat="1" applyFont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left" vertical="top"/>
    </xf>
    <xf numFmtId="0" fontId="24" fillId="15" borderId="5" xfId="0" applyFont="1" applyFill="1" applyBorder="1" applyAlignment="1">
      <alignment horizontal="left" vertical="top" wrapText="1"/>
    </xf>
    <xf numFmtId="0" fontId="24" fillId="15" borderId="7" xfId="0" applyFont="1" applyFill="1" applyBorder="1" applyAlignment="1">
      <alignment horizontal="left" vertical="top" wrapText="1"/>
    </xf>
    <xf numFmtId="0" fontId="24" fillId="15" borderId="6" xfId="0" applyFont="1" applyFill="1" applyBorder="1" applyAlignment="1">
      <alignment horizontal="left" vertical="top" wrapText="1"/>
    </xf>
    <xf numFmtId="0" fontId="24" fillId="15" borderId="5" xfId="0" quotePrefix="1" applyFont="1" applyFill="1" applyBorder="1" applyAlignment="1">
      <alignment horizontal="left" vertical="top" wrapText="1"/>
    </xf>
    <xf numFmtId="0" fontId="24" fillId="16" borderId="5" xfId="0" applyFont="1" applyFill="1" applyBorder="1" applyAlignment="1">
      <alignment horizontal="left" vertical="top" wrapText="1"/>
    </xf>
    <xf numFmtId="0" fontId="24" fillId="16" borderId="7" xfId="0" applyFont="1" applyFill="1" applyBorder="1" applyAlignment="1">
      <alignment horizontal="left" vertical="top" wrapText="1"/>
    </xf>
    <xf numFmtId="0" fontId="24" fillId="16" borderId="6" xfId="0" applyFont="1" applyFill="1" applyBorder="1" applyAlignment="1">
      <alignment horizontal="left" vertical="top" wrapText="1"/>
    </xf>
    <xf numFmtId="0" fontId="24" fillId="5" borderId="5" xfId="0" quotePrefix="1" applyFont="1" applyFill="1" applyBorder="1" applyAlignment="1">
      <alignment horizontal="left" vertical="top" wrapText="1"/>
    </xf>
    <xf numFmtId="0" fontId="24" fillId="5" borderId="7" xfId="0" applyFont="1" applyFill="1" applyBorder="1" applyAlignment="1">
      <alignment horizontal="left" vertical="top" wrapText="1"/>
    </xf>
    <xf numFmtId="0" fontId="24" fillId="5" borderId="6" xfId="0" applyFont="1" applyFill="1" applyBorder="1" applyAlignment="1">
      <alignment horizontal="left" vertical="top" wrapText="1"/>
    </xf>
    <xf numFmtId="0" fontId="24" fillId="13" borderId="5" xfId="0" applyFont="1" applyFill="1" applyBorder="1" applyAlignment="1">
      <alignment horizontal="left" vertical="top" wrapText="1"/>
    </xf>
    <xf numFmtId="0" fontId="24" fillId="13" borderId="7" xfId="0" applyFont="1" applyFill="1" applyBorder="1" applyAlignment="1">
      <alignment horizontal="left" vertical="top" wrapText="1"/>
    </xf>
    <xf numFmtId="0" fontId="24" fillId="13" borderId="6" xfId="0" applyFont="1" applyFill="1" applyBorder="1" applyAlignment="1">
      <alignment horizontal="left" vertical="top" wrapText="1"/>
    </xf>
    <xf numFmtId="0" fontId="24" fillId="13" borderId="5" xfId="0" quotePrefix="1" applyFont="1" applyFill="1" applyBorder="1" applyAlignment="1">
      <alignment horizontal="left" vertical="top" wrapText="1"/>
    </xf>
    <xf numFmtId="0" fontId="24" fillId="17" borderId="5" xfId="0" quotePrefix="1" applyFont="1" applyFill="1" applyBorder="1" applyAlignment="1">
      <alignment horizontal="left" vertical="top" wrapText="1"/>
    </xf>
    <xf numFmtId="0" fontId="24" fillId="17" borderId="7" xfId="0" applyFont="1" applyFill="1" applyBorder="1" applyAlignment="1">
      <alignment horizontal="left" vertical="top" wrapText="1"/>
    </xf>
    <xf numFmtId="0" fontId="24" fillId="17" borderId="6" xfId="0" applyFont="1" applyFill="1" applyBorder="1" applyAlignment="1">
      <alignment horizontal="left" vertical="top" wrapText="1"/>
    </xf>
    <xf numFmtId="0" fontId="12" fillId="8" borderId="1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2" xfId="0" applyFont="1" applyFill="1" applyBorder="1" applyAlignment="1">
      <alignment horizontal="left"/>
    </xf>
    <xf numFmtId="0" fontId="3" fillId="9" borderId="7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9" borderId="6" xfId="0" applyFont="1" applyFill="1" applyBorder="1" applyAlignment="1">
      <alignment horizontal="center" vertical="top" wrapText="1"/>
    </xf>
    <xf numFmtId="0" fontId="19" fillId="10" borderId="1" xfId="0" applyFont="1" applyFill="1" applyBorder="1" applyAlignment="1">
      <alignment horizontal="left"/>
    </xf>
    <xf numFmtId="0" fontId="19" fillId="10" borderId="8" xfId="0" applyFont="1" applyFill="1" applyBorder="1" applyAlignment="1">
      <alignment horizontal="left"/>
    </xf>
    <xf numFmtId="0" fontId="19" fillId="10" borderId="2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left"/>
    </xf>
    <xf numFmtId="0" fontId="12" fillId="7" borderId="8" xfId="0" applyFont="1" applyFill="1" applyBorder="1" applyAlignment="1">
      <alignment horizontal="left"/>
    </xf>
    <xf numFmtId="0" fontId="12" fillId="7" borderId="2" xfId="0" applyFont="1" applyFill="1" applyBorder="1" applyAlignment="1">
      <alignment horizontal="left"/>
    </xf>
    <xf numFmtId="0" fontId="12" fillId="11" borderId="1" xfId="0" applyFont="1" applyFill="1" applyBorder="1" applyAlignment="1">
      <alignment horizontal="left"/>
    </xf>
    <xf numFmtId="0" fontId="12" fillId="11" borderId="8" xfId="0" applyFont="1" applyFill="1" applyBorder="1" applyAlignment="1">
      <alignment horizontal="left"/>
    </xf>
    <xf numFmtId="0" fontId="12" fillId="11" borderId="2" xfId="0" applyFont="1" applyFill="1" applyBorder="1" applyAlignment="1">
      <alignment horizontal="left"/>
    </xf>
    <xf numFmtId="0" fontId="12" fillId="14" borderId="1" xfId="0" applyFont="1" applyFill="1" applyBorder="1" applyAlignment="1">
      <alignment horizontal="left"/>
    </xf>
    <xf numFmtId="0" fontId="12" fillId="14" borderId="8" xfId="0" applyFont="1" applyFill="1" applyBorder="1" applyAlignment="1">
      <alignment horizontal="left"/>
    </xf>
    <xf numFmtId="0" fontId="12" fillId="14" borderId="2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10" borderId="8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12" fillId="12" borderId="1" xfId="0" applyFont="1" applyFill="1" applyBorder="1" applyAlignment="1">
      <alignment horizontal="left"/>
    </xf>
    <xf numFmtId="0" fontId="12" fillId="12" borderId="8" xfId="0" applyFont="1" applyFill="1" applyBorder="1" applyAlignment="1">
      <alignment horizontal="left"/>
    </xf>
    <xf numFmtId="0" fontId="12" fillId="12" borderId="2" xfId="0" applyFont="1" applyFill="1" applyBorder="1" applyAlignment="1">
      <alignment horizontal="left"/>
    </xf>
    <xf numFmtId="0" fontId="24" fillId="18" borderId="5" xfId="0" applyFont="1" applyFill="1" applyBorder="1" applyAlignment="1">
      <alignment horizontal="left" vertical="top" wrapText="1"/>
    </xf>
    <xf numFmtId="0" fontId="24" fillId="18" borderId="7" xfId="0" applyFont="1" applyFill="1" applyBorder="1" applyAlignment="1">
      <alignment horizontal="left" vertical="top" wrapText="1"/>
    </xf>
    <xf numFmtId="0" fontId="24" fillId="18" borderId="6" xfId="0" applyFont="1" applyFill="1" applyBorder="1" applyAlignment="1">
      <alignment horizontal="left" vertical="top" wrapText="1"/>
    </xf>
    <xf numFmtId="0" fontId="12" fillId="19" borderId="1" xfId="0" applyFont="1" applyFill="1" applyBorder="1" applyAlignment="1">
      <alignment horizontal="left"/>
    </xf>
    <xf numFmtId="0" fontId="12" fillId="19" borderId="8" xfId="0" applyFont="1" applyFill="1" applyBorder="1" applyAlignment="1">
      <alignment horizontal="left"/>
    </xf>
    <xf numFmtId="0" fontId="12" fillId="19" borderId="2" xfId="0" applyFont="1" applyFill="1" applyBorder="1" applyAlignment="1">
      <alignment horizontal="left"/>
    </xf>
    <xf numFmtId="14" fontId="3" fillId="3" borderId="0" xfId="0" applyNumberFormat="1" applyFont="1" applyFill="1" applyAlignment="1">
      <alignment horizontal="left" vertical="top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30">
    <dxf>
      <font>
        <color rgb="FF00B05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  <fill>
        <patternFill patternType="none">
          <bgColor auto="1"/>
        </patternFill>
      </fill>
    </dxf>
    <dxf>
      <font>
        <color rgb="FFC00000"/>
      </font>
    </dxf>
  </dxfs>
  <tableStyles count="0" defaultTableStyle="TableStyleMedium2" defaultPivotStyle="PivotStyleLight16"/>
  <colors>
    <mruColors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orshch" id="{C62A03BB-8072-4DF7-B5DD-86159A3D7AEF}" userId="S::aborshch@ppfeurope.com::7473ecb4-0b9b-444a-9c6b-f67b2fdef1e0" providerId="AD"/>
</personList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L13" dT="2024-10-07T19:17:07.42" personId="{C62A03BB-8072-4DF7-B5DD-86159A3D7AEF}" id="{86715886-B084-4ACC-AC12-F85CCDD3A30D}">
    <text>Oct 7th,2024 (USDA): FAS Manila forecasts imports for wheat to increase to 7.15 million MT for MY 2024/25</text>
  </threadedComment>
  <threadedComment ref="H45" dT="2024-10-08T09:43:10.96" personId="{C62A03BB-8072-4DF7-B5DD-86159A3D7AEF}" id="{92FE6946-2996-49BB-A618-165FC7476BB9}">
    <text xml:space="preserve">That came with 27.833 million hectares covered out of the total 29.813 million ha planned. </text>
  </threadedComment>
  <threadedComment ref="Y45" dT="2024-10-08T09:44:34.54" personId="{C62A03BB-8072-4DF7-B5DD-86159A3D7AEF}" id="{B0B9A32B-1E04-47F9-986A-C66AD7D7943A}">
    <text xml:space="preserve"> the average yield continued to drop, down by 2% week on week to 3.01 tonnes per ha. This was well below the 3.37 tonnes per ha at the corresponding stage last year.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as.usda.gov/data/production/commodity/044000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www.igc.int/en/markets/marketinfo-sd.aspx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igc.int/en/markets/marketinfo-sd.aspx" TargetMode="External"/><Relationship Id="rId1" Type="http://schemas.openxmlformats.org/officeDocument/2006/relationships/hyperlink" Target="https://agridata.ec.europa.eu/Reports/Cereals_Dashboard.pdf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gc.int/en/markets/marketinfo-forecast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868A-315B-4310-9ED4-1F3709E218E8}">
  <dimension ref="B1:U42"/>
  <sheetViews>
    <sheetView zoomScale="80" zoomScaleNormal="80" workbookViewId="0">
      <selection activeCell="H14" sqref="H14"/>
    </sheetView>
  </sheetViews>
  <sheetFormatPr defaultColWidth="8.7109375" defaultRowHeight="13.5" x14ac:dyDescent="0.25"/>
  <cols>
    <col min="1" max="1" width="8.7109375" style="1"/>
    <col min="2" max="2" width="11.5703125" style="1" bestFit="1" customWidth="1"/>
    <col min="3" max="3" width="12.5703125" style="1" bestFit="1" customWidth="1"/>
    <col min="4" max="4" width="5.42578125" style="1" customWidth="1"/>
    <col min="5" max="5" width="18.5703125" style="1" bestFit="1" customWidth="1"/>
    <col min="6" max="7" width="4.28515625" style="1" customWidth="1"/>
    <col min="8" max="8" width="17.42578125" style="1" bestFit="1" customWidth="1"/>
    <col min="9" max="9" width="2.42578125" style="1" customWidth="1"/>
    <col min="10" max="10" width="18.7109375" style="1" bestFit="1" customWidth="1"/>
    <col min="11" max="15" width="8.5703125" style="1" bestFit="1" customWidth="1"/>
    <col min="16" max="16" width="8.7109375" style="1"/>
    <col min="17" max="18" width="10.85546875" style="1" customWidth="1"/>
    <col min="19" max="19" width="8.7109375" style="1"/>
    <col min="20" max="20" width="19.85546875" style="1" bestFit="1" customWidth="1"/>
    <col min="21" max="16384" width="8.7109375" style="1"/>
  </cols>
  <sheetData>
    <row r="1" spans="2:21" x14ac:dyDescent="0.25">
      <c r="J1" s="7" t="s">
        <v>37</v>
      </c>
    </row>
    <row r="2" spans="2:21" x14ac:dyDescent="0.25">
      <c r="B2" s="19" t="s">
        <v>0</v>
      </c>
      <c r="C2" s="156">
        <f ca="1">TODAY()</f>
        <v>45847</v>
      </c>
      <c r="D2" s="156"/>
      <c r="J2" s="6" t="s">
        <v>36</v>
      </c>
    </row>
    <row r="4" spans="2:21" x14ac:dyDescent="0.25">
      <c r="B4" s="18" t="s">
        <v>1</v>
      </c>
      <c r="C4" s="2" t="s">
        <v>2</v>
      </c>
      <c r="E4" s="157" t="s">
        <v>20</v>
      </c>
      <c r="F4" s="157"/>
      <c r="H4" s="18" t="s">
        <v>25</v>
      </c>
      <c r="J4" s="157" t="s">
        <v>28</v>
      </c>
      <c r="K4" s="157"/>
      <c r="L4" s="157"/>
      <c r="M4" s="157"/>
      <c r="N4" s="157"/>
      <c r="O4" s="157"/>
      <c r="Q4" s="157" t="s">
        <v>44</v>
      </c>
      <c r="R4" s="157"/>
      <c r="T4" s="157" t="s">
        <v>49</v>
      </c>
      <c r="U4" s="157"/>
    </row>
    <row r="5" spans="2:21" x14ac:dyDescent="0.25">
      <c r="C5" s="2" t="s">
        <v>3</v>
      </c>
    </row>
    <row r="6" spans="2:21" ht="25.5" customHeight="1" x14ac:dyDescent="0.25">
      <c r="C6" s="2" t="s">
        <v>4</v>
      </c>
      <c r="E6" s="1" t="s">
        <v>24</v>
      </c>
      <c r="H6" s="1" t="s">
        <v>26</v>
      </c>
      <c r="J6" s="15" t="s">
        <v>42</v>
      </c>
      <c r="K6" s="4" t="s">
        <v>30</v>
      </c>
      <c r="L6" s="4" t="s">
        <v>31</v>
      </c>
      <c r="M6" s="4" t="s">
        <v>32</v>
      </c>
      <c r="N6" s="4" t="s">
        <v>33</v>
      </c>
      <c r="O6" s="4" t="s">
        <v>34</v>
      </c>
      <c r="Q6" s="1" t="s">
        <v>45</v>
      </c>
      <c r="T6" s="1" t="s">
        <v>50</v>
      </c>
      <c r="U6" s="6" t="s">
        <v>54</v>
      </c>
    </row>
    <row r="7" spans="2:21" x14ac:dyDescent="0.25">
      <c r="C7" s="2" t="s">
        <v>5</v>
      </c>
      <c r="E7" s="1" t="s">
        <v>23</v>
      </c>
      <c r="H7" s="1" t="s">
        <v>27</v>
      </c>
      <c r="J7" s="3" t="s">
        <v>35</v>
      </c>
      <c r="K7" s="4"/>
      <c r="L7" s="4">
        <v>1.1599999999999999</v>
      </c>
      <c r="M7" s="4">
        <v>1.22</v>
      </c>
      <c r="N7" s="4"/>
      <c r="O7" s="4"/>
      <c r="Q7" s="1" t="s">
        <v>46</v>
      </c>
      <c r="T7" s="1" t="s">
        <v>51</v>
      </c>
      <c r="U7" s="6" t="s">
        <v>55</v>
      </c>
    </row>
    <row r="8" spans="2:21" x14ac:dyDescent="0.25">
      <c r="E8" s="1" t="s">
        <v>22</v>
      </c>
      <c r="J8" s="5" t="s">
        <v>7</v>
      </c>
      <c r="L8" s="1">
        <v>346.74</v>
      </c>
      <c r="M8" s="1">
        <v>389.69</v>
      </c>
      <c r="N8" s="24"/>
      <c r="Q8" s="1" t="s">
        <v>47</v>
      </c>
      <c r="T8" s="1" t="s">
        <v>52</v>
      </c>
      <c r="U8" s="6" t="s">
        <v>56</v>
      </c>
    </row>
    <row r="9" spans="2:21" x14ac:dyDescent="0.25">
      <c r="B9" s="18" t="s">
        <v>6</v>
      </c>
      <c r="C9" s="1" t="s">
        <v>7</v>
      </c>
      <c r="E9" s="1" t="s">
        <v>21</v>
      </c>
      <c r="J9" s="5" t="s">
        <v>8</v>
      </c>
      <c r="L9" s="1">
        <v>277.2</v>
      </c>
      <c r="M9" s="1">
        <v>288.83999999999997</v>
      </c>
      <c r="N9" s="24"/>
      <c r="Q9" s="1" t="s">
        <v>48</v>
      </c>
      <c r="T9" s="1" t="s">
        <v>53</v>
      </c>
      <c r="U9" s="6" t="s">
        <v>57</v>
      </c>
    </row>
    <row r="10" spans="2:21" x14ac:dyDescent="0.25">
      <c r="C10" s="1" t="s">
        <v>8</v>
      </c>
      <c r="J10" s="5" t="s">
        <v>9</v>
      </c>
      <c r="L10" s="1">
        <v>137</v>
      </c>
      <c r="M10" s="1">
        <v>122</v>
      </c>
      <c r="N10" s="24"/>
    </row>
    <row r="11" spans="2:21" x14ac:dyDescent="0.25">
      <c r="C11" s="1" t="s">
        <v>9</v>
      </c>
      <c r="J11" s="5" t="s">
        <v>10</v>
      </c>
      <c r="L11" s="1">
        <v>36</v>
      </c>
      <c r="M11" s="1">
        <v>50</v>
      </c>
      <c r="N11" s="24"/>
    </row>
    <row r="12" spans="2:21" x14ac:dyDescent="0.25">
      <c r="C12" s="1" t="s">
        <v>10</v>
      </c>
      <c r="J12" s="5" t="s">
        <v>12</v>
      </c>
      <c r="L12" s="1">
        <v>27</v>
      </c>
      <c r="M12" s="1">
        <v>32.5</v>
      </c>
      <c r="N12" s="24"/>
      <c r="Q12" s="158" t="s">
        <v>58</v>
      </c>
      <c r="R12" s="158"/>
    </row>
    <row r="13" spans="2:21" x14ac:dyDescent="0.25">
      <c r="C13" s="1" t="s">
        <v>12</v>
      </c>
      <c r="J13" s="5" t="s">
        <v>13</v>
      </c>
      <c r="L13" s="1">
        <v>38.090000000000003</v>
      </c>
      <c r="M13" s="1">
        <v>37.5</v>
      </c>
      <c r="N13" s="24"/>
    </row>
    <row r="14" spans="2:21" x14ac:dyDescent="0.25">
      <c r="C14" s="1" t="s">
        <v>13</v>
      </c>
      <c r="J14" s="5" t="s">
        <v>11</v>
      </c>
      <c r="K14" s="25">
        <v>73.015000000000001</v>
      </c>
      <c r="L14" s="1">
        <v>52.33</v>
      </c>
      <c r="M14" s="1">
        <v>61.45</v>
      </c>
      <c r="N14" s="24"/>
      <c r="Q14" s="16" t="s">
        <v>63</v>
      </c>
    </row>
    <row r="15" spans="2:21" x14ac:dyDescent="0.25">
      <c r="C15" s="1" t="s">
        <v>11</v>
      </c>
      <c r="Q15" s="1" t="s">
        <v>59</v>
      </c>
    </row>
    <row r="16" spans="2:21" x14ac:dyDescent="0.25">
      <c r="J16" s="17" t="s">
        <v>43</v>
      </c>
      <c r="Q16" s="1" t="s">
        <v>60</v>
      </c>
    </row>
    <row r="17" spans="2:17" x14ac:dyDescent="0.25">
      <c r="B17" s="18" t="s">
        <v>14</v>
      </c>
      <c r="C17" s="1" t="s">
        <v>16</v>
      </c>
      <c r="J17" s="5" t="s">
        <v>9</v>
      </c>
      <c r="M17" s="4">
        <v>58</v>
      </c>
    </row>
    <row r="18" spans="2:17" x14ac:dyDescent="0.25">
      <c r="C18" s="1" t="s">
        <v>15</v>
      </c>
      <c r="J18" s="5" t="s">
        <v>7</v>
      </c>
      <c r="K18" s="1">
        <v>59.7</v>
      </c>
      <c r="L18" s="1">
        <v>39.47</v>
      </c>
      <c r="M18" s="4">
        <v>54.27</v>
      </c>
      <c r="Q18" s="16" t="s">
        <v>64</v>
      </c>
    </row>
    <row r="19" spans="2:17" x14ac:dyDescent="0.25">
      <c r="J19" s="5" t="s">
        <v>10</v>
      </c>
      <c r="M19" s="4">
        <v>34</v>
      </c>
      <c r="Q19" s="1" t="s">
        <v>61</v>
      </c>
    </row>
    <row r="20" spans="2:17" x14ac:dyDescent="0.25">
      <c r="B20" s="18" t="s">
        <v>17</v>
      </c>
      <c r="C20" s="1" t="s">
        <v>18</v>
      </c>
      <c r="J20" s="5" t="s">
        <v>12</v>
      </c>
      <c r="M20" s="4">
        <v>21</v>
      </c>
      <c r="Q20" s="1" t="s">
        <v>62</v>
      </c>
    </row>
    <row r="21" spans="2:17" x14ac:dyDescent="0.25">
      <c r="C21" s="1" t="s">
        <v>19</v>
      </c>
      <c r="J21" s="5" t="s">
        <v>29</v>
      </c>
      <c r="M21" s="4">
        <v>5.3</v>
      </c>
    </row>
    <row r="22" spans="2:17" ht="15.75" x14ac:dyDescent="0.25">
      <c r="J22" s="5" t="s">
        <v>11</v>
      </c>
      <c r="M22" s="4">
        <v>4.2</v>
      </c>
      <c r="Q22" s="20" t="s">
        <v>65</v>
      </c>
    </row>
    <row r="23" spans="2:17" ht="15" x14ac:dyDescent="0.25">
      <c r="M23" s="4"/>
      <c r="Q23" s="21"/>
    </row>
    <row r="24" spans="2:17" ht="15" x14ac:dyDescent="0.25">
      <c r="C24" s="8" t="s">
        <v>38</v>
      </c>
      <c r="D24" s="9">
        <v>1</v>
      </c>
      <c r="J24" s="14" t="s">
        <v>41</v>
      </c>
      <c r="M24" s="4"/>
      <c r="Q24" s="22" t="s">
        <v>66</v>
      </c>
    </row>
    <row r="25" spans="2:17" ht="15" x14ac:dyDescent="0.25">
      <c r="C25" s="10" t="s">
        <v>39</v>
      </c>
      <c r="D25" s="11">
        <v>25.4</v>
      </c>
      <c r="Q25" s="22" t="s">
        <v>67</v>
      </c>
    </row>
    <row r="26" spans="2:17" ht="15" x14ac:dyDescent="0.25">
      <c r="C26" s="12" t="s">
        <v>40</v>
      </c>
      <c r="D26" s="13">
        <v>27.2</v>
      </c>
      <c r="Q26" s="23" t="s">
        <v>68</v>
      </c>
    </row>
    <row r="27" spans="2:17" ht="15" x14ac:dyDescent="0.25">
      <c r="Q27"/>
    </row>
    <row r="28" spans="2:17" ht="15.75" x14ac:dyDescent="0.25">
      <c r="Q28" s="20" t="s">
        <v>69</v>
      </c>
    </row>
    <row r="29" spans="2:17" ht="15" x14ac:dyDescent="0.25">
      <c r="Q29" s="21"/>
    </row>
    <row r="30" spans="2:17" ht="15" x14ac:dyDescent="0.25">
      <c r="Q30" s="21" t="s">
        <v>70</v>
      </c>
    </row>
    <row r="31" spans="2:17" ht="15" x14ac:dyDescent="0.25">
      <c r="Q31" s="22" t="s">
        <v>71</v>
      </c>
    </row>
    <row r="32" spans="2:17" ht="15" x14ac:dyDescent="0.25">
      <c r="Q32"/>
    </row>
    <row r="33" spans="17:17" ht="15.75" x14ac:dyDescent="0.25">
      <c r="Q33" s="20" t="s">
        <v>72</v>
      </c>
    </row>
    <row r="34" spans="17:17" ht="15" x14ac:dyDescent="0.25">
      <c r="Q34" s="21"/>
    </row>
    <row r="35" spans="17:17" ht="15" x14ac:dyDescent="0.25">
      <c r="Q35" s="22" t="s">
        <v>73</v>
      </c>
    </row>
    <row r="36" spans="17:17" ht="15" x14ac:dyDescent="0.25">
      <c r="Q36" s="22" t="s">
        <v>74</v>
      </c>
    </row>
    <row r="37" spans="17:17" ht="15" x14ac:dyDescent="0.25">
      <c r="Q37"/>
    </row>
    <row r="38" spans="17:17" ht="15.75" x14ac:dyDescent="0.25">
      <c r="Q38" s="20" t="s">
        <v>75</v>
      </c>
    </row>
    <row r="39" spans="17:17" ht="15" x14ac:dyDescent="0.25">
      <c r="Q39" s="21"/>
    </row>
    <row r="40" spans="17:17" ht="15" x14ac:dyDescent="0.25">
      <c r="Q40" s="22" t="s">
        <v>76</v>
      </c>
    </row>
    <row r="41" spans="17:17" ht="15" x14ac:dyDescent="0.25">
      <c r="Q41" s="22" t="s">
        <v>77</v>
      </c>
    </row>
    <row r="42" spans="17:17" ht="15" x14ac:dyDescent="0.25">
      <c r="Q42" s="22" t="s">
        <v>78</v>
      </c>
    </row>
  </sheetData>
  <mergeCells count="6">
    <mergeCell ref="C2:D2"/>
    <mergeCell ref="J4:O4"/>
    <mergeCell ref="Q4:R4"/>
    <mergeCell ref="Q12:R12"/>
    <mergeCell ref="T4:U4"/>
    <mergeCell ref="E4:F4"/>
  </mergeCells>
  <hyperlinks>
    <hyperlink ref="J1" r:id="rId1" xr:uid="{20A983EB-677D-4526-8E21-536DCA25A3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30A5C-2081-4928-9598-22E412AE0717}">
  <dimension ref="A1:AW69"/>
  <sheetViews>
    <sheetView showGridLines="0" tabSelected="1" zoomScaleNormal="100" workbookViewId="0">
      <selection activeCell="N18" sqref="N18"/>
    </sheetView>
  </sheetViews>
  <sheetFormatPr defaultColWidth="8.7109375" defaultRowHeight="13.5" outlineLevelRow="1" x14ac:dyDescent="0.25"/>
  <cols>
    <col min="1" max="1" width="3.85546875" style="26" customWidth="1"/>
    <col min="2" max="2" width="22.5703125" style="26" customWidth="1"/>
    <col min="3" max="3" width="8.7109375" style="27"/>
    <col min="4" max="4" width="6.5703125" style="28" bestFit="1" customWidth="1"/>
    <col min="5" max="5" width="5.28515625" style="29" customWidth="1"/>
    <col min="6" max="6" width="7.7109375" style="28" customWidth="1"/>
    <col min="7" max="7" width="4" style="29" bestFit="1" customWidth="1"/>
    <col min="8" max="8" width="9.5703125" style="28" customWidth="1"/>
    <col min="9" max="9" width="4.28515625" style="29" customWidth="1"/>
    <col min="10" max="10" width="11.7109375" style="28" customWidth="1"/>
    <col min="11" max="11" width="4.28515625" style="28" customWidth="1"/>
    <col min="12" max="12" width="6.28515625" style="28" customWidth="1"/>
    <col min="13" max="13" width="4.28515625" style="28" customWidth="1"/>
    <col min="14" max="14" width="8.7109375" style="26"/>
    <col min="15" max="15" width="4.5703125" style="26" customWidth="1"/>
    <col min="16" max="16" width="3.85546875" style="26" customWidth="1"/>
    <col min="17" max="17" width="21.5703125" style="26" customWidth="1"/>
    <col min="18" max="18" width="8.28515625" style="26" customWidth="1"/>
    <col min="19" max="19" width="6.5703125" style="26" customWidth="1"/>
    <col min="20" max="20" width="3.140625" style="26" customWidth="1"/>
    <col min="21" max="21" width="6.5703125" style="26" customWidth="1"/>
    <col min="22" max="22" width="4" style="26" bestFit="1" customWidth="1"/>
    <col min="23" max="23" width="9.42578125" style="26" customWidth="1"/>
    <col min="24" max="24" width="4.140625" style="26" customWidth="1"/>
    <col min="25" max="25" width="8" style="26" customWidth="1"/>
    <col min="26" max="26" width="4.140625" style="26" customWidth="1"/>
    <col min="27" max="27" width="6.5703125" style="26" customWidth="1"/>
    <col min="28" max="28" width="4.140625" style="26" customWidth="1"/>
    <col min="29" max="29" width="4.85546875" style="26" customWidth="1"/>
    <col min="30" max="30" width="11.42578125" style="26" customWidth="1"/>
    <col min="31" max="31" width="10.42578125" style="26" bestFit="1" customWidth="1"/>
    <col min="32" max="35" width="5.140625" style="26" customWidth="1"/>
    <col min="36" max="36" width="6.5703125" style="26" customWidth="1"/>
    <col min="37" max="37" width="5.140625" style="26" customWidth="1"/>
    <col min="38" max="38" width="7.140625" style="26" customWidth="1"/>
    <col min="39" max="41" width="5.140625" style="26" customWidth="1"/>
    <col min="42" max="16384" width="8.7109375" style="26"/>
  </cols>
  <sheetData>
    <row r="1" spans="1:49" x14ac:dyDescent="0.25">
      <c r="A1" s="53" t="s">
        <v>88</v>
      </c>
      <c r="E1" s="28"/>
      <c r="F1" s="29"/>
      <c r="H1" s="29"/>
      <c r="J1" s="29"/>
      <c r="K1" s="29"/>
      <c r="L1" s="29"/>
      <c r="M1" s="29"/>
      <c r="N1" s="29"/>
    </row>
    <row r="2" spans="1:49" x14ac:dyDescent="0.25">
      <c r="A2" s="149" t="s">
        <v>128</v>
      </c>
      <c r="E2" s="28"/>
      <c r="G2" s="28"/>
      <c r="I2" s="28"/>
      <c r="J2" s="29"/>
    </row>
    <row r="3" spans="1:49" ht="15" x14ac:dyDescent="0.25">
      <c r="B3" s="194" t="s">
        <v>125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6"/>
      <c r="Q3" s="197" t="s">
        <v>129</v>
      </c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9"/>
      <c r="AD3" s="203" t="s">
        <v>130</v>
      </c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5"/>
    </row>
    <row r="4" spans="1:49" ht="12" customHeight="1" outlineLevel="1" x14ac:dyDescent="0.25">
      <c r="B4" s="38"/>
      <c r="C4" s="39"/>
      <c r="D4" s="40"/>
      <c r="E4" s="41"/>
      <c r="F4" s="40"/>
      <c r="G4" s="41"/>
      <c r="H4" s="42"/>
      <c r="I4" s="41"/>
      <c r="J4" s="40"/>
      <c r="K4" s="40"/>
      <c r="L4" s="40"/>
      <c r="M4" s="40"/>
      <c r="N4" s="43"/>
      <c r="O4" s="44"/>
      <c r="Q4" s="46"/>
      <c r="R4" s="47"/>
      <c r="S4" s="48"/>
      <c r="T4" s="49"/>
      <c r="U4" s="48"/>
      <c r="V4" s="49"/>
      <c r="W4" s="48"/>
      <c r="X4" s="49"/>
      <c r="Y4" s="48"/>
      <c r="Z4" s="48"/>
      <c r="AA4" s="50"/>
      <c r="AB4" s="51"/>
      <c r="AD4" s="136" t="s">
        <v>94</v>
      </c>
      <c r="AE4" s="125"/>
      <c r="AF4" s="126"/>
      <c r="AG4" s="127"/>
      <c r="AH4" s="126"/>
      <c r="AI4" s="127"/>
      <c r="AJ4" s="126"/>
      <c r="AK4" s="127"/>
      <c r="AL4" s="126"/>
      <c r="AM4" s="126"/>
      <c r="AN4" s="128"/>
      <c r="AO4" s="129"/>
    </row>
    <row r="5" spans="1:49" outlineLevel="1" x14ac:dyDescent="0.25">
      <c r="B5" s="38"/>
      <c r="C5" s="39"/>
      <c r="D5" s="40"/>
      <c r="E5" s="41"/>
      <c r="F5" s="40"/>
      <c r="G5" s="41"/>
      <c r="H5" s="45"/>
      <c r="I5" s="41"/>
      <c r="J5" s="45"/>
      <c r="K5" s="40"/>
      <c r="L5" s="40"/>
      <c r="M5" s="40"/>
      <c r="N5" s="43"/>
      <c r="O5" s="44"/>
      <c r="Q5" s="46"/>
      <c r="R5" s="47"/>
      <c r="S5" s="48"/>
      <c r="T5" s="49"/>
      <c r="U5" s="48"/>
      <c r="V5" s="49"/>
      <c r="W5" s="52">
        <v>45554</v>
      </c>
      <c r="X5" s="49"/>
      <c r="Y5" s="48"/>
      <c r="Z5" s="48"/>
      <c r="AA5" s="50"/>
      <c r="AB5" s="51"/>
      <c r="AD5" s="124"/>
      <c r="AE5" s="125"/>
      <c r="AF5" s="126"/>
      <c r="AG5" s="127"/>
      <c r="AH5" s="126"/>
      <c r="AI5" s="127"/>
      <c r="AJ5" s="130"/>
      <c r="AK5" s="127"/>
      <c r="AL5" s="126"/>
      <c r="AM5" s="126"/>
      <c r="AN5" s="128"/>
      <c r="AO5" s="129"/>
    </row>
    <row r="6" spans="1:49" s="27" customFormat="1" ht="14.45" customHeight="1" outlineLevel="1" x14ac:dyDescent="0.2">
      <c r="B6" s="102"/>
      <c r="C6" s="39"/>
      <c r="D6" s="103" t="s">
        <v>81</v>
      </c>
      <c r="E6" s="104"/>
      <c r="F6" s="103" t="s">
        <v>81</v>
      </c>
      <c r="G6" s="104"/>
      <c r="H6" s="103" t="s">
        <v>81</v>
      </c>
      <c r="I6" s="104"/>
      <c r="J6" s="103" t="s">
        <v>127</v>
      </c>
      <c r="K6" s="103"/>
      <c r="L6" s="103"/>
      <c r="M6" s="103"/>
      <c r="N6" s="103" t="s">
        <v>103</v>
      </c>
      <c r="O6" s="105"/>
      <c r="Q6" s="106"/>
      <c r="R6" s="47"/>
      <c r="S6" s="107" t="s">
        <v>81</v>
      </c>
      <c r="T6" s="108"/>
      <c r="U6" s="107" t="s">
        <v>81</v>
      </c>
      <c r="V6" s="108"/>
      <c r="W6" s="107" t="s">
        <v>127</v>
      </c>
      <c r="X6" s="108"/>
      <c r="Y6" s="107" t="s">
        <v>103</v>
      </c>
      <c r="Z6" s="107"/>
      <c r="AA6" s="107"/>
      <c r="AB6" s="109"/>
      <c r="AD6" s="131"/>
      <c r="AE6" s="125"/>
      <c r="AF6" s="132" t="s">
        <v>81</v>
      </c>
      <c r="AG6" s="133"/>
      <c r="AH6" s="132" t="s">
        <v>81</v>
      </c>
      <c r="AI6" s="133"/>
      <c r="AJ6" s="132" t="s">
        <v>111</v>
      </c>
      <c r="AK6" s="133"/>
      <c r="AL6" s="132" t="s">
        <v>103</v>
      </c>
      <c r="AM6" s="132"/>
      <c r="AN6" s="132" t="s">
        <v>82</v>
      </c>
      <c r="AO6" s="134"/>
    </row>
    <row r="7" spans="1:49" ht="12.95" customHeight="1" outlineLevel="1" x14ac:dyDescent="0.25">
      <c r="B7" s="32"/>
      <c r="C7" s="30"/>
      <c r="D7" s="179" t="s">
        <v>83</v>
      </c>
      <c r="E7" s="179"/>
      <c r="F7" s="179" t="s">
        <v>84</v>
      </c>
      <c r="G7" s="179"/>
      <c r="H7" s="179" t="s">
        <v>85</v>
      </c>
      <c r="I7" s="179"/>
      <c r="J7" s="180" t="s">
        <v>86</v>
      </c>
      <c r="K7" s="180"/>
      <c r="L7" s="143"/>
      <c r="M7" s="143"/>
      <c r="N7" s="179" t="s">
        <v>87</v>
      </c>
      <c r="O7" s="181"/>
      <c r="Q7" s="32"/>
      <c r="R7" s="30"/>
      <c r="S7" s="179" t="s">
        <v>83</v>
      </c>
      <c r="T7" s="179"/>
      <c r="U7" s="179" t="s">
        <v>84</v>
      </c>
      <c r="V7" s="179"/>
      <c r="W7" s="179" t="s">
        <v>85</v>
      </c>
      <c r="X7" s="179"/>
      <c r="Y7" s="180" t="s">
        <v>86</v>
      </c>
      <c r="Z7" s="180"/>
      <c r="AA7" s="179" t="s">
        <v>87</v>
      </c>
      <c r="AB7" s="181"/>
      <c r="AD7" s="32"/>
      <c r="AE7" s="30"/>
      <c r="AF7" s="179" t="s">
        <v>83</v>
      </c>
      <c r="AG7" s="179"/>
      <c r="AH7" s="179" t="s">
        <v>84</v>
      </c>
      <c r="AI7" s="179"/>
      <c r="AJ7" s="179" t="s">
        <v>85</v>
      </c>
      <c r="AK7" s="179"/>
      <c r="AL7" s="180" t="s">
        <v>86</v>
      </c>
      <c r="AM7" s="180"/>
      <c r="AN7" s="179" t="s">
        <v>87</v>
      </c>
      <c r="AO7" s="181"/>
      <c r="AQ7" s="135"/>
      <c r="AR7" s="135"/>
      <c r="AS7" s="135"/>
      <c r="AT7" s="135"/>
      <c r="AU7" s="135"/>
      <c r="AV7" s="135"/>
      <c r="AW7" s="135"/>
    </row>
    <row r="8" spans="1:49" ht="12.95" customHeight="1" outlineLevel="1" x14ac:dyDescent="0.25">
      <c r="B8" s="144"/>
      <c r="C8" s="145"/>
      <c r="D8" s="146"/>
      <c r="E8" s="146"/>
      <c r="F8" s="146"/>
      <c r="G8" s="146"/>
      <c r="H8" s="146"/>
      <c r="I8" s="146"/>
      <c r="J8" s="206" t="s">
        <v>131</v>
      </c>
      <c r="K8" s="147"/>
      <c r="L8" s="17" t="s">
        <v>131</v>
      </c>
      <c r="M8" s="17"/>
      <c r="N8" s="146"/>
      <c r="O8" s="148"/>
      <c r="Q8" s="144"/>
      <c r="R8" s="145"/>
      <c r="S8" s="146"/>
      <c r="T8" s="146"/>
      <c r="U8" s="146"/>
      <c r="V8" s="146"/>
      <c r="W8" s="146"/>
      <c r="X8" s="146"/>
      <c r="Y8" s="147"/>
      <c r="Z8" s="147"/>
      <c r="AA8" s="146"/>
      <c r="AB8" s="148"/>
      <c r="AD8" s="150"/>
      <c r="AE8" s="151"/>
      <c r="AF8" s="152"/>
      <c r="AG8" s="152"/>
      <c r="AH8" s="152"/>
      <c r="AI8" s="152"/>
      <c r="AJ8" s="152"/>
      <c r="AK8" s="152"/>
      <c r="AL8" s="153"/>
      <c r="AM8" s="153"/>
      <c r="AN8" s="152"/>
      <c r="AO8" s="154"/>
      <c r="AQ8" s="135"/>
      <c r="AR8" s="135"/>
      <c r="AS8" s="135"/>
      <c r="AT8" s="135"/>
      <c r="AU8" s="135"/>
      <c r="AV8" s="135"/>
      <c r="AW8" s="135"/>
    </row>
    <row r="9" spans="1:49" outlineLevel="1" x14ac:dyDescent="0.25">
      <c r="B9" s="54" t="s">
        <v>80</v>
      </c>
      <c r="C9" s="33" t="s">
        <v>79</v>
      </c>
      <c r="D9" s="34">
        <v>779.7</v>
      </c>
      <c r="E9" s="37"/>
      <c r="F9" s="34">
        <v>803.9</v>
      </c>
      <c r="G9" s="87">
        <f>F9-D9</f>
        <v>24.199999999999932</v>
      </c>
      <c r="H9" s="55">
        <v>795</v>
      </c>
      <c r="I9" s="87">
        <f>H9-F9</f>
        <v>-8.8999999999999773</v>
      </c>
      <c r="J9" s="34">
        <v>799.9</v>
      </c>
      <c r="K9" s="87">
        <f>J9-H9</f>
        <v>4.8999999999999773</v>
      </c>
      <c r="L9" s="34">
        <v>799.9</v>
      </c>
      <c r="M9" s="87">
        <f>L9-H9</f>
        <v>4.8999999999999773</v>
      </c>
      <c r="N9" s="34">
        <v>808.6</v>
      </c>
      <c r="O9" s="87">
        <f>N9-J9</f>
        <v>8.7000000000000455</v>
      </c>
      <c r="Q9" s="54" t="s">
        <v>80</v>
      </c>
      <c r="R9" s="33" t="s">
        <v>79</v>
      </c>
      <c r="S9" s="34">
        <v>197.6</v>
      </c>
      <c r="T9" s="35"/>
      <c r="U9" s="34">
        <v>208.6</v>
      </c>
      <c r="V9" s="87"/>
      <c r="W9" s="34">
        <v>214.7</v>
      </c>
      <c r="X9" s="87">
        <f>W9-U9</f>
        <v>6.0999999999999943</v>
      </c>
      <c r="Y9" s="34">
        <v>197.8</v>
      </c>
      <c r="Z9" s="87">
        <f>Y9-W9</f>
        <v>-16.899999999999977</v>
      </c>
      <c r="AB9" s="31"/>
      <c r="AD9" s="123" t="s">
        <v>118</v>
      </c>
      <c r="AE9" s="33" t="s">
        <v>79</v>
      </c>
      <c r="AF9" s="34">
        <v>12</v>
      </c>
      <c r="AG9" s="35"/>
      <c r="AH9" s="34">
        <v>12.9</v>
      </c>
      <c r="AI9" s="87">
        <f t="shared" ref="AI9:AI16" si="0">AH9-AF9</f>
        <v>0.90000000000000036</v>
      </c>
      <c r="AJ9" s="34">
        <v>12.8</v>
      </c>
      <c r="AK9" s="87">
        <f t="shared" ref="AK9:AK16" si="1">AJ9-AH9</f>
        <v>-9.9999999999999645E-2</v>
      </c>
      <c r="AL9" s="34">
        <v>12.3</v>
      </c>
      <c r="AM9" s="87">
        <f t="shared" ref="AM9:AM16" si="2">AL9-AJ9</f>
        <v>-0.5</v>
      </c>
      <c r="AO9" s="31"/>
    </row>
    <row r="10" spans="1:49" outlineLevel="1" x14ac:dyDescent="0.25">
      <c r="B10" s="36" t="s">
        <v>8</v>
      </c>
      <c r="C10" s="33" t="s">
        <v>79</v>
      </c>
      <c r="D10" s="34">
        <v>136.9</v>
      </c>
      <c r="E10" s="37">
        <f>(D10)/$D$9</f>
        <v>0.17558035141721173</v>
      </c>
      <c r="F10" s="34">
        <v>137.69999999999999</v>
      </c>
      <c r="G10" s="87">
        <f t="shared" ref="G10:G16" si="3">F10-D10</f>
        <v>0.79999999999998295</v>
      </c>
      <c r="H10" s="55">
        <v>136.6</v>
      </c>
      <c r="I10" s="87">
        <v>-1.0999999999999943</v>
      </c>
      <c r="J10" s="34">
        <v>140.1</v>
      </c>
      <c r="K10" s="87">
        <f t="shared" ref="K10:K16" si="4">J10-H10</f>
        <v>3.5</v>
      </c>
      <c r="L10" s="34"/>
      <c r="M10" s="87"/>
      <c r="N10" s="34">
        <v>142</v>
      </c>
      <c r="O10" s="87">
        <f t="shared" ref="O10:O16" si="5">N10-J10</f>
        <v>1.9000000000000057</v>
      </c>
      <c r="Q10" s="36" t="s">
        <v>29</v>
      </c>
      <c r="R10" s="33" t="s">
        <v>79</v>
      </c>
      <c r="S10" s="34">
        <v>33.1</v>
      </c>
      <c r="U10" s="34">
        <v>48.2</v>
      </c>
      <c r="V10" s="87"/>
      <c r="W10" s="34">
        <v>56.5</v>
      </c>
      <c r="X10" s="87">
        <f>W10-U10</f>
        <v>8.2999999999999972</v>
      </c>
      <c r="Y10" s="34">
        <v>43.7</v>
      </c>
      <c r="Z10" s="87">
        <f>Y10-W10</f>
        <v>-12.799999999999997</v>
      </c>
      <c r="AB10" s="31"/>
      <c r="AD10" s="123" t="s">
        <v>119</v>
      </c>
      <c r="AE10" s="33" t="s">
        <v>79</v>
      </c>
      <c r="AF10" s="26">
        <v>10.5</v>
      </c>
      <c r="AH10" s="26">
        <v>9.6</v>
      </c>
      <c r="AI10" s="87">
        <f t="shared" si="0"/>
        <v>-0.90000000000000036</v>
      </c>
      <c r="AJ10" s="26">
        <v>13.1</v>
      </c>
      <c r="AK10" s="87">
        <f t="shared" si="1"/>
        <v>3.5</v>
      </c>
      <c r="AL10" s="26">
        <v>10.9</v>
      </c>
      <c r="AM10" s="87">
        <f t="shared" si="2"/>
        <v>-2.1999999999999993</v>
      </c>
      <c r="AO10" s="31"/>
    </row>
    <row r="11" spans="1:49" outlineLevel="1" x14ac:dyDescent="0.25">
      <c r="B11" s="36" t="s">
        <v>132</v>
      </c>
      <c r="C11" s="33" t="s">
        <v>79</v>
      </c>
      <c r="D11" s="34">
        <v>137.5</v>
      </c>
      <c r="E11" s="37">
        <f t="shared" ref="E11:E16" si="6">(D11)/$D$9</f>
        <v>0.176349878158266</v>
      </c>
      <c r="F11" s="34">
        <v>133.30000000000001</v>
      </c>
      <c r="G11" s="87">
        <f t="shared" si="3"/>
        <v>-4.1999999999999886</v>
      </c>
      <c r="H11" s="55">
        <v>133.1</v>
      </c>
      <c r="I11" s="87">
        <v>-1.0999999999999943</v>
      </c>
      <c r="J11" s="34">
        <v>122.12</v>
      </c>
      <c r="K11" s="87">
        <f>J11-H11</f>
        <v>-10.97999999999999</v>
      </c>
      <c r="L11" s="34"/>
      <c r="M11" s="87"/>
      <c r="N11" s="34">
        <v>136.56</v>
      </c>
      <c r="O11" s="87">
        <f t="shared" si="5"/>
        <v>14.439999999999998</v>
      </c>
      <c r="Q11" s="36" t="s">
        <v>110</v>
      </c>
      <c r="R11" s="33" t="s">
        <v>79</v>
      </c>
      <c r="S11" s="34">
        <v>32.299999999999997</v>
      </c>
      <c r="U11" s="34">
        <v>35</v>
      </c>
      <c r="V11" s="87"/>
      <c r="W11" s="34">
        <v>37.9</v>
      </c>
      <c r="X11" s="87"/>
      <c r="Y11" s="34">
        <v>29</v>
      </c>
      <c r="Z11" s="87"/>
      <c r="AB11" s="31"/>
      <c r="AD11" s="36" t="s">
        <v>123</v>
      </c>
      <c r="AE11" s="33" t="s">
        <v>79</v>
      </c>
      <c r="AF11" s="34">
        <v>5.7</v>
      </c>
      <c r="AH11" s="34">
        <v>13.2</v>
      </c>
      <c r="AI11" s="87">
        <f t="shared" si="0"/>
        <v>7.4999999999999991</v>
      </c>
      <c r="AJ11" s="34">
        <v>13.9</v>
      </c>
      <c r="AK11" s="87">
        <f t="shared" si="1"/>
        <v>0.70000000000000107</v>
      </c>
      <c r="AL11" s="34">
        <v>10.1</v>
      </c>
      <c r="AM11" s="87">
        <f t="shared" si="2"/>
        <v>-3.8000000000000007</v>
      </c>
      <c r="AO11" s="31"/>
    </row>
    <row r="12" spans="1:49" outlineLevel="1" x14ac:dyDescent="0.25">
      <c r="B12" s="36" t="s">
        <v>13</v>
      </c>
      <c r="C12" s="33" t="s">
        <v>79</v>
      </c>
      <c r="D12" s="34">
        <v>109.6</v>
      </c>
      <c r="E12" s="37">
        <f t="shared" si="6"/>
        <v>0.14056688469924328</v>
      </c>
      <c r="F12" s="34">
        <v>107.7</v>
      </c>
      <c r="G12" s="87">
        <f t="shared" si="3"/>
        <v>-1.8999999999999915</v>
      </c>
      <c r="H12" s="55">
        <v>110.6</v>
      </c>
      <c r="I12" s="87">
        <v>-1.0999999999999943</v>
      </c>
      <c r="J12" s="34">
        <v>113.3</v>
      </c>
      <c r="K12" s="87">
        <f t="shared" si="4"/>
        <v>2.7000000000000028</v>
      </c>
      <c r="L12" s="34"/>
      <c r="M12" s="87"/>
      <c r="N12" s="34">
        <v>117.5</v>
      </c>
      <c r="O12" s="87">
        <f t="shared" si="5"/>
        <v>4.2000000000000028</v>
      </c>
      <c r="Q12" s="36" t="s">
        <v>108</v>
      </c>
      <c r="R12" s="33" t="s">
        <v>79</v>
      </c>
      <c r="S12" s="34">
        <v>15.2</v>
      </c>
      <c r="U12" s="34">
        <v>25.8</v>
      </c>
      <c r="V12" s="87"/>
      <c r="W12" s="34">
        <v>25.4</v>
      </c>
      <c r="X12" s="87">
        <f>W12-U12</f>
        <v>-0.40000000000000213</v>
      </c>
      <c r="Y12" s="34">
        <v>25.4</v>
      </c>
      <c r="Z12" s="87">
        <f>Y12-W12</f>
        <v>0</v>
      </c>
      <c r="AB12" s="31"/>
      <c r="AD12" s="123" t="s">
        <v>120</v>
      </c>
      <c r="AE12" s="33" t="s">
        <v>79</v>
      </c>
      <c r="AF12" s="26">
        <v>10.7</v>
      </c>
      <c r="AH12" s="26">
        <v>13.9</v>
      </c>
      <c r="AI12" s="118">
        <f t="shared" si="0"/>
        <v>3.2000000000000011</v>
      </c>
      <c r="AJ12" s="26">
        <v>9.8000000000000007</v>
      </c>
      <c r="AK12" s="118">
        <f t="shared" si="1"/>
        <v>-4.0999999999999996</v>
      </c>
      <c r="AL12" s="26">
        <v>7</v>
      </c>
      <c r="AM12" s="118">
        <f t="shared" si="2"/>
        <v>-2.8000000000000007</v>
      </c>
      <c r="AO12" s="31"/>
    </row>
    <row r="13" spans="1:49" outlineLevel="1" x14ac:dyDescent="0.25">
      <c r="B13" s="36" t="s">
        <v>29</v>
      </c>
      <c r="C13" s="33" t="s">
        <v>79</v>
      </c>
      <c r="D13" s="34">
        <v>75</v>
      </c>
      <c r="E13" s="37">
        <f t="shared" si="6"/>
        <v>9.6190842631781445E-2</v>
      </c>
      <c r="F13" s="34">
        <v>95.4</v>
      </c>
      <c r="G13" s="87">
        <f t="shared" si="3"/>
        <v>20.400000000000006</v>
      </c>
      <c r="H13" s="55">
        <v>91</v>
      </c>
      <c r="I13" s="87">
        <v>-1.0999999999999943</v>
      </c>
      <c r="J13" s="34">
        <v>81.599999999999994</v>
      </c>
      <c r="K13" s="87">
        <f t="shared" si="4"/>
        <v>-9.4000000000000057</v>
      </c>
      <c r="L13" s="34"/>
      <c r="M13" s="87"/>
      <c r="N13" s="34">
        <v>83</v>
      </c>
      <c r="O13" s="87">
        <f t="shared" si="5"/>
        <v>1.4000000000000057</v>
      </c>
      <c r="Q13" s="36" t="s">
        <v>109</v>
      </c>
      <c r="R13" s="33" t="s">
        <v>79</v>
      </c>
      <c r="S13" s="34">
        <v>27.6</v>
      </c>
      <c r="U13" s="34">
        <v>31.8</v>
      </c>
      <c r="V13" s="87"/>
      <c r="W13" s="34">
        <v>20.5</v>
      </c>
      <c r="X13" s="87">
        <f>W13-U13</f>
        <v>-11.3</v>
      </c>
      <c r="Y13" s="34">
        <v>24.5</v>
      </c>
      <c r="Z13" s="87">
        <f>Y13-W13</f>
        <v>4</v>
      </c>
      <c r="AB13" s="31"/>
      <c r="AD13" s="36" t="s">
        <v>124</v>
      </c>
      <c r="AE13" s="33" t="s">
        <v>79</v>
      </c>
      <c r="AF13" s="34">
        <v>6.8</v>
      </c>
      <c r="AH13" s="34">
        <v>5.7</v>
      </c>
      <c r="AI13" s="87">
        <f t="shared" si="0"/>
        <v>-1.0999999999999996</v>
      </c>
      <c r="AJ13" s="34">
        <v>7</v>
      </c>
      <c r="AK13" s="87">
        <f t="shared" si="1"/>
        <v>1.2999999999999998</v>
      </c>
      <c r="AL13" s="34">
        <v>6.4</v>
      </c>
      <c r="AM13" s="87">
        <f t="shared" si="2"/>
        <v>-0.59999999999999964</v>
      </c>
      <c r="AO13" s="31"/>
    </row>
    <row r="14" spans="1:49" outlineLevel="1" x14ac:dyDescent="0.25">
      <c r="B14" s="36" t="s">
        <v>107</v>
      </c>
      <c r="C14" s="33" t="s">
        <v>79</v>
      </c>
      <c r="D14" s="34">
        <v>44.8</v>
      </c>
      <c r="E14" s="37">
        <f t="shared" si="6"/>
        <v>5.7457996665384113E-2</v>
      </c>
      <c r="F14" s="34">
        <v>44.9</v>
      </c>
      <c r="G14" s="87">
        <f t="shared" si="3"/>
        <v>0.10000000000000142</v>
      </c>
      <c r="H14" s="55">
        <v>49.3</v>
      </c>
      <c r="I14" s="87">
        <v>-1.0999999999999943</v>
      </c>
      <c r="J14" s="34">
        <v>53.66</v>
      </c>
      <c r="K14" s="87">
        <f t="shared" si="4"/>
        <v>4.3599999999999994</v>
      </c>
      <c r="L14" s="34"/>
      <c r="M14" s="87"/>
      <c r="N14" s="34">
        <v>53.3</v>
      </c>
      <c r="O14" s="87">
        <f t="shared" si="5"/>
        <v>-0.35999999999999943</v>
      </c>
      <c r="Q14" s="36" t="s">
        <v>107</v>
      </c>
      <c r="R14" s="33" t="s">
        <v>79</v>
      </c>
      <c r="S14" s="34">
        <v>22</v>
      </c>
      <c r="U14" s="34">
        <v>20.9</v>
      </c>
      <c r="V14" s="87"/>
      <c r="W14" s="34">
        <v>19.399999999999999</v>
      </c>
      <c r="X14" s="87">
        <f>W14-U14</f>
        <v>-1.5</v>
      </c>
      <c r="Y14" s="34">
        <v>22.4</v>
      </c>
      <c r="Z14" s="87">
        <f>Y14-W14</f>
        <v>3</v>
      </c>
      <c r="AB14" s="31"/>
      <c r="AD14" s="54" t="s">
        <v>8</v>
      </c>
      <c r="AE14" s="33" t="s">
        <v>79</v>
      </c>
      <c r="AF14" s="34">
        <v>9.9</v>
      </c>
      <c r="AG14" s="35"/>
      <c r="AH14" s="34">
        <v>13.6</v>
      </c>
      <c r="AI14" s="87">
        <f t="shared" si="0"/>
        <v>3.6999999999999993</v>
      </c>
      <c r="AJ14" s="34">
        <v>14.2</v>
      </c>
      <c r="AK14" s="87">
        <f t="shared" si="1"/>
        <v>0.59999999999999964</v>
      </c>
      <c r="AL14" s="34">
        <v>6.2</v>
      </c>
      <c r="AM14" s="87">
        <f t="shared" si="2"/>
        <v>-7.9999999999999991</v>
      </c>
      <c r="AO14" s="155"/>
    </row>
    <row r="15" spans="1:49" outlineLevel="1" x14ac:dyDescent="0.25">
      <c r="B15" s="36" t="s">
        <v>109</v>
      </c>
      <c r="C15" s="33" t="s">
        <v>79</v>
      </c>
      <c r="D15" s="34">
        <v>36.200000000000003</v>
      </c>
      <c r="E15" s="37">
        <f t="shared" si="6"/>
        <v>4.6428113376939847E-2</v>
      </c>
      <c r="F15" s="34">
        <v>40.5</v>
      </c>
      <c r="G15" s="87">
        <f t="shared" si="3"/>
        <v>4.2999999999999972</v>
      </c>
      <c r="H15" s="55">
        <v>26</v>
      </c>
      <c r="I15" s="87">
        <v>-1.0999999999999943</v>
      </c>
      <c r="J15" s="34">
        <v>34.1</v>
      </c>
      <c r="K15" s="87">
        <f t="shared" si="4"/>
        <v>8.1000000000000014</v>
      </c>
      <c r="L15" s="34"/>
      <c r="M15" s="87"/>
      <c r="N15" s="34">
        <v>31</v>
      </c>
      <c r="O15" s="87">
        <f t="shared" si="5"/>
        <v>-3.1000000000000014</v>
      </c>
      <c r="Q15" s="115" t="s">
        <v>8</v>
      </c>
      <c r="R15" s="116" t="s">
        <v>79</v>
      </c>
      <c r="S15" s="110">
        <v>1.1000000000000001</v>
      </c>
      <c r="T15" s="117"/>
      <c r="U15" s="110">
        <v>1.1000000000000001</v>
      </c>
      <c r="V15" s="118"/>
      <c r="W15" s="110">
        <v>1.2</v>
      </c>
      <c r="X15" s="118">
        <f>W15-U15</f>
        <v>9.9999999999999867E-2</v>
      </c>
      <c r="Y15" s="110">
        <v>1.2</v>
      </c>
      <c r="Z15" s="87">
        <f>Y15-W15</f>
        <v>0</v>
      </c>
      <c r="AB15" s="31"/>
      <c r="AD15" s="123" t="s">
        <v>121</v>
      </c>
      <c r="AE15" s="33" t="s">
        <v>79</v>
      </c>
      <c r="AF15" s="34"/>
      <c r="AH15" s="34"/>
      <c r="AI15" s="87">
        <f t="shared" si="0"/>
        <v>0</v>
      </c>
      <c r="AJ15" s="34"/>
      <c r="AK15" s="87">
        <f t="shared" si="1"/>
        <v>0</v>
      </c>
      <c r="AL15" s="34"/>
      <c r="AM15" s="87">
        <f t="shared" si="2"/>
        <v>0</v>
      </c>
      <c r="AO15" s="31"/>
    </row>
    <row r="16" spans="1:49" outlineLevel="1" x14ac:dyDescent="0.25">
      <c r="B16" s="36" t="s">
        <v>108</v>
      </c>
      <c r="C16" s="33" t="s">
        <v>79</v>
      </c>
      <c r="D16" s="34">
        <v>22.4</v>
      </c>
      <c r="E16" s="37">
        <f t="shared" si="6"/>
        <v>2.8728998332692057E-2</v>
      </c>
      <c r="F16" s="34">
        <v>34.799999999999997</v>
      </c>
      <c r="G16" s="87">
        <f t="shared" si="3"/>
        <v>12.399999999999999</v>
      </c>
      <c r="H16" s="55">
        <v>32.9</v>
      </c>
      <c r="I16" s="87">
        <v>-1.0999999999999943</v>
      </c>
      <c r="J16" s="34">
        <v>34.1</v>
      </c>
      <c r="K16" s="87">
        <f t="shared" si="4"/>
        <v>1.2000000000000028</v>
      </c>
      <c r="L16" s="34"/>
      <c r="M16" s="87"/>
      <c r="N16" s="34">
        <v>36</v>
      </c>
      <c r="O16" s="87">
        <f t="shared" si="5"/>
        <v>1.8999999999999986</v>
      </c>
      <c r="Q16" s="115" t="s">
        <v>13</v>
      </c>
      <c r="R16" s="116" t="s">
        <v>79</v>
      </c>
      <c r="S16" s="110">
        <v>8</v>
      </c>
      <c r="T16" s="117"/>
      <c r="U16" s="110">
        <v>5.4</v>
      </c>
      <c r="V16" s="118"/>
      <c r="W16" s="110">
        <v>0.3</v>
      </c>
      <c r="X16" s="118">
        <f>W16-U16</f>
        <v>-5.1000000000000005</v>
      </c>
      <c r="Y16" s="110">
        <v>0.3</v>
      </c>
      <c r="Z16" s="87">
        <f>Y16-W16</f>
        <v>0</v>
      </c>
      <c r="AB16" s="31"/>
      <c r="AD16" s="36" t="s">
        <v>122</v>
      </c>
      <c r="AE16" s="33" t="s">
        <v>79</v>
      </c>
      <c r="AF16" s="34"/>
      <c r="AH16" s="34"/>
      <c r="AI16" s="87">
        <f t="shared" si="0"/>
        <v>0</v>
      </c>
      <c r="AJ16" s="34"/>
      <c r="AK16" s="87">
        <f t="shared" si="1"/>
        <v>0</v>
      </c>
      <c r="AL16" s="34"/>
      <c r="AM16" s="87">
        <f t="shared" si="2"/>
        <v>0</v>
      </c>
      <c r="AO16" s="31"/>
    </row>
    <row r="17" spans="2:45" ht="36" customHeight="1" x14ac:dyDescent="0.25">
      <c r="B17" s="166" t="s">
        <v>100</v>
      </c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8"/>
      <c r="Q17" s="169" t="s">
        <v>97</v>
      </c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1"/>
      <c r="AD17" s="200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2"/>
    </row>
    <row r="18" spans="2:45" x14ac:dyDescent="0.25">
      <c r="AD18" s="122"/>
    </row>
    <row r="19" spans="2:45" x14ac:dyDescent="0.25">
      <c r="AF19" s="135"/>
      <c r="AG19" s="135"/>
    </row>
    <row r="20" spans="2:45" ht="15" x14ac:dyDescent="0.25">
      <c r="B20" s="191" t="s">
        <v>93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3"/>
      <c r="Q20" s="188" t="s">
        <v>41</v>
      </c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90"/>
      <c r="AD20" s="188" t="s">
        <v>126</v>
      </c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90"/>
    </row>
    <row r="21" spans="2:45" outlineLevel="1" x14ac:dyDescent="0.25">
      <c r="B21" s="90" t="s">
        <v>94</v>
      </c>
      <c r="C21" s="57"/>
      <c r="D21" s="58"/>
      <c r="E21" s="59"/>
      <c r="F21" s="58"/>
      <c r="G21" s="59"/>
      <c r="H21" s="58"/>
      <c r="I21" s="59"/>
      <c r="J21" s="58"/>
      <c r="K21" s="58"/>
      <c r="L21" s="58"/>
      <c r="M21" s="58"/>
      <c r="N21" s="60"/>
      <c r="O21" s="61"/>
      <c r="Q21" s="63"/>
      <c r="R21" s="64"/>
      <c r="S21" s="65"/>
      <c r="T21" s="66"/>
      <c r="U21" s="65"/>
      <c r="V21" s="66"/>
      <c r="W21" s="65"/>
      <c r="X21" s="66"/>
      <c r="Y21" s="65"/>
      <c r="Z21" s="65"/>
      <c r="AA21" s="67"/>
      <c r="AB21" s="68"/>
      <c r="AP21" s="135"/>
      <c r="AQ21" s="135"/>
      <c r="AR21" s="135"/>
      <c r="AS21" s="135"/>
    </row>
    <row r="22" spans="2:45" outlineLevel="1" x14ac:dyDescent="0.25">
      <c r="B22" s="56"/>
      <c r="C22" s="57"/>
      <c r="D22" s="58"/>
      <c r="E22" s="59"/>
      <c r="F22" s="58"/>
      <c r="G22" s="59"/>
      <c r="H22" s="62">
        <v>45554</v>
      </c>
      <c r="I22" s="59"/>
      <c r="J22" s="58"/>
      <c r="K22" s="58"/>
      <c r="L22" s="58"/>
      <c r="M22" s="58"/>
      <c r="N22" s="60"/>
      <c r="O22" s="61"/>
      <c r="Q22" s="63"/>
      <c r="R22" s="64"/>
      <c r="S22" s="65"/>
      <c r="T22" s="66"/>
      <c r="U22" s="65"/>
      <c r="V22" s="66"/>
      <c r="W22" s="69">
        <v>45554</v>
      </c>
      <c r="X22" s="66"/>
      <c r="Y22" s="65"/>
      <c r="Z22" s="65"/>
      <c r="AA22" s="67"/>
      <c r="AB22" s="68"/>
    </row>
    <row r="23" spans="2:45" outlineLevel="1" x14ac:dyDescent="0.25">
      <c r="B23" s="56"/>
      <c r="C23" s="57"/>
      <c r="D23" s="113" t="s">
        <v>81</v>
      </c>
      <c r="E23" s="114"/>
      <c r="F23" s="113" t="s">
        <v>81</v>
      </c>
      <c r="G23" s="114"/>
      <c r="H23" s="113" t="s">
        <v>127</v>
      </c>
      <c r="I23" s="114"/>
      <c r="J23" s="113" t="s">
        <v>103</v>
      </c>
      <c r="K23" s="113"/>
      <c r="L23" s="113"/>
      <c r="M23" s="113"/>
      <c r="N23" s="113"/>
      <c r="O23" s="61"/>
      <c r="Q23" s="63"/>
      <c r="R23" s="64"/>
      <c r="S23" s="111" t="s">
        <v>81</v>
      </c>
      <c r="T23" s="112"/>
      <c r="U23" s="111" t="s">
        <v>81</v>
      </c>
      <c r="V23" s="112"/>
      <c r="W23" s="111" t="s">
        <v>127</v>
      </c>
      <c r="X23" s="112"/>
      <c r="Y23" s="111" t="s">
        <v>103</v>
      </c>
      <c r="Z23" s="111"/>
      <c r="AA23" s="111"/>
      <c r="AB23" s="68"/>
    </row>
    <row r="24" spans="2:45" ht="12.95" customHeight="1" outlineLevel="1" x14ac:dyDescent="0.25">
      <c r="B24" s="32"/>
      <c r="C24" s="30"/>
      <c r="D24" s="179" t="s">
        <v>83</v>
      </c>
      <c r="E24" s="179"/>
      <c r="F24" s="179" t="s">
        <v>84</v>
      </c>
      <c r="G24" s="179"/>
      <c r="H24" s="179" t="s">
        <v>85</v>
      </c>
      <c r="I24" s="179"/>
      <c r="J24" s="180" t="s">
        <v>86</v>
      </c>
      <c r="K24" s="180"/>
      <c r="L24" s="143"/>
      <c r="M24" s="143"/>
      <c r="N24" s="179" t="s">
        <v>87</v>
      </c>
      <c r="O24" s="181"/>
      <c r="Q24" s="32"/>
      <c r="R24" s="30"/>
      <c r="S24" s="179" t="s">
        <v>83</v>
      </c>
      <c r="T24" s="179"/>
      <c r="U24" s="179" t="s">
        <v>84</v>
      </c>
      <c r="V24" s="179"/>
      <c r="W24" s="179" t="s">
        <v>85</v>
      </c>
      <c r="X24" s="179"/>
      <c r="Y24" s="180" t="s">
        <v>86</v>
      </c>
      <c r="Z24" s="180"/>
      <c r="AA24" s="179" t="s">
        <v>87</v>
      </c>
      <c r="AB24" s="181"/>
    </row>
    <row r="25" spans="2:45" outlineLevel="1" x14ac:dyDescent="0.25">
      <c r="B25" s="54" t="s">
        <v>80</v>
      </c>
      <c r="C25" s="33" t="s">
        <v>79</v>
      </c>
      <c r="D25" s="34">
        <v>274.3</v>
      </c>
      <c r="E25" s="37"/>
      <c r="F25" s="34">
        <v>283.89999999999998</v>
      </c>
      <c r="G25" s="87"/>
      <c r="H25" s="55">
        <v>272.2</v>
      </c>
      <c r="I25" s="87">
        <f t="shared" ref="I25:I32" si="7">H25-F25</f>
        <v>-11.699999999999989</v>
      </c>
      <c r="J25" s="34">
        <v>267</v>
      </c>
      <c r="K25" s="87">
        <f t="shared" ref="K25:K32" si="8">J25-H25</f>
        <v>-5.1999999999999886</v>
      </c>
      <c r="L25" s="87"/>
      <c r="M25" s="87"/>
      <c r="O25" s="31"/>
      <c r="Q25" s="54" t="s">
        <v>80</v>
      </c>
      <c r="R25" s="33" t="s">
        <v>95</v>
      </c>
      <c r="S25" s="34">
        <v>34.991708126036485</v>
      </c>
      <c r="T25" s="93"/>
      <c r="U25" s="34">
        <v>35.742162910739019</v>
      </c>
      <c r="V25" s="87"/>
      <c r="W25" s="34">
        <v>33.738225086762519</v>
      </c>
      <c r="X25" s="87">
        <f>W25-U25</f>
        <v>-2.0039378239765</v>
      </c>
      <c r="Y25" s="34">
        <v>33.242031872509955</v>
      </c>
      <c r="Z25" s="87">
        <f>Y25-W25</f>
        <v>-0.49619321425256402</v>
      </c>
      <c r="AB25" s="31"/>
      <c r="AD25" s="34"/>
      <c r="AE25" s="34"/>
      <c r="AF25" s="34"/>
      <c r="AG25" s="34"/>
    </row>
    <row r="26" spans="2:45" outlineLevel="1" x14ac:dyDescent="0.25">
      <c r="B26" s="36" t="s">
        <v>8</v>
      </c>
      <c r="C26" s="33" t="s">
        <v>79</v>
      </c>
      <c r="D26" s="34">
        <v>132.9</v>
      </c>
      <c r="E26" s="37"/>
      <c r="F26" s="34">
        <v>140.30000000000001</v>
      </c>
      <c r="G26" s="87"/>
      <c r="H26" s="55">
        <v>140.1</v>
      </c>
      <c r="I26" s="87">
        <f t="shared" si="7"/>
        <v>-0.20000000000001705</v>
      </c>
      <c r="J26" s="34">
        <v>142.9</v>
      </c>
      <c r="K26" s="87">
        <f t="shared" si="8"/>
        <v>2.8000000000000114</v>
      </c>
      <c r="L26" s="87"/>
      <c r="M26" s="87"/>
      <c r="O26" s="31"/>
      <c r="Q26" s="36" t="s">
        <v>8</v>
      </c>
      <c r="R26" s="33" t="s">
        <v>95</v>
      </c>
      <c r="S26" s="34">
        <v>93.723554301833573</v>
      </c>
      <c r="T26" s="92"/>
      <c r="U26" s="34">
        <v>98.249299719887944</v>
      </c>
      <c r="V26" s="87"/>
      <c r="W26" s="34">
        <v>93.524699599465947</v>
      </c>
      <c r="X26" s="87">
        <f>W26-U26</f>
        <v>-4.7246001204219965</v>
      </c>
      <c r="Y26" s="34">
        <v>97.343324250681192</v>
      </c>
      <c r="Z26" s="87">
        <f>Y26-W26</f>
        <v>3.8186246512152451</v>
      </c>
      <c r="AB26" s="31"/>
      <c r="AD26" s="34"/>
      <c r="AE26" s="34"/>
      <c r="AF26" s="34"/>
      <c r="AG26" s="34"/>
    </row>
    <row r="27" spans="2:45" outlineLevel="1" x14ac:dyDescent="0.25">
      <c r="B27" s="36" t="s">
        <v>114</v>
      </c>
      <c r="C27" s="33" t="s">
        <v>79</v>
      </c>
      <c r="D27" s="34">
        <v>16.8</v>
      </c>
      <c r="E27" s="37"/>
      <c r="F27" s="34">
        <v>19.600000000000001</v>
      </c>
      <c r="G27" s="87"/>
      <c r="H27" s="55">
        <v>18.100000000000001</v>
      </c>
      <c r="I27" s="87">
        <f t="shared" si="7"/>
        <v>-1.5</v>
      </c>
      <c r="J27" s="34">
        <v>12.1</v>
      </c>
      <c r="K27" s="87">
        <f t="shared" si="8"/>
        <v>-6.0000000000000018</v>
      </c>
      <c r="L27" s="87"/>
      <c r="M27" s="87"/>
      <c r="O27" s="31"/>
      <c r="Q27" s="36" t="s">
        <v>114</v>
      </c>
      <c r="R27" s="33" t="s">
        <v>95</v>
      </c>
      <c r="S27" s="34">
        <v>16</v>
      </c>
      <c r="T27" s="92"/>
      <c r="U27" s="34">
        <v>18.047882136279927</v>
      </c>
      <c r="V27" s="87"/>
      <c r="W27" s="34">
        <v>16.365280289330926</v>
      </c>
      <c r="X27" s="87">
        <f t="shared" ref="X27:Z28" si="9">W27-U27</f>
        <v>-1.6826018469490016</v>
      </c>
      <c r="Y27" s="34">
        <v>11.050228310502282</v>
      </c>
      <c r="Z27" s="87">
        <f t="shared" si="9"/>
        <v>-5.3150519788286434</v>
      </c>
      <c r="AB27" s="31"/>
      <c r="AD27" s="34"/>
      <c r="AE27" s="34"/>
      <c r="AF27" s="34"/>
      <c r="AG27" s="34"/>
    </row>
    <row r="28" spans="2:45" outlineLevel="1" x14ac:dyDescent="0.25">
      <c r="B28" s="36" t="s">
        <v>13</v>
      </c>
      <c r="C28" s="33" t="s">
        <v>79</v>
      </c>
      <c r="D28" s="34">
        <v>19</v>
      </c>
      <c r="E28" s="37"/>
      <c r="F28" s="34">
        <v>10.9</v>
      </c>
      <c r="G28" s="87"/>
      <c r="H28" s="55">
        <v>8.1</v>
      </c>
      <c r="I28" s="87">
        <f t="shared" si="7"/>
        <v>-2.8000000000000007</v>
      </c>
      <c r="J28" s="34">
        <v>8</v>
      </c>
      <c r="K28" s="87">
        <f t="shared" si="8"/>
        <v>-9.9999999999999645E-2</v>
      </c>
      <c r="L28" s="87"/>
      <c r="M28" s="87"/>
      <c r="O28" s="31"/>
      <c r="Q28" s="36" t="s">
        <v>13</v>
      </c>
      <c r="R28" s="33" t="s">
        <v>95</v>
      </c>
      <c r="S28" s="34">
        <v>17.288444040036396</v>
      </c>
      <c r="T28" s="92"/>
      <c r="U28" s="34">
        <v>9.8375451263537919</v>
      </c>
      <c r="V28" s="87"/>
      <c r="W28" s="34">
        <v>7.1365638766519819</v>
      </c>
      <c r="X28" s="87">
        <f t="shared" si="9"/>
        <v>-2.70098124970181</v>
      </c>
      <c r="Y28" s="34">
        <v>7.0546737213403876</v>
      </c>
      <c r="Z28" s="87">
        <f t="shared" si="9"/>
        <v>-8.189015531159427E-2</v>
      </c>
      <c r="AB28" s="31"/>
      <c r="AD28" s="34"/>
      <c r="AE28" s="34"/>
      <c r="AF28" s="34"/>
      <c r="AG28" s="34"/>
    </row>
    <row r="29" spans="2:45" outlineLevel="1" x14ac:dyDescent="0.25">
      <c r="B29" s="36" t="s">
        <v>29</v>
      </c>
      <c r="C29" s="33" t="s">
        <v>79</v>
      </c>
      <c r="D29" s="34">
        <v>11.8</v>
      </c>
      <c r="E29" s="37"/>
      <c r="F29" s="34">
        <v>15.7</v>
      </c>
      <c r="G29" s="87"/>
      <c r="H29" s="55">
        <v>9.6999999999999993</v>
      </c>
      <c r="I29" s="87">
        <f t="shared" si="7"/>
        <v>-6</v>
      </c>
      <c r="J29" s="34">
        <v>9</v>
      </c>
      <c r="K29" s="87">
        <f t="shared" si="8"/>
        <v>-0.69999999999999929</v>
      </c>
      <c r="L29" s="87"/>
      <c r="M29" s="87"/>
      <c r="O29" s="31"/>
      <c r="Q29" s="36" t="s">
        <v>29</v>
      </c>
      <c r="R29" s="33" t="s">
        <v>95</v>
      </c>
      <c r="S29" s="34">
        <v>27.764705882352942</v>
      </c>
      <c r="T29" s="92"/>
      <c r="U29" s="34">
        <v>36.091954022988503</v>
      </c>
      <c r="V29" s="87"/>
      <c r="W29" s="34">
        <v>23.600973236009729</v>
      </c>
      <c r="X29" s="87">
        <f>W29-U29</f>
        <v>-12.490980786978774</v>
      </c>
      <c r="Y29" s="34">
        <v>23.076923076923077</v>
      </c>
      <c r="Z29" s="87">
        <f>Y29-W29</f>
        <v>-0.5240501590866522</v>
      </c>
      <c r="AB29" s="31"/>
      <c r="AD29" s="34"/>
      <c r="AE29" s="34"/>
      <c r="AF29" s="34"/>
      <c r="AG29" s="34"/>
    </row>
    <row r="30" spans="2:45" outlineLevel="1" x14ac:dyDescent="0.25">
      <c r="B30" s="36" t="s">
        <v>107</v>
      </c>
      <c r="C30" s="33" t="s">
        <v>79</v>
      </c>
      <c r="D30" s="34">
        <v>18.399999999999999</v>
      </c>
      <c r="E30" s="37"/>
      <c r="F30" s="34">
        <v>15.5</v>
      </c>
      <c r="G30" s="87"/>
      <c r="H30" s="55">
        <v>19.100000000000001</v>
      </c>
      <c r="I30" s="87">
        <f t="shared" si="7"/>
        <v>3.6000000000000014</v>
      </c>
      <c r="J30" s="34">
        <v>22.9</v>
      </c>
      <c r="K30" s="87">
        <f t="shared" si="8"/>
        <v>3.7999999999999972</v>
      </c>
      <c r="L30" s="87"/>
      <c r="M30" s="87"/>
      <c r="O30" s="31"/>
      <c r="Q30" s="36" t="s">
        <v>107</v>
      </c>
      <c r="R30" s="33" t="s">
        <v>95</v>
      </c>
      <c r="S30" s="34">
        <v>60.327868852459012</v>
      </c>
      <c r="T30" s="92"/>
      <c r="U30" s="34">
        <v>50.986842105263165</v>
      </c>
      <c r="V30" s="87"/>
      <c r="W30" s="34">
        <v>63.245033112582782</v>
      </c>
      <c r="X30" s="87">
        <f>W30-U30</f>
        <v>12.258191007319617</v>
      </c>
      <c r="Y30" s="34">
        <v>74.110032362459549</v>
      </c>
      <c r="Z30" s="87">
        <f>Y30-W30</f>
        <v>10.864999249876767</v>
      </c>
      <c r="AB30" s="31"/>
      <c r="AD30" s="34"/>
      <c r="AE30" s="34"/>
      <c r="AF30" s="34"/>
      <c r="AG30" s="34"/>
    </row>
    <row r="31" spans="2:45" outlineLevel="1" x14ac:dyDescent="0.25">
      <c r="B31" s="36" t="s">
        <v>109</v>
      </c>
      <c r="C31" s="33" t="s">
        <v>79</v>
      </c>
      <c r="D31" s="34">
        <v>3.6</v>
      </c>
      <c r="E31" s="37"/>
      <c r="F31" s="34">
        <v>4.3</v>
      </c>
      <c r="G31" s="87"/>
      <c r="H31" s="55">
        <v>3</v>
      </c>
      <c r="I31" s="87">
        <f t="shared" si="7"/>
        <v>-1.2999999999999998</v>
      </c>
      <c r="J31" s="34">
        <v>2.9</v>
      </c>
      <c r="K31" s="87">
        <f t="shared" si="8"/>
        <v>-0.10000000000000009</v>
      </c>
      <c r="L31" s="87"/>
      <c r="M31" s="87"/>
      <c r="O31" s="31"/>
      <c r="Q31" s="36" t="s">
        <v>109</v>
      </c>
      <c r="R31" s="33" t="s">
        <v>95</v>
      </c>
      <c r="S31" s="34">
        <v>40.909090909090907</v>
      </c>
      <c r="T31" s="92"/>
      <c r="U31" s="34">
        <v>52.439024390243901</v>
      </c>
      <c r="V31" s="87"/>
      <c r="W31" s="34">
        <v>42.857142857142854</v>
      </c>
      <c r="X31" s="87">
        <f t="shared" ref="X31:Z32" si="10">W31-U31</f>
        <v>-9.581881533101047</v>
      </c>
      <c r="Y31" s="34">
        <v>37.662337662337656</v>
      </c>
      <c r="Z31" s="87">
        <f t="shared" si="10"/>
        <v>-5.1948051948051983</v>
      </c>
      <c r="AB31" s="31"/>
      <c r="AD31" s="34"/>
      <c r="AE31" s="34"/>
      <c r="AF31" s="34"/>
      <c r="AG31" s="34"/>
    </row>
    <row r="32" spans="2:45" outlineLevel="1" x14ac:dyDescent="0.25">
      <c r="B32" s="36" t="s">
        <v>108</v>
      </c>
      <c r="C32" s="33" t="s">
        <v>79</v>
      </c>
      <c r="D32" s="34">
        <v>4.2</v>
      </c>
      <c r="E32" s="37"/>
      <c r="F32" s="34">
        <v>5.6</v>
      </c>
      <c r="G32" s="87"/>
      <c r="H32" s="55">
        <v>4.5999999999999996</v>
      </c>
      <c r="I32" s="87">
        <f t="shared" si="7"/>
        <v>-1</v>
      </c>
      <c r="J32" s="34">
        <v>4.7</v>
      </c>
      <c r="K32" s="87">
        <f t="shared" si="8"/>
        <v>0.10000000000000053</v>
      </c>
      <c r="L32" s="87"/>
      <c r="M32" s="87"/>
      <c r="O32" s="31"/>
      <c r="Q32" s="36" t="s">
        <v>108</v>
      </c>
      <c r="R32" s="33" t="s">
        <v>95</v>
      </c>
      <c r="S32" s="34">
        <v>43.298969072164958</v>
      </c>
      <c r="T32" s="92"/>
      <c r="U32" s="34">
        <v>68.292682926829272</v>
      </c>
      <c r="V32" s="87"/>
      <c r="W32" s="34">
        <v>49.462365591397841</v>
      </c>
      <c r="X32" s="87">
        <f t="shared" si="10"/>
        <v>-18.830317335431431</v>
      </c>
      <c r="Y32" s="34">
        <v>49.473684210526322</v>
      </c>
      <c r="Z32" s="87">
        <f t="shared" si="10"/>
        <v>1.1318619128481089E-2</v>
      </c>
      <c r="AB32" s="31"/>
      <c r="AD32" s="34"/>
      <c r="AE32" s="34"/>
      <c r="AF32" s="34"/>
      <c r="AG32" s="34"/>
    </row>
    <row r="33" spans="2:28" ht="27.6" customHeight="1" x14ac:dyDescent="0.25">
      <c r="B33" s="163" t="s">
        <v>96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5"/>
      <c r="Q33" s="162" t="s">
        <v>101</v>
      </c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1"/>
    </row>
    <row r="34" spans="2:28" x14ac:dyDescent="0.25">
      <c r="N34" s="34"/>
      <c r="O34" s="34"/>
    </row>
    <row r="35" spans="2:28" x14ac:dyDescent="0.25">
      <c r="D35" s="34"/>
      <c r="E35" s="34"/>
      <c r="G35" s="34"/>
      <c r="H35" s="34"/>
      <c r="I35" s="34"/>
      <c r="J35" s="34"/>
      <c r="K35" s="34"/>
      <c r="L35" s="34"/>
      <c r="M35" s="34"/>
      <c r="N35" s="34"/>
      <c r="O35" s="34"/>
    </row>
    <row r="36" spans="2:28" ht="15" x14ac:dyDescent="0.25">
      <c r="B36" s="185" t="s">
        <v>112</v>
      </c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7"/>
      <c r="Q36" s="182" t="s">
        <v>89</v>
      </c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4"/>
    </row>
    <row r="37" spans="2:28" outlineLevel="1" x14ac:dyDescent="0.25">
      <c r="B37" s="73"/>
      <c r="C37" s="74"/>
      <c r="D37" s="75"/>
      <c r="E37" s="76"/>
      <c r="F37" s="75"/>
      <c r="G37" s="76"/>
      <c r="H37" s="75"/>
      <c r="I37" s="76"/>
      <c r="J37" s="75"/>
      <c r="K37" s="75"/>
      <c r="L37" s="75"/>
      <c r="M37" s="75"/>
      <c r="N37" s="77"/>
      <c r="O37" s="78"/>
      <c r="Q37" s="80"/>
      <c r="R37" s="81"/>
      <c r="S37" s="82"/>
      <c r="T37" s="83"/>
      <c r="U37" s="82"/>
      <c r="V37" s="83"/>
      <c r="W37" s="82"/>
      <c r="X37" s="83"/>
      <c r="Y37" s="82"/>
      <c r="Z37" s="82"/>
      <c r="AA37" s="84"/>
      <c r="AB37" s="85"/>
    </row>
    <row r="38" spans="2:28" outlineLevel="1" x14ac:dyDescent="0.25">
      <c r="B38" s="73"/>
      <c r="C38" s="74"/>
      <c r="D38" s="75"/>
      <c r="E38" s="76"/>
      <c r="F38" s="75"/>
      <c r="G38" s="76"/>
      <c r="H38" s="79">
        <v>45544</v>
      </c>
      <c r="I38" s="76"/>
      <c r="J38" s="75"/>
      <c r="K38" s="75"/>
      <c r="L38" s="75"/>
      <c r="M38" s="75"/>
      <c r="N38" s="77"/>
      <c r="O38" s="78"/>
      <c r="Q38" s="80"/>
      <c r="R38" s="81"/>
      <c r="S38" s="82"/>
      <c r="T38" s="83"/>
      <c r="U38" s="82"/>
      <c r="V38" s="83"/>
      <c r="W38" s="86">
        <v>45544</v>
      </c>
      <c r="X38" s="83"/>
      <c r="Y38" s="82"/>
      <c r="Z38" s="82"/>
      <c r="AA38" s="84"/>
      <c r="AB38" s="85"/>
    </row>
    <row r="39" spans="2:28" outlineLevel="1" x14ac:dyDescent="0.25">
      <c r="B39" s="73"/>
      <c r="C39" s="74"/>
      <c r="D39" s="138" t="s">
        <v>81</v>
      </c>
      <c r="E39" s="139"/>
      <c r="F39" s="138" t="s">
        <v>81</v>
      </c>
      <c r="G39" s="139"/>
      <c r="H39" s="138" t="s">
        <v>127</v>
      </c>
      <c r="I39" s="139"/>
      <c r="J39" s="138" t="s">
        <v>103</v>
      </c>
      <c r="K39" s="75"/>
      <c r="L39" s="75"/>
      <c r="M39" s="75"/>
      <c r="N39" s="75"/>
      <c r="O39" s="78"/>
      <c r="Q39" s="80"/>
      <c r="R39" s="81"/>
      <c r="S39" s="140" t="s">
        <v>81</v>
      </c>
      <c r="T39" s="141"/>
      <c r="U39" s="140" t="s">
        <v>81</v>
      </c>
      <c r="V39" s="141"/>
      <c r="W39" s="140" t="s">
        <v>127</v>
      </c>
      <c r="X39" s="141"/>
      <c r="Y39" s="140" t="s">
        <v>103</v>
      </c>
      <c r="Z39" s="140"/>
      <c r="AA39" s="140" t="s">
        <v>82</v>
      </c>
      <c r="AB39" s="85"/>
    </row>
    <row r="40" spans="2:28" ht="12.95" customHeight="1" outlineLevel="1" x14ac:dyDescent="0.25">
      <c r="B40" s="32"/>
      <c r="C40" s="30"/>
      <c r="D40" s="179" t="s">
        <v>83</v>
      </c>
      <c r="E40" s="179"/>
      <c r="F40" s="179" t="s">
        <v>84</v>
      </c>
      <c r="G40" s="179"/>
      <c r="H40" s="179" t="s">
        <v>85</v>
      </c>
      <c r="I40" s="179"/>
      <c r="J40" s="180" t="s">
        <v>86</v>
      </c>
      <c r="K40" s="180"/>
      <c r="L40" s="143"/>
      <c r="M40" s="143"/>
      <c r="N40" s="179" t="s">
        <v>87</v>
      </c>
      <c r="O40" s="181"/>
      <c r="Q40" s="32"/>
      <c r="R40" s="30"/>
      <c r="S40" s="179" t="s">
        <v>83</v>
      </c>
      <c r="T40" s="179"/>
      <c r="U40" s="179" t="s">
        <v>84</v>
      </c>
      <c r="V40" s="179"/>
      <c r="W40" s="179" t="s">
        <v>85</v>
      </c>
      <c r="X40" s="179"/>
      <c r="Y40" s="180" t="s">
        <v>86</v>
      </c>
      <c r="Z40" s="180"/>
      <c r="AA40" s="179" t="s">
        <v>87</v>
      </c>
      <c r="AB40" s="181"/>
    </row>
    <row r="41" spans="2:28" outlineLevel="1" x14ac:dyDescent="0.25">
      <c r="B41" s="54" t="s">
        <v>80</v>
      </c>
      <c r="C41" s="33" t="s">
        <v>113</v>
      </c>
      <c r="F41" s="28">
        <v>224.79</v>
      </c>
      <c r="G41" s="87"/>
      <c r="H41" s="28">
        <v>228.18</v>
      </c>
      <c r="I41" s="87">
        <f t="shared" ref="I41:I48" si="11">H41-F41</f>
        <v>3.3900000000000148</v>
      </c>
      <c r="O41" s="31"/>
      <c r="Q41" s="54" t="s">
        <v>80</v>
      </c>
      <c r="R41" s="33" t="s">
        <v>90</v>
      </c>
      <c r="S41" s="70"/>
      <c r="T41" s="70"/>
      <c r="U41" s="119">
        <v>3.4</v>
      </c>
      <c r="V41" s="70"/>
      <c r="W41" s="70">
        <v>3.33</v>
      </c>
      <c r="X41" s="88">
        <f>W41-U41</f>
        <v>-6.999999999999984E-2</v>
      </c>
      <c r="Y41" s="70"/>
      <c r="Z41" s="88"/>
      <c r="AA41" s="71"/>
      <c r="AB41" s="72"/>
    </row>
    <row r="42" spans="2:28" outlineLevel="1" x14ac:dyDescent="0.25">
      <c r="B42" s="36" t="s">
        <v>8</v>
      </c>
      <c r="C42" s="33" t="s">
        <v>113</v>
      </c>
      <c r="F42" s="28">
        <v>23.95</v>
      </c>
      <c r="G42" s="87"/>
      <c r="H42" s="28">
        <v>23.95</v>
      </c>
      <c r="I42" s="87">
        <f t="shared" si="11"/>
        <v>0</v>
      </c>
      <c r="O42" s="31"/>
      <c r="Q42" s="36" t="s">
        <v>8</v>
      </c>
      <c r="R42" s="33" t="s">
        <v>90</v>
      </c>
      <c r="S42" s="70"/>
      <c r="T42" s="70"/>
      <c r="U42" s="70">
        <v>4.67</v>
      </c>
      <c r="V42" s="70"/>
      <c r="W42" s="70">
        <v>4.62</v>
      </c>
      <c r="X42" s="88">
        <f>W42-U42</f>
        <v>-4.9999999999999822E-2</v>
      </c>
      <c r="Y42" s="70"/>
      <c r="Z42" s="88"/>
      <c r="AA42" s="71"/>
      <c r="AB42" s="72"/>
    </row>
    <row r="43" spans="2:28" outlineLevel="1" x14ac:dyDescent="0.25">
      <c r="B43" s="36" t="s">
        <v>114</v>
      </c>
      <c r="C43" s="33" t="s">
        <v>113</v>
      </c>
      <c r="F43" s="28">
        <v>24.57</v>
      </c>
      <c r="G43" s="87"/>
      <c r="H43" s="28">
        <v>24.05</v>
      </c>
      <c r="I43" s="87">
        <f t="shared" si="11"/>
        <v>-0.51999999999999957</v>
      </c>
      <c r="O43" s="31"/>
      <c r="Q43" s="36" t="s">
        <v>114</v>
      </c>
      <c r="R43" s="33" t="s">
        <v>90</v>
      </c>
      <c r="S43" s="70"/>
      <c r="T43" s="70"/>
      <c r="U43" s="70">
        <v>5.67</v>
      </c>
      <c r="V43" s="70"/>
      <c r="W43" s="70">
        <v>5.59</v>
      </c>
      <c r="X43" s="88">
        <f t="shared" ref="X43:X45" si="12">W43-U43</f>
        <v>-8.0000000000000071E-2</v>
      </c>
      <c r="Y43" s="70"/>
      <c r="Z43" s="88"/>
      <c r="AA43" s="71"/>
      <c r="AB43" s="72"/>
    </row>
    <row r="44" spans="2:28" outlineLevel="1" x14ac:dyDescent="0.25">
      <c r="B44" s="36" t="s">
        <v>13</v>
      </c>
      <c r="C44" s="33" t="s">
        <v>113</v>
      </c>
      <c r="F44" s="28">
        <v>34.28</v>
      </c>
      <c r="G44" s="87"/>
      <c r="H44" s="28">
        <v>34</v>
      </c>
      <c r="I44" s="87">
        <f t="shared" si="11"/>
        <v>-0.28000000000000114</v>
      </c>
      <c r="O44" s="31"/>
      <c r="Q44" s="36" t="s">
        <v>13</v>
      </c>
      <c r="R44" s="33" t="s">
        <v>90</v>
      </c>
      <c r="S44" s="70"/>
      <c r="T44" s="70"/>
      <c r="U44" s="70">
        <v>2.82</v>
      </c>
      <c r="V44" s="70"/>
      <c r="W44" s="70">
        <v>2.99</v>
      </c>
      <c r="X44" s="88">
        <f t="shared" si="12"/>
        <v>0.17000000000000037</v>
      </c>
      <c r="Y44" s="70"/>
      <c r="Z44" s="88"/>
      <c r="AA44" s="71"/>
      <c r="AB44" s="72"/>
    </row>
    <row r="45" spans="2:28" outlineLevel="1" x14ac:dyDescent="0.25">
      <c r="B45" s="36" t="s">
        <v>29</v>
      </c>
      <c r="C45" s="33" t="s">
        <v>113</v>
      </c>
      <c r="F45" s="28">
        <v>29.43</v>
      </c>
      <c r="G45" s="87"/>
      <c r="H45" s="137">
        <v>27.832999999999998</v>
      </c>
      <c r="I45" s="87">
        <f t="shared" si="11"/>
        <v>-1.5970000000000013</v>
      </c>
      <c r="O45" s="31"/>
      <c r="Q45" s="36" t="s">
        <v>29</v>
      </c>
      <c r="R45" s="33" t="s">
        <v>90</v>
      </c>
      <c r="S45" s="70"/>
      <c r="T45" s="70"/>
      <c r="U45" s="70">
        <v>3.43</v>
      </c>
      <c r="V45" s="70"/>
      <c r="W45" s="70">
        <v>3.18</v>
      </c>
      <c r="X45" s="88">
        <f t="shared" si="12"/>
        <v>-0.25</v>
      </c>
      <c r="Y45" s="70">
        <v>3.01</v>
      </c>
      <c r="Z45" s="88">
        <f t="shared" ref="Z45" si="13">Y45-W45</f>
        <v>-0.17000000000000037</v>
      </c>
      <c r="AA45" s="71"/>
      <c r="AB45" s="72"/>
    </row>
    <row r="46" spans="2:28" outlineLevel="1" x14ac:dyDescent="0.25">
      <c r="B46" s="36" t="s">
        <v>107</v>
      </c>
      <c r="C46" s="33" t="s">
        <v>113</v>
      </c>
      <c r="F46" s="28">
        <v>14.36</v>
      </c>
      <c r="G46" s="87"/>
      <c r="H46" s="28">
        <v>15.08</v>
      </c>
      <c r="I46" s="87">
        <f t="shared" si="11"/>
        <v>0.72000000000000064</v>
      </c>
      <c r="O46" s="31"/>
      <c r="Q46" s="36" t="s">
        <v>107</v>
      </c>
      <c r="R46" s="33" t="s">
        <v>90</v>
      </c>
      <c r="S46" s="70"/>
      <c r="T46" s="70"/>
      <c r="U46" s="70">
        <v>3.13</v>
      </c>
      <c r="V46" s="70"/>
      <c r="W46" s="70">
        <v>3.27</v>
      </c>
      <c r="X46" s="88">
        <f>W46-U46</f>
        <v>0.14000000000000012</v>
      </c>
      <c r="Y46" s="70"/>
      <c r="Z46" s="88"/>
      <c r="AA46" s="71"/>
      <c r="AB46" s="72"/>
    </row>
    <row r="47" spans="2:28" outlineLevel="1" x14ac:dyDescent="0.25">
      <c r="B47" s="36" t="s">
        <v>109</v>
      </c>
      <c r="C47" s="33" t="s">
        <v>113</v>
      </c>
      <c r="F47" s="28">
        <v>13.05</v>
      </c>
      <c r="G47" s="87"/>
      <c r="H47" s="28">
        <v>12.43</v>
      </c>
      <c r="I47" s="87">
        <f t="shared" si="11"/>
        <v>-0.62000000000000099</v>
      </c>
      <c r="O47" s="31"/>
      <c r="Q47" s="36" t="s">
        <v>109</v>
      </c>
      <c r="R47" s="33" t="s">
        <v>90</v>
      </c>
      <c r="S47" s="70"/>
      <c r="T47" s="70"/>
      <c r="U47" s="70">
        <v>3.11</v>
      </c>
      <c r="V47" s="70"/>
      <c r="W47" s="70">
        <v>2.09</v>
      </c>
      <c r="X47" s="88">
        <f>W47-U47</f>
        <v>-1.02</v>
      </c>
      <c r="Y47" s="70"/>
      <c r="Z47" s="88"/>
      <c r="AA47" s="71"/>
      <c r="AB47" s="72"/>
    </row>
    <row r="48" spans="2:28" outlineLevel="1" x14ac:dyDescent="0.25">
      <c r="B48" s="36" t="s">
        <v>108</v>
      </c>
      <c r="C48" s="33" t="s">
        <v>113</v>
      </c>
      <c r="F48" s="28">
        <v>10.08</v>
      </c>
      <c r="G48" s="87"/>
      <c r="H48" s="28">
        <v>10.68</v>
      </c>
      <c r="I48" s="87">
        <f t="shared" si="11"/>
        <v>0.59999999999999964</v>
      </c>
      <c r="O48" s="31"/>
      <c r="Q48" s="36" t="s">
        <v>108</v>
      </c>
      <c r="R48" s="33" t="s">
        <v>90</v>
      </c>
      <c r="S48" s="70"/>
      <c r="T48" s="70"/>
      <c r="U48" s="70">
        <v>3.45</v>
      </c>
      <c r="V48" s="70"/>
      <c r="W48" s="70">
        <v>3.08</v>
      </c>
      <c r="X48" s="88">
        <f>W48-U48</f>
        <v>-0.37000000000000011</v>
      </c>
      <c r="Y48" s="70"/>
      <c r="Z48" s="88"/>
      <c r="AA48" s="71"/>
      <c r="AB48" s="72"/>
    </row>
    <row r="49" spans="2:28" ht="24.95" customHeight="1" x14ac:dyDescent="0.25">
      <c r="B49" s="172" t="s">
        <v>98</v>
      </c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1"/>
      <c r="Q49" s="173" t="s">
        <v>99</v>
      </c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5"/>
    </row>
    <row r="52" spans="2:28" ht="15" x14ac:dyDescent="0.25">
      <c r="B52" s="176" t="s">
        <v>91</v>
      </c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8"/>
    </row>
    <row r="53" spans="2:28" outlineLevel="1" x14ac:dyDescent="0.25">
      <c r="B53" s="63"/>
      <c r="C53" s="64"/>
      <c r="D53" s="65"/>
      <c r="E53" s="66"/>
      <c r="F53" s="65"/>
      <c r="G53" s="66"/>
      <c r="H53" s="65"/>
      <c r="I53" s="66"/>
      <c r="J53" s="65"/>
      <c r="K53" s="65"/>
      <c r="L53" s="65"/>
      <c r="M53" s="65"/>
      <c r="N53" s="67"/>
      <c r="O53" s="68"/>
    </row>
    <row r="54" spans="2:28" outlineLevel="1" x14ac:dyDescent="0.25">
      <c r="B54" s="63"/>
      <c r="C54" s="64"/>
      <c r="D54" s="65"/>
      <c r="E54" s="66"/>
      <c r="F54" s="65"/>
      <c r="G54" s="66"/>
      <c r="H54" s="69">
        <v>45544</v>
      </c>
      <c r="I54" s="66"/>
      <c r="J54" s="65"/>
      <c r="K54" s="65"/>
      <c r="L54" s="65"/>
      <c r="M54" s="65"/>
      <c r="N54" s="67"/>
      <c r="O54" s="68"/>
    </row>
    <row r="55" spans="2:28" outlineLevel="1" x14ac:dyDescent="0.25">
      <c r="B55" s="63"/>
      <c r="C55" s="64"/>
      <c r="D55" s="111" t="s">
        <v>81</v>
      </c>
      <c r="E55" s="112"/>
      <c r="F55" s="111" t="s">
        <v>81</v>
      </c>
      <c r="G55" s="112"/>
      <c r="H55" s="111" t="s">
        <v>127</v>
      </c>
      <c r="I55" s="112"/>
      <c r="J55" s="111" t="s">
        <v>103</v>
      </c>
      <c r="K55" s="111"/>
      <c r="L55" s="111"/>
      <c r="M55" s="111"/>
      <c r="N55" s="111"/>
      <c r="O55" s="142"/>
    </row>
    <row r="56" spans="2:28" ht="12.95" customHeight="1" outlineLevel="1" x14ac:dyDescent="0.25">
      <c r="B56" s="32"/>
      <c r="C56" s="30"/>
      <c r="D56" s="179" t="s">
        <v>83</v>
      </c>
      <c r="E56" s="179"/>
      <c r="F56" s="179" t="s">
        <v>84</v>
      </c>
      <c r="G56" s="179"/>
      <c r="H56" s="179" t="s">
        <v>85</v>
      </c>
      <c r="I56" s="179"/>
      <c r="J56" s="180" t="s">
        <v>86</v>
      </c>
      <c r="K56" s="180"/>
      <c r="L56" s="143"/>
      <c r="M56" s="143"/>
      <c r="N56" s="179" t="s">
        <v>87</v>
      </c>
      <c r="O56" s="181"/>
    </row>
    <row r="57" spans="2:28" outlineLevel="1" x14ac:dyDescent="0.25">
      <c r="B57" s="100" t="s">
        <v>104</v>
      </c>
      <c r="C57" s="33" t="s">
        <v>92</v>
      </c>
      <c r="D57" s="26">
        <v>545.29999999999995</v>
      </c>
      <c r="E57" s="121">
        <f>D57/$D$62</f>
        <v>0.69562444189309858</v>
      </c>
      <c r="F57" s="26">
        <v>549.70000000000005</v>
      </c>
      <c r="G57" s="87">
        <f t="shared" ref="G57:K62" si="14">F57-D57</f>
        <v>4.4000000000000909</v>
      </c>
      <c r="H57" s="26">
        <v>557.5</v>
      </c>
      <c r="I57" s="87">
        <f t="shared" si="14"/>
        <v>7.7999999999999545</v>
      </c>
      <c r="J57" s="26">
        <v>563.20000000000005</v>
      </c>
      <c r="K57" s="87">
        <f t="shared" si="14"/>
        <v>5.7000000000000455</v>
      </c>
      <c r="L57" s="87"/>
      <c r="M57" s="87"/>
      <c r="O57" s="31"/>
    </row>
    <row r="58" spans="2:28" outlineLevel="1" x14ac:dyDescent="0.25">
      <c r="B58" s="101" t="s">
        <v>105</v>
      </c>
      <c r="C58" s="33" t="s">
        <v>92</v>
      </c>
      <c r="D58" s="26">
        <v>149.5</v>
      </c>
      <c r="E58" s="121">
        <f t="shared" ref="E58:E61" si="15">D58/$D$62</f>
        <v>0.19071310116086235</v>
      </c>
      <c r="F58" s="26">
        <v>148.80000000000001</v>
      </c>
      <c r="G58" s="87">
        <f t="shared" si="14"/>
        <v>-0.69999999999998863</v>
      </c>
      <c r="H58" s="26">
        <v>154.69999999999999</v>
      </c>
      <c r="I58" s="87">
        <f t="shared" si="14"/>
        <v>5.8999999999999773</v>
      </c>
      <c r="J58" s="26">
        <v>147</v>
      </c>
      <c r="K58" s="87">
        <f t="shared" si="14"/>
        <v>-7.6999999999999886</v>
      </c>
      <c r="L58" s="87"/>
      <c r="M58" s="87"/>
      <c r="O58" s="31"/>
    </row>
    <row r="59" spans="2:28" outlineLevel="1" x14ac:dyDescent="0.25">
      <c r="B59" s="101" t="s">
        <v>106</v>
      </c>
      <c r="C59" s="33" t="s">
        <v>92</v>
      </c>
      <c r="D59" s="26">
        <v>24.6</v>
      </c>
      <c r="E59" s="121">
        <f t="shared" si="15"/>
        <v>3.1381553769613477E-2</v>
      </c>
      <c r="F59" s="26">
        <v>25.5</v>
      </c>
      <c r="G59" s="87">
        <f t="shared" si="14"/>
        <v>0.89999999999999858</v>
      </c>
      <c r="H59" s="26">
        <v>27.1</v>
      </c>
      <c r="I59" s="87">
        <f t="shared" si="14"/>
        <v>1.6000000000000014</v>
      </c>
      <c r="J59" s="26">
        <v>27.5</v>
      </c>
      <c r="K59" s="87">
        <f t="shared" si="14"/>
        <v>0.39999999999999858</v>
      </c>
      <c r="L59" s="87"/>
      <c r="M59" s="87"/>
      <c r="O59" s="31"/>
    </row>
    <row r="60" spans="2:28" outlineLevel="1" x14ac:dyDescent="0.25">
      <c r="B60" s="101" t="s">
        <v>115</v>
      </c>
      <c r="C60" s="33" t="s">
        <v>92</v>
      </c>
      <c r="D60" s="26">
        <v>38.4</v>
      </c>
      <c r="E60" s="121">
        <f t="shared" si="15"/>
        <v>4.8985840030616151E-2</v>
      </c>
      <c r="F60" s="26">
        <v>38.6</v>
      </c>
      <c r="G60" s="87">
        <f t="shared" si="14"/>
        <v>0.20000000000000284</v>
      </c>
      <c r="H60" s="26">
        <v>38.5</v>
      </c>
      <c r="I60" s="87">
        <f t="shared" si="14"/>
        <v>-0.10000000000000142</v>
      </c>
      <c r="J60" s="26">
        <v>38</v>
      </c>
      <c r="K60" s="87">
        <f t="shared" si="14"/>
        <v>-0.5</v>
      </c>
      <c r="L60" s="87"/>
      <c r="M60" s="87"/>
      <c r="O60" s="31"/>
    </row>
    <row r="61" spans="2:28" outlineLevel="1" x14ac:dyDescent="0.25">
      <c r="B61" s="101" t="s">
        <v>116</v>
      </c>
      <c r="C61" s="33" t="s">
        <v>92</v>
      </c>
      <c r="D61" s="26">
        <v>26.1</v>
      </c>
      <c r="E61" s="121">
        <f t="shared" si="15"/>
        <v>3.329506314580942E-2</v>
      </c>
      <c r="F61" s="26">
        <v>31.7</v>
      </c>
      <c r="G61" s="87">
        <f t="shared" si="14"/>
        <v>5.5999999999999979</v>
      </c>
      <c r="H61" s="26">
        <v>29</v>
      </c>
      <c r="I61" s="87">
        <f t="shared" si="14"/>
        <v>-2.6999999999999993</v>
      </c>
      <c r="J61" s="26">
        <v>27.6</v>
      </c>
      <c r="K61" s="87">
        <f t="shared" si="14"/>
        <v>-1.3999999999999986</v>
      </c>
      <c r="L61" s="87"/>
      <c r="M61" s="87"/>
      <c r="O61" s="31"/>
    </row>
    <row r="62" spans="2:28" outlineLevel="1" x14ac:dyDescent="0.25">
      <c r="B62" s="89" t="s">
        <v>117</v>
      </c>
      <c r="C62" s="33" t="s">
        <v>92</v>
      </c>
      <c r="D62" s="91">
        <f>SUM(D57:D61)</f>
        <v>783.9</v>
      </c>
      <c r="E62" s="87"/>
      <c r="F62" s="120">
        <f>SUM(F57:F61)</f>
        <v>794.30000000000007</v>
      </c>
      <c r="G62" s="87">
        <f t="shared" si="14"/>
        <v>10.400000000000091</v>
      </c>
      <c r="H62" s="120">
        <f>SUM(H57:H61)</f>
        <v>806.80000000000007</v>
      </c>
      <c r="I62" s="87">
        <f t="shared" si="14"/>
        <v>12.5</v>
      </c>
      <c r="J62" s="120">
        <f>SUM(J57:J61)</f>
        <v>803.30000000000007</v>
      </c>
      <c r="K62" s="87">
        <f t="shared" si="14"/>
        <v>-3.5</v>
      </c>
      <c r="L62" s="87"/>
      <c r="M62" s="87"/>
      <c r="O62" s="31"/>
    </row>
    <row r="63" spans="2:28" ht="27" customHeight="1" x14ac:dyDescent="0.25">
      <c r="B63" s="159" t="s">
        <v>102</v>
      </c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1"/>
    </row>
    <row r="64" spans="2:28" x14ac:dyDescent="0.25">
      <c r="C64" s="26"/>
      <c r="D64" s="26"/>
      <c r="E64" s="26"/>
      <c r="F64" s="26"/>
    </row>
    <row r="65" spans="2:7" x14ac:dyDescent="0.25">
      <c r="D65" s="26"/>
      <c r="E65" s="26"/>
      <c r="F65" s="26"/>
      <c r="G65" s="26"/>
    </row>
    <row r="66" spans="2:7" x14ac:dyDescent="0.25">
      <c r="B66" s="94" t="s">
        <v>38</v>
      </c>
      <c r="C66" s="95">
        <v>1</v>
      </c>
      <c r="D66" s="26"/>
      <c r="E66" s="26"/>
      <c r="F66" s="26"/>
    </row>
    <row r="67" spans="2:7" x14ac:dyDescent="0.25">
      <c r="B67" s="96" t="s">
        <v>39</v>
      </c>
      <c r="C67" s="97">
        <v>25.4</v>
      </c>
      <c r="D67" s="26"/>
      <c r="E67" s="26"/>
      <c r="F67" s="26"/>
    </row>
    <row r="68" spans="2:7" x14ac:dyDescent="0.25">
      <c r="B68" s="98" t="s">
        <v>40</v>
      </c>
      <c r="C68" s="99">
        <v>27.2</v>
      </c>
      <c r="D68" s="26"/>
      <c r="E68" s="26"/>
      <c r="F68" s="26"/>
    </row>
    <row r="69" spans="2:7" x14ac:dyDescent="0.25">
      <c r="C69" s="26"/>
      <c r="D69" s="26"/>
      <c r="E69" s="26"/>
      <c r="F69" s="26"/>
    </row>
  </sheetData>
  <sortState xmlns:xlrd2="http://schemas.microsoft.com/office/spreadsheetml/2017/richdata2" ref="Q9:Z16">
    <sortCondition descending="1" ref="Y9:Y16"/>
  </sortState>
  <mergeCells count="57">
    <mergeCell ref="AD20:AO20"/>
    <mergeCell ref="AD17:AO17"/>
    <mergeCell ref="AD3:AO3"/>
    <mergeCell ref="AF7:AG7"/>
    <mergeCell ref="AH7:AI7"/>
    <mergeCell ref="AJ7:AK7"/>
    <mergeCell ref="AL7:AM7"/>
    <mergeCell ref="AN7:AO7"/>
    <mergeCell ref="U7:V7"/>
    <mergeCell ref="W7:X7"/>
    <mergeCell ref="Y7:Z7"/>
    <mergeCell ref="AA7:AB7"/>
    <mergeCell ref="B3:O3"/>
    <mergeCell ref="Q3:AB3"/>
    <mergeCell ref="S7:T7"/>
    <mergeCell ref="F7:G7"/>
    <mergeCell ref="H7:I7"/>
    <mergeCell ref="J7:K7"/>
    <mergeCell ref="N7:O7"/>
    <mergeCell ref="D7:E7"/>
    <mergeCell ref="B20:O20"/>
    <mergeCell ref="D24:E24"/>
    <mergeCell ref="F24:G24"/>
    <mergeCell ref="H24:I24"/>
    <mergeCell ref="J24:K24"/>
    <mergeCell ref="N24:O24"/>
    <mergeCell ref="Q20:AB20"/>
    <mergeCell ref="S24:T24"/>
    <mergeCell ref="U24:V24"/>
    <mergeCell ref="W24:X24"/>
    <mergeCell ref="Y24:Z24"/>
    <mergeCell ref="AA24:AB24"/>
    <mergeCell ref="W40:X40"/>
    <mergeCell ref="Y40:Z40"/>
    <mergeCell ref="AA40:AB40"/>
    <mergeCell ref="B36:O36"/>
    <mergeCell ref="D40:E40"/>
    <mergeCell ref="F40:G40"/>
    <mergeCell ref="H40:I40"/>
    <mergeCell ref="J40:K40"/>
    <mergeCell ref="N40:O40"/>
    <mergeCell ref="B63:O63"/>
    <mergeCell ref="Q33:AB33"/>
    <mergeCell ref="B33:O33"/>
    <mergeCell ref="B17:O17"/>
    <mergeCell ref="Q17:AB17"/>
    <mergeCell ref="B49:O49"/>
    <mergeCell ref="Q49:AB49"/>
    <mergeCell ref="B52:O52"/>
    <mergeCell ref="D56:E56"/>
    <mergeCell ref="F56:G56"/>
    <mergeCell ref="H56:I56"/>
    <mergeCell ref="J56:K56"/>
    <mergeCell ref="N56:O56"/>
    <mergeCell ref="Q36:AB36"/>
    <mergeCell ref="S40:T40"/>
    <mergeCell ref="U40:V40"/>
  </mergeCells>
  <conditionalFormatting sqref="G9:G16 I9:I16 K9:K16 M9:M16 V9:V16 X9:X16 Z9:Z16 AI9:AI16 AK9:AK16 AM9:AM16">
    <cfRule type="cellIs" dxfId="29" priority="61" operator="lessThan">
      <formula>0</formula>
    </cfRule>
    <cfRule type="cellIs" dxfId="28" priority="62" operator="greaterThan">
      <formula>0</formula>
    </cfRule>
  </conditionalFormatting>
  <conditionalFormatting sqref="G25:G32 I25:I32 K25:M32">
    <cfRule type="cellIs" dxfId="27" priority="31" operator="lessThan">
      <formula>0</formula>
    </cfRule>
    <cfRule type="cellIs" dxfId="26" priority="32" operator="greaterThan">
      <formula>0</formula>
    </cfRule>
  </conditionalFormatting>
  <conditionalFormatting sqref="G41:G48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G57:G62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I41:I48">
    <cfRule type="cellIs" dxfId="21" priority="27" operator="lessThan">
      <formula>0</formula>
    </cfRule>
    <cfRule type="cellIs" dxfId="20" priority="28" operator="greaterThan">
      <formula>0</formula>
    </cfRule>
  </conditionalFormatting>
  <conditionalFormatting sqref="I57:I62">
    <cfRule type="cellIs" dxfId="19" priority="25" operator="lessThan">
      <formula>0</formula>
    </cfRule>
    <cfRule type="cellIs" dxfId="18" priority="26" operator="greaterThan">
      <formula>0</formula>
    </cfRule>
  </conditionalFormatting>
  <conditionalFormatting sqref="K57:M62">
    <cfRule type="cellIs" dxfId="17" priority="21" operator="lessThan">
      <formula>0</formula>
    </cfRule>
    <cfRule type="cellIs" dxfId="16" priority="22" operator="greaterThan">
      <formula>0</formula>
    </cfRule>
  </conditionalFormatting>
  <conditionalFormatting sqref="V25:V32">
    <cfRule type="cellIs" dxfId="15" priority="35" operator="lessThan">
      <formula>0</formula>
    </cfRule>
    <cfRule type="cellIs" dxfId="14" priority="36" operator="greaterThan">
      <formula>0</formula>
    </cfRule>
  </conditionalFormatting>
  <conditionalFormatting sqref="X25:X32">
    <cfRule type="cellIs" dxfId="13" priority="41" operator="lessThan">
      <formula>0</formula>
    </cfRule>
    <cfRule type="cellIs" dxfId="12" priority="42" operator="greaterThan">
      <formula>0</formula>
    </cfRule>
  </conditionalFormatting>
  <conditionalFormatting sqref="X41:X48">
    <cfRule type="cellIs" dxfId="11" priority="57" operator="lessThan">
      <formula>0</formula>
    </cfRule>
    <cfRule type="cellIs" dxfId="10" priority="58" operator="greaterThan">
      <formula>0</formula>
    </cfRule>
  </conditionalFormatting>
  <conditionalFormatting sqref="Z25:Z32">
    <cfRule type="cellIs" dxfId="9" priority="43" operator="lessThan">
      <formula>0</formula>
    </cfRule>
    <cfRule type="cellIs" dxfId="8" priority="44" operator="greaterThan">
      <formula>0</formula>
    </cfRule>
  </conditionalFormatting>
  <conditionalFormatting sqref="Z41:Z48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O9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O9:O16">
    <cfRule type="cellIs" dxfId="1" priority="1" operator="lessThan">
      <formula>0</formula>
    </cfRule>
    <cfRule type="cellIs" dxfId="0" priority="2" operator="greaterThan">
      <formula>0</formula>
    </cfRule>
  </conditionalFormatting>
  <hyperlinks>
    <hyperlink ref="A1" r:id="rId1" xr:uid="{29CB8700-20E4-49EF-BBDE-C67C8B3AA425}"/>
    <hyperlink ref="B21" r:id="rId2" xr:uid="{41283E13-2131-43B7-927E-6D2F9AA2E582}"/>
    <hyperlink ref="AD4" r:id="rId3" xr:uid="{51F09313-03E6-4FD0-98F8-4FD44DB4EA1D}"/>
    <hyperlink ref="A2" r:id="rId4" xr:uid="{605FBADE-836A-477A-B466-CEDE15ACCF16}"/>
  </hyperlinks>
  <pageMargins left="0.7" right="0.7" top="0.75" bottom="0.75" header="0.3" footer="0.3"/>
  <pageSetup orientation="portrait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Sheet8</vt:lpstr>
      <vt:lpstr>Supply &amp;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Borshch</dc:creator>
  <cp:lastModifiedBy>Juan Romero</cp:lastModifiedBy>
  <dcterms:created xsi:type="dcterms:W3CDTF">2024-10-01T12:48:03Z</dcterms:created>
  <dcterms:modified xsi:type="dcterms:W3CDTF">2025-07-09T15:45:33Z</dcterms:modified>
</cp:coreProperties>
</file>